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atr\Documents\GitHub\SAFENET-Bea\"/>
    </mc:Choice>
  </mc:AlternateContent>
  <xr:revisionPtr revIDLastSave="0" documentId="13_ncr:1_{50023F6F-41F4-42E5-959B-171641C1EB3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Geral" sheetId="2" r:id="rId1"/>
    <sheet name="Resultados" sheetId="1" r:id="rId2"/>
    <sheet name="Folha1" sheetId="3" r:id="rId3"/>
  </sheets>
  <definedNames>
    <definedName name="_xlnm._FilterDatabase" localSheetId="1" hidden="1">Resultados!$B$1:$X$2557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22" i="2" l="1"/>
  <c r="R23" i="2"/>
  <c r="R24" i="2"/>
  <c r="R25" i="2"/>
  <c r="R21" i="2"/>
  <c r="Y2" i="1" a="1"/>
  <c r="Y2" i="1" s="1"/>
  <c r="Y3" i="1" a="1"/>
  <c r="Y3" i="1" s="1"/>
  <c r="Y4" i="1" a="1"/>
  <c r="Y4" i="1" s="1"/>
  <c r="Y5" i="1" a="1"/>
  <c r="Y5" i="1" s="1"/>
  <c r="Y6" i="1" a="1"/>
  <c r="Y6" i="1" s="1"/>
  <c r="Y7" i="1" a="1"/>
  <c r="Y7" i="1"/>
  <c r="Y8" i="1" a="1"/>
  <c r="Y8" i="1" s="1"/>
  <c r="Y9" i="1" a="1"/>
  <c r="Y9" i="1" s="1"/>
  <c r="Y10" i="1" a="1"/>
  <c r="Y10" i="1" s="1"/>
  <c r="Y11" i="1" a="1"/>
  <c r="Y11" i="1" s="1"/>
  <c r="Y12" i="1" a="1"/>
  <c r="Y12" i="1" s="1"/>
  <c r="Y13" i="1" a="1"/>
  <c r="Y13" i="1" s="1"/>
  <c r="Y14" i="1" a="1"/>
  <c r="Y14" i="1" s="1"/>
  <c r="Y15" i="1" a="1"/>
  <c r="Y15" i="1" s="1"/>
  <c r="Y16" i="1" a="1"/>
  <c r="Y16" i="1" s="1"/>
  <c r="Y17" i="1" a="1"/>
  <c r="Y17" i="1" s="1"/>
  <c r="Y18" i="1" a="1"/>
  <c r="Y18" i="1" s="1"/>
  <c r="Y19" i="1" a="1"/>
  <c r="Y19" i="1"/>
  <c r="Y20" i="1" a="1"/>
  <c r="Y20" i="1" s="1"/>
  <c r="Y21" i="1" a="1"/>
  <c r="Y21" i="1" s="1"/>
  <c r="Y22" i="1" a="1"/>
  <c r="Y22" i="1" s="1"/>
  <c r="Y23" i="1" a="1"/>
  <c r="Y23" i="1" s="1"/>
  <c r="Y24" i="1" a="1"/>
  <c r="Y24" i="1" s="1"/>
  <c r="Y25" i="1" a="1"/>
  <c r="Y25" i="1"/>
  <c r="Y26" i="1" a="1"/>
  <c r="Y26" i="1" s="1"/>
  <c r="Y27" i="1" a="1"/>
  <c r="Y27" i="1" s="1"/>
  <c r="Y28" i="1" a="1"/>
  <c r="Y28" i="1" s="1"/>
  <c r="Y29" i="1" a="1"/>
  <c r="Y29" i="1" s="1"/>
  <c r="Y30" i="1" a="1"/>
  <c r="Y30" i="1" s="1"/>
  <c r="Y31" i="1" a="1"/>
  <c r="Y31" i="1" s="1"/>
  <c r="Y32" i="1" a="1"/>
  <c r="Y32" i="1" s="1"/>
  <c r="Y33" i="1" a="1"/>
  <c r="Y33" i="1" s="1"/>
  <c r="Y34" i="1" a="1"/>
  <c r="Y34" i="1" s="1"/>
  <c r="Y35" i="1" a="1"/>
  <c r="Y35" i="1" s="1"/>
  <c r="Y36" i="1" a="1"/>
  <c r="Y36" i="1" s="1"/>
  <c r="Y37" i="1" a="1"/>
  <c r="Y37" i="1" s="1"/>
  <c r="Y38" i="1" a="1"/>
  <c r="Y38" i="1" s="1"/>
  <c r="Y39" i="1" a="1"/>
  <c r="Y39" i="1" s="1"/>
  <c r="Y40" i="1" a="1"/>
  <c r="Y40" i="1" s="1"/>
  <c r="Y41" i="1" a="1"/>
  <c r="Y41" i="1" s="1"/>
  <c r="Y42" i="1" a="1"/>
  <c r="Y42" i="1" s="1"/>
  <c r="Y43" i="1" a="1"/>
  <c r="Y43" i="1" s="1"/>
  <c r="Y44" i="1" a="1"/>
  <c r="Y44" i="1" s="1"/>
  <c r="Y45" i="1" a="1"/>
  <c r="Y45" i="1" s="1"/>
  <c r="Y46" i="1" a="1"/>
  <c r="Y46" i="1" s="1"/>
  <c r="Y47" i="1" a="1"/>
  <c r="Y47" i="1" s="1"/>
  <c r="Y48" i="1" a="1"/>
  <c r="Y48" i="1"/>
  <c r="Y49" i="1" a="1"/>
  <c r="Y49" i="1"/>
  <c r="Y50" i="1" a="1"/>
  <c r="Y50" i="1" s="1"/>
  <c r="Y51" i="1" a="1"/>
  <c r="Y51" i="1"/>
  <c r="Y52" i="1" a="1"/>
  <c r="Y52" i="1" s="1"/>
  <c r="Y53" i="1" a="1"/>
  <c r="Y53" i="1" s="1"/>
  <c r="Y54" i="1" a="1"/>
  <c r="Y54" i="1" s="1"/>
  <c r="Y55" i="1" a="1"/>
  <c r="Y55" i="1" s="1"/>
  <c r="Y56" i="1" a="1"/>
  <c r="Y56" i="1" s="1"/>
  <c r="Y57" i="1" a="1"/>
  <c r="Y57" i="1"/>
  <c r="Y58" i="1" a="1"/>
  <c r="Y58" i="1" s="1"/>
  <c r="Y59" i="1" a="1"/>
  <c r="Y59" i="1" s="1"/>
  <c r="Y60" i="1" a="1"/>
  <c r="Y60" i="1" s="1"/>
  <c r="Y61" i="1" a="1"/>
  <c r="Y61" i="1" s="1"/>
  <c r="Y62" i="1" a="1"/>
  <c r="Y62" i="1" s="1"/>
  <c r="Y63" i="1" a="1"/>
  <c r="Y63" i="1" s="1"/>
  <c r="Y64" i="1" a="1"/>
  <c r="Y64" i="1" s="1"/>
  <c r="Y65" i="1" a="1"/>
  <c r="Y65" i="1" s="1"/>
  <c r="Y66" i="1" a="1"/>
  <c r="Y66" i="1"/>
  <c r="Y67" i="1" a="1"/>
  <c r="Y67" i="1"/>
  <c r="Y68" i="1" a="1"/>
  <c r="Y68" i="1" s="1"/>
  <c r="Y69" i="1" a="1"/>
  <c r="Y69" i="1" s="1"/>
  <c r="Y70" i="1" a="1"/>
  <c r="Y70" i="1" s="1"/>
  <c r="Y71" i="1" a="1"/>
  <c r="Y71" i="1" s="1"/>
  <c r="Y72" i="1" a="1"/>
  <c r="Y72" i="1"/>
  <c r="Y73" i="1" a="1"/>
  <c r="Y73" i="1"/>
  <c r="Y74" i="1" a="1"/>
  <c r="Y74" i="1" s="1"/>
  <c r="Y75" i="1" a="1"/>
  <c r="Y75" i="1"/>
  <c r="Y76" i="1" a="1"/>
  <c r="Y76" i="1" s="1"/>
  <c r="Y77" i="1" a="1"/>
  <c r="Y77" i="1" s="1"/>
  <c r="Y78" i="1" a="1"/>
  <c r="Y78" i="1"/>
  <c r="Y79" i="1" a="1"/>
  <c r="Y79" i="1" s="1"/>
  <c r="Y80" i="1" a="1"/>
  <c r="Y80" i="1" s="1"/>
  <c r="Y81" i="1" a="1"/>
  <c r="Y81" i="1"/>
  <c r="Y82" i="1" a="1"/>
  <c r="Y82" i="1" s="1"/>
  <c r="Y83" i="1" a="1"/>
  <c r="Y83" i="1" s="1"/>
  <c r="Y84" i="1" a="1"/>
  <c r="Y84" i="1" s="1"/>
  <c r="Y85" i="1" a="1"/>
  <c r="Y85" i="1" s="1"/>
  <c r="Y86" i="1" a="1"/>
  <c r="Y86" i="1" s="1"/>
  <c r="Y87" i="1" a="1"/>
  <c r="Y87" i="1" s="1"/>
  <c r="Y88" i="1" a="1"/>
  <c r="Y88" i="1" s="1"/>
  <c r="Y89" i="1" a="1"/>
  <c r="Y89" i="1" s="1"/>
  <c r="Y90" i="1" a="1"/>
  <c r="Y90" i="1"/>
  <c r="Y91" i="1" a="1"/>
  <c r="Y91" i="1"/>
  <c r="Y92" i="1" a="1"/>
  <c r="Y92" i="1" s="1"/>
  <c r="Y93" i="1" a="1"/>
  <c r="Y93" i="1" s="1"/>
  <c r="Y94" i="1" a="1"/>
  <c r="Y94" i="1" s="1"/>
  <c r="Y95" i="1" a="1"/>
  <c r="Y95" i="1" s="1"/>
  <c r="Y96" i="1" a="1"/>
  <c r="Y96" i="1"/>
  <c r="Y97" i="1" a="1"/>
  <c r="Y97" i="1"/>
  <c r="Y98" i="1" a="1"/>
  <c r="Y98" i="1" s="1"/>
  <c r="Y99" i="1" a="1"/>
  <c r="Y99" i="1"/>
  <c r="Y100" i="1" a="1"/>
  <c r="Y100" i="1" s="1"/>
  <c r="Y101" i="1" a="1"/>
  <c r="Y101" i="1" s="1"/>
  <c r="Y102" i="1" a="1"/>
  <c r="Y102" i="1"/>
  <c r="Y103" i="1" a="1"/>
  <c r="Y103" i="1" s="1"/>
  <c r="Y104" i="1" a="1"/>
  <c r="Y104" i="1" s="1"/>
  <c r="Y105" i="1" a="1"/>
  <c r="Y105" i="1"/>
  <c r="Y106" i="1" a="1"/>
  <c r="Y106" i="1" s="1"/>
  <c r="Y107" i="1" a="1"/>
  <c r="Y107" i="1" s="1"/>
  <c r="Y108" i="1" a="1"/>
  <c r="Y108" i="1" s="1"/>
  <c r="Y109" i="1" a="1"/>
  <c r="Y109" i="1" s="1"/>
  <c r="Y110" i="1" a="1"/>
  <c r="Y110" i="1" s="1"/>
  <c r="Y111" i="1" a="1"/>
  <c r="Y111" i="1" s="1"/>
  <c r="Y112" i="1" a="1"/>
  <c r="Y112" i="1" s="1"/>
  <c r="Y113" i="1" a="1"/>
  <c r="Y113" i="1" s="1"/>
  <c r="Y114" i="1" a="1"/>
  <c r="Y114" i="1" s="1"/>
  <c r="Y115" i="1" a="1"/>
  <c r="Y115" i="1"/>
  <c r="Y116" i="1" a="1"/>
  <c r="Y116" i="1" s="1"/>
  <c r="Y117" i="1" a="1"/>
  <c r="Y117" i="1" s="1"/>
  <c r="Y118" i="1" a="1"/>
  <c r="Y118" i="1" s="1"/>
  <c r="Y119" i="1" a="1"/>
  <c r="Y119" i="1" s="1"/>
  <c r="Y120" i="1" a="1"/>
  <c r="Y120" i="1"/>
  <c r="Y121" i="1" a="1"/>
  <c r="Y121" i="1"/>
  <c r="Y122" i="1" a="1"/>
  <c r="Y122" i="1" s="1"/>
  <c r="Y123" i="1" a="1"/>
  <c r="Y123" i="1"/>
  <c r="Y124" i="1" a="1"/>
  <c r="Y124" i="1" s="1"/>
  <c r="Y125" i="1" a="1"/>
  <c r="Y125" i="1" s="1"/>
  <c r="Y126" i="1" a="1"/>
  <c r="Y126" i="1"/>
  <c r="Y127" i="1" a="1"/>
  <c r="Y127" i="1" s="1"/>
  <c r="Y128" i="1" a="1"/>
  <c r="Y128" i="1" s="1"/>
  <c r="Y129" i="1" a="1"/>
  <c r="Y129" i="1"/>
  <c r="Y130" i="1" a="1"/>
  <c r="Y130" i="1" s="1"/>
  <c r="Y131" i="1" a="1"/>
  <c r="Y131" i="1" s="1"/>
  <c r="Y132" i="1" a="1"/>
  <c r="Y132" i="1" s="1"/>
  <c r="Y133" i="1" a="1"/>
  <c r="Y133" i="1" s="1"/>
  <c r="Y134" i="1" a="1"/>
  <c r="Y134" i="1" s="1"/>
  <c r="Y135" i="1" a="1"/>
  <c r="Y135" i="1" s="1"/>
  <c r="Y136" i="1" a="1"/>
  <c r="Y136" i="1" s="1"/>
  <c r="Y137" i="1" a="1"/>
  <c r="Y137" i="1" s="1"/>
  <c r="Y138" i="1" a="1"/>
  <c r="Y138" i="1" s="1"/>
  <c r="Y139" i="1" a="1"/>
  <c r="Y139" i="1"/>
  <c r="Y140" i="1" a="1"/>
  <c r="Y140" i="1" s="1"/>
  <c r="Y141" i="1" a="1"/>
  <c r="Y141" i="1" s="1"/>
  <c r="Y142" i="1" a="1"/>
  <c r="Y142" i="1" s="1"/>
  <c r="Y143" i="1" a="1"/>
  <c r="Y143" i="1" s="1"/>
  <c r="Y144" i="1" a="1"/>
  <c r="Y144" i="1"/>
  <c r="Y145" i="1" a="1"/>
  <c r="Y145" i="1"/>
  <c r="Y146" i="1" a="1"/>
  <c r="Y146" i="1" s="1"/>
  <c r="Y147" i="1" a="1"/>
  <c r="Y147" i="1"/>
  <c r="Y148" i="1" a="1"/>
  <c r="Y148" i="1" s="1"/>
  <c r="Y149" i="1" a="1"/>
  <c r="Y149" i="1" s="1"/>
  <c r="Y150" i="1" a="1"/>
  <c r="Y150" i="1"/>
  <c r="Y151" i="1" a="1"/>
  <c r="Y151" i="1" s="1"/>
  <c r="Y152" i="1" a="1"/>
  <c r="Y152" i="1" s="1"/>
  <c r="Y153" i="1" a="1"/>
  <c r="Y153" i="1"/>
  <c r="Y154" i="1" a="1"/>
  <c r="Y154" i="1" s="1"/>
  <c r="Y155" i="1" a="1"/>
  <c r="Y155" i="1" s="1"/>
  <c r="Y156" i="1" a="1"/>
  <c r="Y156" i="1" s="1"/>
  <c r="Y157" i="1" a="1"/>
  <c r="Y157" i="1" s="1"/>
  <c r="Y158" i="1" a="1"/>
  <c r="Y158" i="1" s="1"/>
  <c r="Y159" i="1" a="1"/>
  <c r="Y159" i="1" s="1"/>
  <c r="Y160" i="1" a="1"/>
  <c r="Y160" i="1" s="1"/>
  <c r="Y161" i="1" a="1"/>
  <c r="Y161" i="1" s="1"/>
  <c r="Y162" i="1" a="1"/>
  <c r="Y162" i="1" s="1"/>
  <c r="Y163" i="1" a="1"/>
  <c r="Y163" i="1"/>
  <c r="Y164" i="1" a="1"/>
  <c r="Y164" i="1" s="1"/>
  <c r="Y165" i="1" a="1"/>
  <c r="Y165" i="1" s="1"/>
  <c r="Y166" i="1" a="1"/>
  <c r="Y166" i="1" s="1"/>
  <c r="Y167" i="1" a="1"/>
  <c r="Y167" i="1" s="1"/>
  <c r="Y168" i="1" a="1"/>
  <c r="Y168" i="1"/>
  <c r="Y169" i="1" a="1"/>
  <c r="Y169" i="1"/>
  <c r="Y170" i="1" a="1"/>
  <c r="Y170" i="1" s="1"/>
  <c r="Y171" i="1" a="1"/>
  <c r="Y171" i="1"/>
  <c r="Y172" i="1" a="1"/>
  <c r="Y172" i="1" s="1"/>
  <c r="Y173" i="1" a="1"/>
  <c r="Y173" i="1" s="1"/>
  <c r="Y174" i="1" a="1"/>
  <c r="Y174" i="1"/>
  <c r="Y175" i="1" a="1"/>
  <c r="Y175" i="1" s="1"/>
  <c r="Y176" i="1" a="1"/>
  <c r="Y176" i="1" s="1"/>
  <c r="Y177" i="1" a="1"/>
  <c r="Y177" i="1"/>
  <c r="Y178" i="1" a="1"/>
  <c r="Y178" i="1" s="1"/>
  <c r="Y179" i="1" a="1"/>
  <c r="Y179" i="1" s="1"/>
  <c r="Y180" i="1" a="1"/>
  <c r="Y180" i="1" s="1"/>
  <c r="Y181" i="1" a="1"/>
  <c r="Y181" i="1" s="1"/>
  <c r="Y182" i="1" a="1"/>
  <c r="Y182" i="1" s="1"/>
  <c r="Y183" i="1" a="1"/>
  <c r="Y183" i="1" s="1"/>
  <c r="Y184" i="1" a="1"/>
  <c r="Y184" i="1" s="1"/>
  <c r="Y185" i="1" a="1"/>
  <c r="Y185" i="1" s="1"/>
  <c r="Y186" i="1" a="1"/>
  <c r="Y186" i="1"/>
  <c r="Y187" i="1" a="1"/>
  <c r="Y187" i="1"/>
  <c r="Y188" i="1" a="1"/>
  <c r="Y188" i="1" s="1"/>
  <c r="Y189" i="1" a="1"/>
  <c r="Y189" i="1" s="1"/>
  <c r="Y190" i="1" a="1"/>
  <c r="Y190" i="1" s="1"/>
  <c r="Y191" i="1" a="1"/>
  <c r="Y191" i="1" s="1"/>
  <c r="Y192" i="1" a="1"/>
  <c r="Y192" i="1"/>
  <c r="Y193" i="1" a="1"/>
  <c r="Y193" i="1"/>
  <c r="Y194" i="1" a="1"/>
  <c r="Y194" i="1" s="1"/>
  <c r="Y195" i="1" a="1"/>
  <c r="Y195" i="1"/>
  <c r="Y196" i="1" a="1"/>
  <c r="Y196" i="1" s="1"/>
  <c r="Y197" i="1" a="1"/>
  <c r="Y197" i="1" s="1"/>
  <c r="Y198" i="1" a="1"/>
  <c r="Y198" i="1"/>
  <c r="Y199" i="1" a="1"/>
  <c r="Y199" i="1" s="1"/>
  <c r="Y200" i="1" a="1"/>
  <c r="Y200" i="1" s="1"/>
  <c r="Y201" i="1" a="1"/>
  <c r="Y201" i="1"/>
  <c r="Y202" i="1" a="1"/>
  <c r="Y202" i="1" s="1"/>
  <c r="Y203" i="1" a="1"/>
  <c r="Y203" i="1" s="1"/>
  <c r="Y204" i="1" a="1"/>
  <c r="Y204" i="1" s="1"/>
  <c r="Y205" i="1" a="1"/>
  <c r="Y205" i="1" s="1"/>
  <c r="Y206" i="1" a="1"/>
  <c r="Y206" i="1" s="1"/>
  <c r="Y207" i="1" a="1"/>
  <c r="Y207" i="1" s="1"/>
  <c r="Y208" i="1" a="1"/>
  <c r="Y208" i="1" s="1"/>
  <c r="Y209" i="1" a="1"/>
  <c r="Y209" i="1" s="1"/>
  <c r="Y210" i="1" a="1"/>
  <c r="Y210" i="1" s="1"/>
  <c r="Y211" i="1" a="1"/>
  <c r="Y211" i="1"/>
  <c r="Y212" i="1" a="1"/>
  <c r="Y212" i="1" s="1"/>
  <c r="Y213" i="1" a="1"/>
  <c r="Y213" i="1" s="1"/>
  <c r="Y214" i="1" a="1"/>
  <c r="Y214" i="1" s="1"/>
  <c r="Y215" i="1" a="1"/>
  <c r="Y215" i="1" s="1"/>
  <c r="Y216" i="1" a="1"/>
  <c r="Y216" i="1"/>
  <c r="Y217" i="1" a="1"/>
  <c r="Y217" i="1"/>
  <c r="Y218" i="1" a="1"/>
  <c r="Y218" i="1" s="1"/>
  <c r="Y219" i="1" a="1"/>
  <c r="Y219" i="1"/>
  <c r="Y220" i="1" a="1"/>
  <c r="Y220" i="1" s="1"/>
  <c r="Y221" i="1" a="1"/>
  <c r="Y221" i="1" s="1"/>
  <c r="Y222" i="1" a="1"/>
  <c r="Y222" i="1"/>
  <c r="Y223" i="1" a="1"/>
  <c r="Y223" i="1" s="1"/>
  <c r="Y224" i="1" a="1"/>
  <c r="Y224" i="1" s="1"/>
  <c r="Y225" i="1" a="1"/>
  <c r="Y225" i="1"/>
  <c r="Y226" i="1" a="1"/>
  <c r="Y226" i="1" s="1"/>
  <c r="Y227" i="1" a="1"/>
  <c r="Y227" i="1" s="1"/>
  <c r="Y228" i="1" a="1"/>
  <c r="Y228" i="1" s="1"/>
  <c r="Y229" i="1" a="1"/>
  <c r="Y229" i="1" s="1"/>
  <c r="Y230" i="1" a="1"/>
  <c r="Y230" i="1" s="1"/>
  <c r="Y231" i="1" a="1"/>
  <c r="Y231" i="1" s="1"/>
  <c r="Y232" i="1" a="1"/>
  <c r="Y232" i="1" s="1"/>
  <c r="Y233" i="1" a="1"/>
  <c r="Y233" i="1" s="1"/>
  <c r="Y234" i="1" a="1"/>
  <c r="Y234" i="1" s="1"/>
  <c r="Y235" i="1" a="1"/>
  <c r="Y235" i="1"/>
  <c r="Y236" i="1" a="1"/>
  <c r="Y236" i="1" s="1"/>
  <c r="Y237" i="1" a="1"/>
  <c r="Y237" i="1" s="1"/>
  <c r="Y238" i="1" a="1"/>
  <c r="Y238" i="1" s="1"/>
  <c r="Y239" i="1" a="1"/>
  <c r="Y239" i="1" s="1"/>
  <c r="Y240" i="1" a="1"/>
  <c r="Y240" i="1"/>
  <c r="Y241" i="1" a="1"/>
  <c r="Y241" i="1"/>
  <c r="Y242" i="1" a="1"/>
  <c r="Y242" i="1" s="1"/>
  <c r="Y243" i="1" a="1"/>
  <c r="Y243" i="1"/>
  <c r="Y244" i="1" a="1"/>
  <c r="Y244" i="1" s="1"/>
  <c r="Y245" i="1" a="1"/>
  <c r="Y245" i="1" s="1"/>
  <c r="Y246" i="1" a="1"/>
  <c r="Y246" i="1"/>
  <c r="Y247" i="1" a="1"/>
  <c r="Y247" i="1" s="1"/>
  <c r="Y248" i="1" a="1"/>
  <c r="Y248" i="1" s="1"/>
  <c r="Y249" i="1" a="1"/>
  <c r="Y249" i="1" s="1"/>
  <c r="Y250" i="1" a="1"/>
  <c r="Y250" i="1" s="1"/>
  <c r="Y251" i="1" a="1"/>
  <c r="Y251" i="1" s="1"/>
  <c r="Y252" i="1" a="1"/>
  <c r="Y252" i="1" s="1"/>
  <c r="Y253" i="1" a="1"/>
  <c r="Y253" i="1" s="1"/>
  <c r="Y254" i="1" a="1"/>
  <c r="Y254" i="1" s="1"/>
  <c r="Y255" i="1" a="1"/>
  <c r="Y255" i="1" s="1"/>
  <c r="Y256" i="1" a="1"/>
  <c r="Y256" i="1" s="1"/>
  <c r="Y257" i="1" a="1"/>
  <c r="Y257" i="1" s="1"/>
  <c r="Y258" i="1" a="1"/>
  <c r="Y258" i="1"/>
  <c r="Y259" i="1" a="1"/>
  <c r="Y259" i="1"/>
  <c r="Y260" i="1" a="1"/>
  <c r="Y260" i="1" s="1"/>
  <c r="Y261" i="1" a="1"/>
  <c r="Y261" i="1" s="1"/>
  <c r="Y262" i="1" a="1"/>
  <c r="Y262" i="1" s="1"/>
  <c r="Y263" i="1" a="1"/>
  <c r="Y263" i="1" s="1"/>
  <c r="Y264" i="1" a="1"/>
  <c r="Y264" i="1"/>
  <c r="Y265" i="1" a="1"/>
  <c r="Y265" i="1" s="1"/>
  <c r="Y266" i="1" a="1"/>
  <c r="Y266" i="1" s="1"/>
  <c r="Y267" i="1" a="1"/>
  <c r="Y267" i="1"/>
  <c r="Y268" i="1" a="1"/>
  <c r="Y268" i="1" s="1"/>
  <c r="Y269" i="1" a="1"/>
  <c r="Y269" i="1" s="1"/>
  <c r="Y270" i="1" a="1"/>
  <c r="Y270" i="1"/>
  <c r="Y271" i="1" a="1"/>
  <c r="Y271" i="1" s="1"/>
  <c r="Y272" i="1" a="1"/>
  <c r="Y272" i="1" s="1"/>
  <c r="Y273" i="1" a="1"/>
  <c r="Y273" i="1"/>
  <c r="Y274" i="1" a="1"/>
  <c r="Y274" i="1" s="1"/>
  <c r="Y275" i="1" a="1"/>
  <c r="Y275" i="1" s="1"/>
  <c r="Y276" i="1" a="1"/>
  <c r="Y276" i="1" s="1"/>
  <c r="Y277" i="1" a="1"/>
  <c r="Y277" i="1" s="1"/>
  <c r="Y278" i="1" a="1"/>
  <c r="Y278" i="1" s="1"/>
  <c r="Y279" i="1" a="1"/>
  <c r="Y279" i="1" s="1"/>
  <c r="Y280" i="1" a="1"/>
  <c r="Y280" i="1" s="1"/>
  <c r="Y281" i="1" a="1"/>
  <c r="Y281" i="1" s="1"/>
  <c r="Y282" i="1" a="1"/>
  <c r="Y282" i="1" s="1"/>
  <c r="Y283" i="1" a="1"/>
  <c r="Y283" i="1"/>
  <c r="Y284" i="1" a="1"/>
  <c r="Y284" i="1" s="1"/>
  <c r="Y285" i="1" a="1"/>
  <c r="Y285" i="1" s="1"/>
  <c r="Y286" i="1" a="1"/>
  <c r="Y286" i="1" s="1"/>
  <c r="Y287" i="1" a="1"/>
  <c r="Y287" i="1" s="1"/>
  <c r="Y288" i="1" a="1"/>
  <c r="Y288" i="1"/>
  <c r="Y289" i="1" a="1"/>
  <c r="Y289" i="1" s="1"/>
  <c r="Y290" i="1" a="1"/>
  <c r="Y290" i="1" s="1"/>
  <c r="Y291" i="1" a="1"/>
  <c r="Y291" i="1"/>
  <c r="Y292" i="1" a="1"/>
  <c r="Y292" i="1" s="1"/>
  <c r="Y293" i="1" a="1"/>
  <c r="Y293" i="1" s="1"/>
  <c r="Y294" i="1" a="1"/>
  <c r="Y294" i="1"/>
  <c r="Y295" i="1" a="1"/>
  <c r="Y295" i="1" s="1"/>
  <c r="Y296" i="1" a="1"/>
  <c r="Y296" i="1" s="1"/>
  <c r="Y297" i="1" a="1"/>
  <c r="Y297" i="1" s="1"/>
  <c r="Y298" i="1" a="1"/>
  <c r="Y298" i="1" s="1"/>
  <c r="Y299" i="1" a="1"/>
  <c r="Y299" i="1" s="1"/>
  <c r="Y300" i="1" a="1"/>
  <c r="Y300" i="1" s="1"/>
  <c r="Y301" i="1" a="1"/>
  <c r="Y301" i="1" s="1"/>
  <c r="Y302" i="1" a="1"/>
  <c r="Y302" i="1" s="1"/>
  <c r="Y303" i="1" a="1"/>
  <c r="Y303" i="1" s="1"/>
  <c r="Y304" i="1" a="1"/>
  <c r="Y304" i="1" s="1"/>
  <c r="Y305" i="1" a="1"/>
  <c r="Y305" i="1" s="1"/>
  <c r="Y306" i="1" a="1"/>
  <c r="Y306" i="1" s="1"/>
  <c r="Y307" i="1" a="1"/>
  <c r="Y307" i="1"/>
  <c r="Y308" i="1" a="1"/>
  <c r="Y308" i="1" s="1"/>
  <c r="Y309" i="1" a="1"/>
  <c r="Y309" i="1" s="1"/>
  <c r="Y310" i="1" a="1"/>
  <c r="Y310" i="1" s="1"/>
  <c r="Y311" i="1" a="1"/>
  <c r="Y311" i="1" s="1"/>
  <c r="Y312" i="1" a="1"/>
  <c r="Y312" i="1"/>
  <c r="Y313" i="1" a="1"/>
  <c r="Y313" i="1"/>
  <c r="Y314" i="1" a="1"/>
  <c r="Y314" i="1" s="1"/>
  <c r="Y315" i="1" a="1"/>
  <c r="Y315" i="1"/>
  <c r="Y316" i="1" a="1"/>
  <c r="Y316" i="1" s="1"/>
  <c r="Y317" i="1" a="1"/>
  <c r="Y317" i="1" s="1"/>
  <c r="Y318" i="1" a="1"/>
  <c r="Y318" i="1"/>
  <c r="Y319" i="1" a="1"/>
  <c r="Y319" i="1" s="1"/>
  <c r="Y320" i="1" a="1"/>
  <c r="Y320" i="1" s="1"/>
  <c r="Y321" i="1" a="1"/>
  <c r="Y321" i="1"/>
  <c r="Y322" i="1" a="1"/>
  <c r="Y322" i="1" s="1"/>
  <c r="Y323" i="1" a="1"/>
  <c r="Y323" i="1" s="1"/>
  <c r="Y324" i="1" a="1"/>
  <c r="Y324" i="1" s="1"/>
  <c r="Y325" i="1" a="1"/>
  <c r="Y325" i="1" s="1"/>
  <c r="Y326" i="1" a="1"/>
  <c r="Y326" i="1" s="1"/>
  <c r="Y327" i="1" a="1"/>
  <c r="Y327" i="1" s="1"/>
  <c r="Y328" i="1" a="1"/>
  <c r="Y328" i="1" s="1"/>
  <c r="Y329" i="1" a="1"/>
  <c r="Y329" i="1" s="1"/>
  <c r="Y330" i="1" a="1"/>
  <c r="Y330" i="1" s="1"/>
  <c r="Y331" i="1" a="1"/>
  <c r="Y331" i="1"/>
  <c r="Y332" i="1" a="1"/>
  <c r="Y332" i="1" s="1"/>
  <c r="Y333" i="1" a="1"/>
  <c r="Y333" i="1" s="1"/>
  <c r="Y334" i="1" a="1"/>
  <c r="Y334" i="1" s="1"/>
  <c r="Y335" i="1" a="1"/>
  <c r="Y335" i="1" s="1"/>
  <c r="Y336" i="1" a="1"/>
  <c r="Y336" i="1"/>
  <c r="Y337" i="1" a="1"/>
  <c r="Y337" i="1" s="1"/>
  <c r="Y338" i="1" a="1"/>
  <c r="Y338" i="1" s="1"/>
  <c r="Y339" i="1" a="1"/>
  <c r="Y339" i="1"/>
  <c r="Y340" i="1" a="1"/>
  <c r="Y340" i="1" s="1"/>
  <c r="Y341" i="1" a="1"/>
  <c r="Y341" i="1" s="1"/>
  <c r="Y342" i="1" a="1"/>
  <c r="Y342" i="1"/>
  <c r="Y343" i="1" a="1"/>
  <c r="Y343" i="1" s="1"/>
  <c r="Y344" i="1" a="1"/>
  <c r="Y344" i="1" s="1"/>
  <c r="Y345" i="1" a="1"/>
  <c r="Y345" i="1"/>
  <c r="Y346" i="1" a="1"/>
  <c r="Y346" i="1" s="1"/>
  <c r="Y347" i="1" a="1"/>
  <c r="Y347" i="1" s="1"/>
  <c r="Y348" i="1" a="1"/>
  <c r="Y348" i="1" s="1"/>
  <c r="Y349" i="1" a="1"/>
  <c r="Y349" i="1" s="1"/>
  <c r="Y350" i="1" a="1"/>
  <c r="Y350" i="1" s="1"/>
  <c r="Y351" i="1" a="1"/>
  <c r="Y351" i="1" s="1"/>
  <c r="Y352" i="1" a="1"/>
  <c r="Y352" i="1" s="1"/>
  <c r="Y353" i="1" a="1"/>
  <c r="Y353" i="1" s="1"/>
  <c r="Y354" i="1" a="1"/>
  <c r="Y354" i="1" s="1"/>
  <c r="Y355" i="1" a="1"/>
  <c r="Y355" i="1"/>
  <c r="Y356" i="1" a="1"/>
  <c r="Y356" i="1" s="1"/>
  <c r="Y357" i="1" a="1"/>
  <c r="Y357" i="1" s="1"/>
  <c r="Y358" i="1" a="1"/>
  <c r="Y358" i="1" s="1"/>
  <c r="Y359" i="1" a="1"/>
  <c r="Y359" i="1" s="1"/>
  <c r="Y360" i="1" a="1"/>
  <c r="Y360" i="1"/>
  <c r="Y361" i="1" a="1"/>
  <c r="Y361" i="1" s="1"/>
  <c r="Y362" i="1" a="1"/>
  <c r="Y362" i="1" s="1"/>
  <c r="Y363" i="1" a="1"/>
  <c r="Y363" i="1"/>
  <c r="Y364" i="1" a="1"/>
  <c r="Y364" i="1" s="1"/>
  <c r="Y365" i="1" a="1"/>
  <c r="Y365" i="1" s="1"/>
  <c r="Y366" i="1" a="1"/>
  <c r="Y366" i="1"/>
  <c r="Y367" i="1" a="1"/>
  <c r="Y367" i="1" s="1"/>
  <c r="Y368" i="1" a="1"/>
  <c r="Y368" i="1" s="1"/>
  <c r="Y369" i="1" a="1"/>
  <c r="Y369" i="1"/>
  <c r="Y370" i="1" a="1"/>
  <c r="Y370" i="1" s="1"/>
  <c r="Y371" i="1" a="1"/>
  <c r="Y371" i="1" s="1"/>
  <c r="Y372" i="1" a="1"/>
  <c r="Y372" i="1" s="1"/>
  <c r="Y373" i="1" a="1"/>
  <c r="Y373" i="1" s="1"/>
  <c r="Y374" i="1" a="1"/>
  <c r="Y374" i="1" s="1"/>
  <c r="Y375" i="1" a="1"/>
  <c r="Y375" i="1" s="1"/>
  <c r="Y376" i="1" a="1"/>
  <c r="Y376" i="1" s="1"/>
  <c r="Y377" i="1" a="1"/>
  <c r="Y377" i="1" s="1"/>
  <c r="Y378" i="1" a="1"/>
  <c r="Y378" i="1" s="1"/>
  <c r="Y379" i="1" a="1"/>
  <c r="Y379" i="1"/>
  <c r="Y380" i="1" a="1"/>
  <c r="Y380" i="1" s="1"/>
  <c r="Y381" i="1" a="1"/>
  <c r="Y381" i="1" s="1"/>
  <c r="Y382" i="1" a="1"/>
  <c r="Y382" i="1" s="1"/>
  <c r="Y383" i="1" a="1"/>
  <c r="Y383" i="1" s="1"/>
  <c r="Y384" i="1" a="1"/>
  <c r="Y384" i="1"/>
  <c r="Y385" i="1" a="1"/>
  <c r="Y385" i="1" s="1"/>
  <c r="Y386" i="1" a="1"/>
  <c r="Y386" i="1" s="1"/>
  <c r="Y387" i="1" a="1"/>
  <c r="Y387" i="1"/>
  <c r="Y388" i="1" a="1"/>
  <c r="Y388" i="1" s="1"/>
  <c r="Y389" i="1" a="1"/>
  <c r="Y389" i="1" s="1"/>
  <c r="Y390" i="1" a="1"/>
  <c r="Y390" i="1"/>
  <c r="Y391" i="1" a="1"/>
  <c r="Y391" i="1" s="1"/>
  <c r="Y392" i="1" a="1"/>
  <c r="Y392" i="1" s="1"/>
  <c r="Y393" i="1" a="1"/>
  <c r="Y393" i="1"/>
  <c r="Y394" i="1" a="1"/>
  <c r="Y394" i="1" s="1"/>
  <c r="Y395" i="1" a="1"/>
  <c r="Y395" i="1" s="1"/>
  <c r="Y396" i="1" a="1"/>
  <c r="Y396" i="1" s="1"/>
  <c r="Y397" i="1" a="1"/>
  <c r="Y397" i="1" s="1"/>
  <c r="Y398" i="1" a="1"/>
  <c r="Y398" i="1" s="1"/>
  <c r="Y399" i="1" a="1"/>
  <c r="Y399" i="1" s="1"/>
  <c r="Y400" i="1" a="1"/>
  <c r="Y400" i="1" s="1"/>
  <c r="Y401" i="1" a="1"/>
  <c r="Y401" i="1" s="1"/>
  <c r="Y402" i="1" a="1"/>
  <c r="Y402" i="1"/>
  <c r="Y403" i="1" a="1"/>
  <c r="Y403" i="1"/>
  <c r="Y404" i="1" a="1"/>
  <c r="Y404" i="1" s="1"/>
  <c r="Y405" i="1" a="1"/>
  <c r="Y405" i="1" s="1"/>
  <c r="Y406" i="1" a="1"/>
  <c r="Y406" i="1" s="1"/>
  <c r="Y407" i="1" a="1"/>
  <c r="Y407" i="1" s="1"/>
  <c r="Y408" i="1" a="1"/>
  <c r="Y408" i="1"/>
  <c r="Y409" i="1" a="1"/>
  <c r="Y409" i="1" s="1"/>
  <c r="Y410" i="1" a="1"/>
  <c r="Y410" i="1" s="1"/>
  <c r="Y411" i="1" a="1"/>
  <c r="Y411" i="1" s="1"/>
  <c r="Y412" i="1" a="1"/>
  <c r="Y412" i="1" s="1"/>
  <c r="Y413" i="1" a="1"/>
  <c r="Y413" i="1" s="1"/>
  <c r="Y414" i="1" a="1"/>
  <c r="Y414" i="1"/>
  <c r="Y415" i="1" a="1"/>
  <c r="Y415" i="1" s="1"/>
  <c r="Y416" i="1" a="1"/>
  <c r="Y416" i="1" s="1"/>
  <c r="Y417" i="1" a="1"/>
  <c r="Y417" i="1"/>
  <c r="Y418" i="1" a="1"/>
  <c r="Y418" i="1" s="1"/>
  <c r="Y419" i="1" a="1"/>
  <c r="Y419" i="1" s="1"/>
  <c r="Y420" i="1" a="1"/>
  <c r="Y420" i="1" s="1"/>
  <c r="Y421" i="1" a="1"/>
  <c r="Y421" i="1" s="1"/>
  <c r="Y422" i="1" a="1"/>
  <c r="Y422" i="1" s="1"/>
  <c r="Y423" i="1" a="1"/>
  <c r="Y423" i="1" s="1"/>
  <c r="Y424" i="1" a="1"/>
  <c r="Y424" i="1" s="1"/>
  <c r="Y425" i="1" a="1"/>
  <c r="Y425" i="1" s="1"/>
  <c r="Y426" i="1" a="1"/>
  <c r="Y426" i="1"/>
  <c r="Y427" i="1" a="1"/>
  <c r="Y427" i="1"/>
  <c r="Y428" i="1" a="1"/>
  <c r="Y428" i="1" s="1"/>
  <c r="Y429" i="1" a="1"/>
  <c r="Y429" i="1" s="1"/>
  <c r="Y430" i="1" a="1"/>
  <c r="Y430" i="1" s="1"/>
  <c r="Y431" i="1" a="1"/>
  <c r="Y431" i="1" s="1"/>
  <c r="Y432" i="1" a="1"/>
  <c r="Y432" i="1"/>
  <c r="Y433" i="1" a="1"/>
  <c r="Y433" i="1" s="1"/>
  <c r="Y434" i="1" a="1"/>
  <c r="Y434" i="1" s="1"/>
  <c r="Y435" i="1" a="1"/>
  <c r="Y435" i="1" s="1"/>
  <c r="Y436" i="1" a="1"/>
  <c r="Y436" i="1" s="1"/>
  <c r="Y437" i="1" a="1"/>
  <c r="Y437" i="1" s="1"/>
  <c r="Y438" i="1" a="1"/>
  <c r="Y438" i="1"/>
  <c r="Y439" i="1" a="1"/>
  <c r="Y439" i="1" s="1"/>
  <c r="Y440" i="1" a="1"/>
  <c r="Y440" i="1" s="1"/>
  <c r="Y441" i="1" a="1"/>
  <c r="Y441" i="1" s="1"/>
  <c r="Y442" i="1" a="1"/>
  <c r="Y442" i="1" s="1"/>
  <c r="Y443" i="1" a="1"/>
  <c r="Y443" i="1" s="1"/>
  <c r="Y444" i="1" a="1"/>
  <c r="Y444" i="1" s="1"/>
  <c r="Y445" i="1" a="1"/>
  <c r="Y445" i="1" s="1"/>
  <c r="Y446" i="1" a="1"/>
  <c r="Y446" i="1" s="1"/>
  <c r="Y447" i="1" a="1"/>
  <c r="Y447" i="1" s="1"/>
  <c r="Y448" i="1" a="1"/>
  <c r="Y448" i="1" s="1"/>
  <c r="Y449" i="1" a="1"/>
  <c r="Y449" i="1" s="1"/>
  <c r="Y450" i="1" a="1"/>
  <c r="Y450" i="1"/>
  <c r="Y451" i="1" a="1"/>
  <c r="Y451" i="1" s="1"/>
  <c r="Y452" i="1" a="1"/>
  <c r="Y452" i="1" s="1"/>
  <c r="Y453" i="1" a="1"/>
  <c r="Y453" i="1" s="1"/>
  <c r="Y454" i="1" a="1"/>
  <c r="Y454" i="1" s="1"/>
  <c r="Y455" i="1" a="1"/>
  <c r="Y455" i="1" s="1"/>
  <c r="Y456" i="1" a="1"/>
  <c r="Y456" i="1"/>
  <c r="Y457" i="1" a="1"/>
  <c r="Y457" i="1" s="1"/>
  <c r="Y458" i="1" a="1"/>
  <c r="Y458" i="1" s="1"/>
  <c r="Y459" i="1" a="1"/>
  <c r="Y459" i="1" s="1"/>
  <c r="Y460" i="1" a="1"/>
  <c r="Y460" i="1" s="1"/>
  <c r="Y461" i="1" a="1"/>
  <c r="Y461" i="1" s="1"/>
  <c r="Y462" i="1" a="1"/>
  <c r="Y462" i="1"/>
  <c r="Y463" i="1" a="1"/>
  <c r="Y463" i="1" s="1"/>
  <c r="Y464" i="1" a="1"/>
  <c r="Y464" i="1" s="1"/>
  <c r="Y465" i="1" a="1"/>
  <c r="Y465" i="1"/>
  <c r="Y466" i="1" a="1"/>
  <c r="Y466" i="1" s="1"/>
  <c r="Y467" i="1" a="1"/>
  <c r="Y467" i="1" s="1"/>
  <c r="Y468" i="1" a="1"/>
  <c r="Y468" i="1" s="1"/>
  <c r="Y469" i="1" a="1"/>
  <c r="Y469" i="1" s="1"/>
  <c r="Y470" i="1" a="1"/>
  <c r="Y470" i="1" s="1"/>
  <c r="Y471" i="1" a="1"/>
  <c r="Y471" i="1" s="1"/>
  <c r="Y472" i="1" a="1"/>
  <c r="Y472" i="1" s="1"/>
  <c r="Y473" i="1" a="1"/>
  <c r="Y473" i="1" s="1"/>
  <c r="Y474" i="1" a="1"/>
  <c r="Y474" i="1"/>
  <c r="Y475" i="1" a="1"/>
  <c r="Y475" i="1"/>
  <c r="Y476" i="1" a="1"/>
  <c r="Y476" i="1" s="1"/>
  <c r="Y477" i="1" a="1"/>
  <c r="Y477" i="1" s="1"/>
  <c r="Y478" i="1" a="1"/>
  <c r="Y478" i="1" s="1"/>
  <c r="Y479" i="1" a="1"/>
  <c r="Y479" i="1" s="1"/>
  <c r="Y480" i="1" a="1"/>
  <c r="Y480" i="1"/>
  <c r="Y481" i="1" a="1"/>
  <c r="Y481" i="1"/>
  <c r="Y482" i="1" a="1"/>
  <c r="Y482" i="1" s="1"/>
  <c r="Y483" i="1" a="1"/>
  <c r="Y483" i="1" s="1"/>
  <c r="Y484" i="1" a="1"/>
  <c r="Y484" i="1" s="1"/>
  <c r="Y485" i="1" a="1"/>
  <c r="Y485" i="1" s="1"/>
  <c r="Y486" i="1" a="1"/>
  <c r="Y486" i="1"/>
  <c r="Y487" i="1" a="1"/>
  <c r="Y487" i="1" s="1"/>
  <c r="Y488" i="1" a="1"/>
  <c r="Y488" i="1" s="1"/>
  <c r="Y489" i="1" a="1"/>
  <c r="Y489" i="1"/>
  <c r="Y490" i="1" a="1"/>
  <c r="Y490" i="1" s="1"/>
  <c r="Y491" i="1" a="1"/>
  <c r="Y491" i="1" s="1"/>
  <c r="Y492" i="1" a="1"/>
  <c r="Y492" i="1" s="1"/>
  <c r="Y493" i="1" a="1"/>
  <c r="Y493" i="1" s="1"/>
  <c r="Y494" i="1" a="1"/>
  <c r="Y494" i="1" s="1"/>
  <c r="Y495" i="1" a="1"/>
  <c r="Y495" i="1" s="1"/>
  <c r="Y496" i="1" a="1"/>
  <c r="Y496" i="1" s="1"/>
  <c r="Y497" i="1" a="1"/>
  <c r="Y497" i="1" s="1"/>
  <c r="Y498" i="1" a="1"/>
  <c r="Y498" i="1" s="1"/>
  <c r="Y499" i="1" a="1"/>
  <c r="Y499" i="1"/>
  <c r="Y500" i="1" a="1"/>
  <c r="Y500" i="1" s="1"/>
  <c r="Y501" i="1" a="1"/>
  <c r="Y501" i="1" s="1"/>
  <c r="Y502" i="1" a="1"/>
  <c r="Y502" i="1" s="1"/>
  <c r="Y503" i="1" a="1"/>
  <c r="Y503" i="1" s="1"/>
  <c r="Y504" i="1" a="1"/>
  <c r="Y504" i="1"/>
  <c r="Y505" i="1" a="1"/>
  <c r="Y505" i="1" s="1"/>
  <c r="Y506" i="1" a="1"/>
  <c r="Y506" i="1" s="1"/>
  <c r="Y507" i="1" a="1"/>
  <c r="Y507" i="1"/>
  <c r="Y508" i="1" a="1"/>
  <c r="Y508" i="1" s="1"/>
  <c r="Y509" i="1" a="1"/>
  <c r="Y509" i="1" s="1"/>
  <c r="Y510" i="1" a="1"/>
  <c r="Y510" i="1"/>
  <c r="Y511" i="1" a="1"/>
  <c r="Y511" i="1" s="1"/>
  <c r="Y512" i="1" a="1"/>
  <c r="Y512" i="1" s="1"/>
  <c r="Y513" i="1" a="1"/>
  <c r="Y513" i="1" s="1"/>
  <c r="Y514" i="1" a="1"/>
  <c r="Y514" i="1" s="1"/>
  <c r="Y515" i="1" a="1"/>
  <c r="Y515" i="1"/>
  <c r="Y516" i="1" a="1"/>
  <c r="Y516" i="1"/>
  <c r="Y517" i="1" a="1"/>
  <c r="Y517" i="1" s="1"/>
  <c r="Y518" i="1" a="1"/>
  <c r="Y518" i="1" s="1"/>
  <c r="Y519" i="1" a="1"/>
  <c r="Y519" i="1"/>
  <c r="Y520" i="1" a="1"/>
  <c r="Y520" i="1" s="1"/>
  <c r="Y521" i="1" a="1"/>
  <c r="Y521" i="1"/>
  <c r="Y522" i="1" a="1"/>
  <c r="Y522" i="1"/>
  <c r="Y523" i="1" a="1"/>
  <c r="Y523" i="1" s="1"/>
  <c r="Y524" i="1" a="1"/>
  <c r="Y524" i="1"/>
  <c r="Y525" i="1" a="1"/>
  <c r="Y525" i="1" s="1"/>
  <c r="Y526" i="1" a="1"/>
  <c r="Y526" i="1" s="1"/>
  <c r="Y527" i="1" a="1"/>
  <c r="Y527" i="1"/>
  <c r="Y528" i="1" a="1"/>
  <c r="Y528" i="1"/>
  <c r="Y529" i="1" a="1"/>
  <c r="Y529" i="1" s="1"/>
  <c r="Y530" i="1" a="1"/>
  <c r="Y530" i="1" s="1"/>
  <c r="Y531" i="1" a="1"/>
  <c r="Y531" i="1" s="1"/>
  <c r="Y532" i="1" a="1"/>
  <c r="Y532" i="1"/>
  <c r="Y533" i="1" a="1"/>
  <c r="Y533" i="1" s="1"/>
  <c r="Y534" i="1" a="1"/>
  <c r="Y534" i="1"/>
  <c r="Y535" i="1" a="1"/>
  <c r="Y535" i="1" s="1"/>
  <c r="Y536" i="1" a="1"/>
  <c r="Y536" i="1"/>
  <c r="Y537" i="1" a="1"/>
  <c r="Y537" i="1"/>
  <c r="Y538" i="1" a="1"/>
  <c r="Y538" i="1" s="1"/>
  <c r="Y539" i="1" a="1"/>
  <c r="Y539" i="1" s="1"/>
  <c r="Y540" i="1" a="1"/>
  <c r="Y540" i="1"/>
  <c r="Y541" i="1" a="1"/>
  <c r="Y541" i="1" s="1"/>
  <c r="Y542" i="1" a="1"/>
  <c r="Y542" i="1" s="1"/>
  <c r="Y543" i="1" a="1"/>
  <c r="Y543" i="1" s="1"/>
  <c r="Y544" i="1" a="1"/>
  <c r="Y544" i="1" s="1"/>
  <c r="Y545" i="1" a="1"/>
  <c r="Y545" i="1"/>
  <c r="Y546" i="1" a="1"/>
  <c r="Y546" i="1"/>
  <c r="Y547" i="1" a="1"/>
  <c r="Y547" i="1" s="1"/>
  <c r="Y548" i="1" a="1"/>
  <c r="Y548" i="1" s="1"/>
  <c r="Y549" i="1" a="1"/>
  <c r="Y549" i="1"/>
  <c r="Y550" i="1" a="1"/>
  <c r="Y550" i="1"/>
  <c r="Y551" i="1" a="1"/>
  <c r="Y551" i="1" s="1"/>
  <c r="Y552" i="1" a="1"/>
  <c r="Y552" i="1"/>
  <c r="Y553" i="1" a="1"/>
  <c r="Y553" i="1" s="1"/>
  <c r="Y554" i="1" a="1"/>
  <c r="Y554" i="1"/>
  <c r="Y555" i="1" a="1"/>
  <c r="Y555" i="1" s="1"/>
  <c r="Y556" i="1" a="1"/>
  <c r="Y556" i="1" s="1"/>
  <c r="Y557" i="1" a="1"/>
  <c r="Y557" i="1"/>
  <c r="Y558" i="1" a="1"/>
  <c r="Y558" i="1"/>
  <c r="Y559" i="1" a="1"/>
  <c r="Y559" i="1" s="1"/>
  <c r="Y560" i="1" a="1"/>
  <c r="Y560" i="1"/>
  <c r="Y561" i="1" a="1"/>
  <c r="Y561" i="1" s="1"/>
  <c r="Y562" i="1" a="1"/>
  <c r="Y562" i="1"/>
  <c r="Y563" i="1" a="1"/>
  <c r="Y563" i="1"/>
  <c r="Y564" i="1" a="1"/>
  <c r="Y564" i="1"/>
  <c r="Y565" i="1" a="1"/>
  <c r="Y565" i="1" s="1"/>
  <c r="Y566" i="1" a="1"/>
  <c r="Y566" i="1" s="1"/>
  <c r="Y567" i="1" a="1"/>
  <c r="Y567" i="1"/>
  <c r="Y568" i="1" a="1"/>
  <c r="Y568" i="1" s="1"/>
  <c r="Y569" i="1" a="1"/>
  <c r="Y569" i="1" s="1"/>
  <c r="Y570" i="1" a="1"/>
  <c r="Y570" i="1"/>
  <c r="Y571" i="1" a="1"/>
  <c r="Y571" i="1" s="1"/>
  <c r="Y572" i="1" a="1"/>
  <c r="Y572" i="1" s="1"/>
  <c r="Y573" i="1" a="1"/>
  <c r="Y573" i="1"/>
  <c r="Y574" i="1" a="1"/>
  <c r="Y574" i="1" s="1"/>
  <c r="Y575" i="1" a="1"/>
  <c r="Y575" i="1"/>
  <c r="Y576" i="1" a="1"/>
  <c r="Y576" i="1"/>
  <c r="Y577" i="1" a="1"/>
  <c r="Y577" i="1" s="1"/>
  <c r="Y578" i="1" a="1"/>
  <c r="Y578" i="1"/>
  <c r="Y579" i="1" a="1"/>
  <c r="Y579" i="1" s="1"/>
  <c r="Y580" i="1" a="1"/>
  <c r="Y580" i="1"/>
  <c r="Y581" i="1" a="1"/>
  <c r="Y581" i="1" s="1"/>
  <c r="Y582" i="1" a="1"/>
  <c r="Y582" i="1"/>
  <c r="Y583" i="1" a="1"/>
  <c r="Y583" i="1" s="1"/>
  <c r="Y584" i="1" a="1"/>
  <c r="Y584" i="1" s="1"/>
  <c r="Y585" i="1" a="1"/>
  <c r="Y585" i="1" s="1"/>
  <c r="Y586" i="1" a="1"/>
  <c r="Y586" i="1"/>
  <c r="Y587" i="1" a="1"/>
  <c r="Y587" i="1" s="1"/>
  <c r="Y588" i="1" a="1"/>
  <c r="Y588" i="1"/>
  <c r="Y589" i="1" a="1"/>
  <c r="Y589" i="1" s="1"/>
  <c r="Y590" i="1" a="1"/>
  <c r="Y590" i="1"/>
  <c r="Y591" i="1" a="1"/>
  <c r="Y591" i="1"/>
  <c r="Y592" i="1" a="1"/>
  <c r="Y592" i="1" s="1"/>
  <c r="Y593" i="1" a="1"/>
  <c r="Y593" i="1"/>
  <c r="Y594" i="1" a="1"/>
  <c r="Y594" i="1"/>
  <c r="Y595" i="1" a="1"/>
  <c r="Y595" i="1" s="1"/>
  <c r="Y596" i="1" a="1"/>
  <c r="Y596" i="1"/>
  <c r="Y597" i="1" a="1"/>
  <c r="Y597" i="1" s="1"/>
  <c r="Y598" i="1" a="1"/>
  <c r="Y598" i="1" s="1"/>
  <c r="Y599" i="1" a="1"/>
  <c r="Y599" i="1"/>
  <c r="Y600" i="1" a="1"/>
  <c r="Y600" i="1"/>
  <c r="Y601" i="1" a="1"/>
  <c r="Y601" i="1" s="1"/>
  <c r="Y602" i="1" a="1"/>
  <c r="Y602" i="1" s="1"/>
  <c r="Y603" i="1" a="1"/>
  <c r="Y603" i="1"/>
  <c r="Y604" i="1" a="1"/>
  <c r="Y604" i="1"/>
  <c r="Y605" i="1" a="1"/>
  <c r="Y605" i="1" s="1"/>
  <c r="Y606" i="1" a="1"/>
  <c r="Y606" i="1" s="1"/>
  <c r="Y607" i="1" a="1"/>
  <c r="Y607" i="1" s="1"/>
  <c r="Y608" i="1" a="1"/>
  <c r="Y608" i="1" s="1"/>
  <c r="Y609" i="1" a="1"/>
  <c r="Y609" i="1" s="1"/>
  <c r="Y610" i="1" a="1"/>
  <c r="Y610" i="1" s="1"/>
  <c r="Y611" i="1" a="1"/>
  <c r="Y611" i="1"/>
  <c r="Y612" i="1" a="1"/>
  <c r="Y612" i="1" s="1"/>
  <c r="Y613" i="1" a="1"/>
  <c r="Y613" i="1" s="1"/>
  <c r="Y614" i="1" a="1"/>
  <c r="Y614" i="1"/>
  <c r="Y615" i="1" a="1"/>
  <c r="Y615" i="1" s="1"/>
  <c r="Y616" i="1" a="1"/>
  <c r="Y616" i="1" s="1"/>
  <c r="Y617" i="1" a="1"/>
  <c r="Y617" i="1" s="1"/>
  <c r="Y618" i="1" a="1"/>
  <c r="Y618" i="1" s="1"/>
  <c r="Y619" i="1" a="1"/>
  <c r="Y619" i="1" s="1"/>
  <c r="Y620" i="1" a="1"/>
  <c r="Y620" i="1" s="1"/>
  <c r="Y621" i="1" a="1"/>
  <c r="Y621" i="1"/>
  <c r="Y622" i="1" a="1"/>
  <c r="Y622" i="1" s="1"/>
  <c r="Y623" i="1" a="1"/>
  <c r="Y623" i="1" s="1"/>
  <c r="Y624" i="1" a="1"/>
  <c r="Y624" i="1" s="1"/>
  <c r="Y625" i="1" a="1"/>
  <c r="Y625" i="1" s="1"/>
  <c r="Y626" i="1" a="1"/>
  <c r="Y626" i="1"/>
  <c r="Y627" i="1" a="1"/>
  <c r="Y627" i="1" s="1"/>
  <c r="Y628" i="1" a="1"/>
  <c r="Y628" i="1"/>
  <c r="Y629" i="1" a="1"/>
  <c r="Y629" i="1" s="1"/>
  <c r="Y630" i="1" a="1"/>
  <c r="Y630" i="1" s="1"/>
  <c r="Y631" i="1" a="1"/>
  <c r="Y631" i="1" s="1"/>
  <c r="Y632" i="1" a="1"/>
  <c r="Y632" i="1" s="1"/>
  <c r="Y633" i="1" a="1"/>
  <c r="Y633" i="1"/>
  <c r="Y634" i="1" a="1"/>
  <c r="Y634" i="1" s="1"/>
  <c r="Y635" i="1" a="1"/>
  <c r="Y635" i="1"/>
  <c r="Y636" i="1" a="1"/>
  <c r="Y636" i="1" s="1"/>
  <c r="Y637" i="1" a="1"/>
  <c r="Y637" i="1" s="1"/>
  <c r="Y638" i="1" a="1"/>
  <c r="Y638" i="1" s="1"/>
  <c r="Y639" i="1" a="1"/>
  <c r="Y639" i="1" s="1"/>
  <c r="Y640" i="1" a="1"/>
  <c r="Y640" i="1"/>
  <c r="Y641" i="1" a="1"/>
  <c r="Y641" i="1" s="1"/>
  <c r="Y642" i="1" a="1"/>
  <c r="Y642" i="1" s="1"/>
  <c r="Y643" i="1" a="1"/>
  <c r="Y643" i="1" s="1"/>
  <c r="Y644" i="1" a="1"/>
  <c r="Y644" i="1" s="1"/>
  <c r="Y645" i="1" a="1"/>
  <c r="Y645" i="1" s="1"/>
  <c r="Y646" i="1" a="1"/>
  <c r="Y646" i="1" s="1"/>
  <c r="Y647" i="1" a="1"/>
  <c r="Y647" i="1"/>
  <c r="Y648" i="1" a="1"/>
  <c r="Y648" i="1" s="1"/>
  <c r="Y649" i="1" a="1"/>
  <c r="Y649" i="1" s="1"/>
  <c r="Y650" i="1" a="1"/>
  <c r="Y650" i="1"/>
  <c r="Y651" i="1" a="1"/>
  <c r="Y651" i="1" s="1"/>
  <c r="Y652" i="1" a="1"/>
  <c r="Y652" i="1" s="1"/>
  <c r="Y653" i="1" a="1"/>
  <c r="Y653" i="1" s="1"/>
  <c r="Y654" i="1" a="1"/>
  <c r="Y654" i="1" s="1"/>
  <c r="Y655" i="1" a="1"/>
  <c r="Y655" i="1" s="1"/>
  <c r="Y656" i="1" a="1"/>
  <c r="Y656" i="1" s="1"/>
  <c r="Y657" i="1" a="1"/>
  <c r="Y657" i="1"/>
  <c r="Y658" i="1" a="1"/>
  <c r="Y658" i="1" s="1"/>
  <c r="Y659" i="1" a="1"/>
  <c r="Y659" i="1" s="1"/>
  <c r="Y660" i="1" a="1"/>
  <c r="Y660" i="1" s="1"/>
  <c r="Y661" i="1" a="1"/>
  <c r="Y661" i="1" s="1"/>
  <c r="Y662" i="1" a="1"/>
  <c r="Y662" i="1"/>
  <c r="Y663" i="1" a="1"/>
  <c r="Y663" i="1" s="1"/>
  <c r="Y664" i="1" a="1"/>
  <c r="Y664" i="1"/>
  <c r="Y665" i="1" a="1"/>
  <c r="Y665" i="1" s="1"/>
  <c r="Y666" i="1" a="1"/>
  <c r="Y666" i="1" s="1"/>
  <c r="Y667" i="1" a="1"/>
  <c r="Y667" i="1" s="1"/>
  <c r="Y668" i="1" a="1"/>
  <c r="Y668" i="1" s="1"/>
  <c r="Y669" i="1" a="1"/>
  <c r="Y669" i="1"/>
  <c r="Y670" i="1" a="1"/>
  <c r="Y670" i="1" s="1"/>
  <c r="Y671" i="1" a="1"/>
  <c r="Y671" i="1"/>
  <c r="Y672" i="1" a="1"/>
  <c r="Y672" i="1" s="1"/>
  <c r="Y673" i="1" a="1"/>
  <c r="Y673" i="1" s="1"/>
  <c r="Y674" i="1" a="1"/>
  <c r="Y674" i="1" s="1"/>
  <c r="Y675" i="1" a="1"/>
  <c r="Y675" i="1" s="1"/>
  <c r="Y676" i="1" a="1"/>
  <c r="Y676" i="1"/>
  <c r="Y677" i="1" a="1"/>
  <c r="Y677" i="1" s="1"/>
  <c r="Y678" i="1" a="1"/>
  <c r="Y678" i="1" s="1"/>
  <c r="Y679" i="1" a="1"/>
  <c r="Y679" i="1" s="1"/>
  <c r="Y680" i="1" a="1"/>
  <c r="Y680" i="1" s="1"/>
  <c r="Y681" i="1" a="1"/>
  <c r="Y681" i="1" s="1"/>
  <c r="Y682" i="1" a="1"/>
  <c r="Y682" i="1" s="1"/>
  <c r="Y683" i="1" a="1"/>
  <c r="Y683" i="1"/>
  <c r="Y684" i="1" a="1"/>
  <c r="Y684" i="1" s="1"/>
  <c r="Y685" i="1" a="1"/>
  <c r="Y685" i="1" s="1"/>
  <c r="Y686" i="1" a="1"/>
  <c r="Y686" i="1"/>
  <c r="Y687" i="1" a="1"/>
  <c r="Y687" i="1" s="1"/>
  <c r="Y688" i="1" a="1"/>
  <c r="Y688" i="1" s="1"/>
  <c r="Y689" i="1" a="1"/>
  <c r="Y689" i="1" s="1"/>
  <c r="Y690" i="1" a="1"/>
  <c r="Y690" i="1" s="1"/>
  <c r="Y691" i="1" a="1"/>
  <c r="Y691" i="1" s="1"/>
  <c r="Y692" i="1" a="1"/>
  <c r="Y692" i="1" s="1"/>
  <c r="Y693" i="1" a="1"/>
  <c r="Y693" i="1"/>
  <c r="Y694" i="1" a="1"/>
  <c r="Y694" i="1" s="1"/>
  <c r="Y695" i="1" a="1"/>
  <c r="Y695" i="1" s="1"/>
  <c r="Y696" i="1" a="1"/>
  <c r="Y696" i="1" s="1"/>
  <c r="Y697" i="1" a="1"/>
  <c r="Y697" i="1" s="1"/>
  <c r="Y698" i="1" a="1"/>
  <c r="Y698" i="1"/>
  <c r="Y699" i="1" a="1"/>
  <c r="Y699" i="1" s="1"/>
  <c r="Y700" i="1" a="1"/>
  <c r="Y700" i="1"/>
  <c r="Y701" i="1" a="1"/>
  <c r="Y701" i="1" s="1"/>
  <c r="Y702" i="1" a="1"/>
  <c r="Y702" i="1" s="1"/>
  <c r="Y703" i="1" a="1"/>
  <c r="Y703" i="1" s="1"/>
  <c r="Y704" i="1" a="1"/>
  <c r="Y704" i="1" s="1"/>
  <c r="Y705" i="1" a="1"/>
  <c r="Y705" i="1"/>
  <c r="Y706" i="1" a="1"/>
  <c r="Y706" i="1" s="1"/>
  <c r="Y707" i="1" a="1"/>
  <c r="Y707" i="1"/>
  <c r="Y708" i="1" a="1"/>
  <c r="Y708" i="1" s="1"/>
  <c r="Y709" i="1" a="1"/>
  <c r="Y709" i="1" s="1"/>
  <c r="Y710" i="1" a="1"/>
  <c r="Y710" i="1" s="1"/>
  <c r="Y711" i="1" a="1"/>
  <c r="Y711" i="1" s="1"/>
  <c r="Y712" i="1" a="1"/>
  <c r="Y712" i="1"/>
  <c r="Y713" i="1" a="1"/>
  <c r="Y713" i="1" s="1"/>
  <c r="Y714" i="1" a="1"/>
  <c r="Y714" i="1" s="1"/>
  <c r="Y715" i="1" a="1"/>
  <c r="Y715" i="1" s="1"/>
  <c r="Y716" i="1" a="1"/>
  <c r="Y716" i="1" s="1"/>
  <c r="Y717" i="1" a="1"/>
  <c r="Y717" i="1" s="1"/>
  <c r="Y718" i="1" a="1"/>
  <c r="Y718" i="1" s="1"/>
  <c r="Y719" i="1" a="1"/>
  <c r="Y719" i="1"/>
  <c r="Y720" i="1" a="1"/>
  <c r="Y720" i="1" s="1"/>
  <c r="Y721" i="1" a="1"/>
  <c r="Y721" i="1" s="1"/>
  <c r="Y722" i="1" a="1"/>
  <c r="Y722" i="1"/>
  <c r="Y723" i="1" a="1"/>
  <c r="Y723" i="1" s="1"/>
  <c r="Y724" i="1" a="1"/>
  <c r="Y724" i="1" s="1"/>
  <c r="Y725" i="1" a="1"/>
  <c r="Y725" i="1" s="1"/>
  <c r="Y726" i="1" a="1"/>
  <c r="Y726" i="1" s="1"/>
  <c r="Y727" i="1" a="1"/>
  <c r="Y727" i="1" s="1"/>
  <c r="Y728" i="1" a="1"/>
  <c r="Y728" i="1" s="1"/>
  <c r="Y729" i="1" a="1"/>
  <c r="Y729" i="1"/>
  <c r="Y730" i="1" a="1"/>
  <c r="Y730" i="1" s="1"/>
  <c r="Y731" i="1" a="1"/>
  <c r="Y731" i="1" s="1"/>
  <c r="Y732" i="1" a="1"/>
  <c r="Y732" i="1" s="1"/>
  <c r="Y733" i="1" a="1"/>
  <c r="Y733" i="1" s="1"/>
  <c r="Y734" i="1" a="1"/>
  <c r="Y734" i="1"/>
  <c r="Y735" i="1" a="1"/>
  <c r="Y735" i="1" s="1"/>
  <c r="Y736" i="1" a="1"/>
  <c r="Y736" i="1"/>
  <c r="Y737" i="1" a="1"/>
  <c r="Y737" i="1" s="1"/>
  <c r="Y738" i="1" a="1"/>
  <c r="Y738" i="1" s="1"/>
  <c r="Y739" i="1" a="1"/>
  <c r="Y739" i="1" s="1"/>
  <c r="Y740" i="1" a="1"/>
  <c r="Y740" i="1" s="1"/>
  <c r="Y741" i="1" a="1"/>
  <c r="Y741" i="1"/>
  <c r="Y742" i="1" a="1"/>
  <c r="Y742" i="1" s="1"/>
  <c r="Y743" i="1" a="1"/>
  <c r="Y743" i="1"/>
  <c r="Y744" i="1" a="1"/>
  <c r="Y744" i="1" s="1"/>
  <c r="Y745" i="1" a="1"/>
  <c r="Y745" i="1" s="1"/>
  <c r="Y746" i="1" a="1"/>
  <c r="Y746" i="1" s="1"/>
  <c r="Y747" i="1" a="1"/>
  <c r="Y747" i="1" s="1"/>
  <c r="Y748" i="1" a="1"/>
  <c r="Y748" i="1"/>
  <c r="Y749" i="1" a="1"/>
  <c r="Y749" i="1" s="1"/>
  <c r="Y750" i="1" a="1"/>
  <c r="Y750" i="1" s="1"/>
  <c r="Y751" i="1" a="1"/>
  <c r="Y751" i="1" s="1"/>
  <c r="Y752" i="1" a="1"/>
  <c r="Y752" i="1" s="1"/>
  <c r="Y753" i="1" a="1"/>
  <c r="Y753" i="1" s="1"/>
  <c r="Y754" i="1" a="1"/>
  <c r="Y754" i="1" s="1"/>
  <c r="Y755" i="1" a="1"/>
  <c r="Y755" i="1"/>
  <c r="Y756" i="1" a="1"/>
  <c r="Y756" i="1" s="1"/>
  <c r="Y757" i="1" a="1"/>
  <c r="Y757" i="1" s="1"/>
  <c r="Y758" i="1" a="1"/>
  <c r="Y758" i="1"/>
  <c r="Y759" i="1" a="1"/>
  <c r="Y759" i="1" s="1"/>
  <c r="Y760" i="1" a="1"/>
  <c r="Y760" i="1" s="1"/>
  <c r="Y761" i="1" a="1"/>
  <c r="Y761" i="1" s="1"/>
  <c r="Y762" i="1" a="1"/>
  <c r="Y762" i="1" s="1"/>
  <c r="Y763" i="1" a="1"/>
  <c r="Y763" i="1" s="1"/>
  <c r="Y764" i="1" a="1"/>
  <c r="Y764" i="1" s="1"/>
  <c r="Y765" i="1" a="1"/>
  <c r="Y765" i="1"/>
  <c r="Y766" i="1" a="1"/>
  <c r="Y766" i="1" s="1"/>
  <c r="Y767" i="1" a="1"/>
  <c r="Y767" i="1" s="1"/>
  <c r="Y768" i="1" a="1"/>
  <c r="Y768" i="1" s="1"/>
  <c r="Y769" i="1" a="1"/>
  <c r="Y769" i="1" s="1"/>
  <c r="Y770" i="1" a="1"/>
  <c r="Y770" i="1"/>
  <c r="Y771" i="1" a="1"/>
  <c r="Y771" i="1" s="1"/>
  <c r="Y772" i="1" a="1"/>
  <c r="Y772" i="1"/>
  <c r="Y773" i="1" a="1"/>
  <c r="Y773" i="1" s="1"/>
  <c r="Y774" i="1" a="1"/>
  <c r="Y774" i="1" s="1"/>
  <c r="Y775" i="1" a="1"/>
  <c r="Y775" i="1" s="1"/>
  <c r="Y776" i="1" a="1"/>
  <c r="Y776" i="1" s="1"/>
  <c r="Y777" i="1" a="1"/>
  <c r="Y777" i="1"/>
  <c r="Y778" i="1" a="1"/>
  <c r="Y778" i="1" s="1"/>
  <c r="Y779" i="1" a="1"/>
  <c r="Y779" i="1"/>
  <c r="Y780" i="1" a="1"/>
  <c r="Y780" i="1" s="1"/>
  <c r="Y781" i="1" a="1"/>
  <c r="Y781" i="1" s="1"/>
  <c r="Y782" i="1" a="1"/>
  <c r="Y782" i="1" s="1"/>
  <c r="Y783" i="1" a="1"/>
  <c r="Y783" i="1" s="1"/>
  <c r="Y784" i="1" a="1"/>
  <c r="Y784" i="1"/>
  <c r="Y785" i="1" a="1"/>
  <c r="Y785" i="1" s="1"/>
  <c r="Y786" i="1" a="1"/>
  <c r="Y786" i="1" s="1"/>
  <c r="Y787" i="1" a="1"/>
  <c r="Y787" i="1" s="1"/>
  <c r="Y788" i="1" a="1"/>
  <c r="Y788" i="1" s="1"/>
  <c r="Y789" i="1" a="1"/>
  <c r="Y789" i="1" s="1"/>
  <c r="Y790" i="1" a="1"/>
  <c r="Y790" i="1" s="1"/>
  <c r="Y791" i="1" a="1"/>
  <c r="Y791" i="1"/>
  <c r="Y792" i="1" a="1"/>
  <c r="Y792" i="1" s="1"/>
  <c r="Y793" i="1" a="1"/>
  <c r="Y793" i="1" s="1"/>
  <c r="Y794" i="1" a="1"/>
  <c r="Y794" i="1"/>
  <c r="Y795" i="1" a="1"/>
  <c r="Y795" i="1" s="1"/>
  <c r="Y796" i="1" a="1"/>
  <c r="Y796" i="1" s="1"/>
  <c r="Y797" i="1" a="1"/>
  <c r="Y797" i="1" s="1"/>
  <c r="Y798" i="1" a="1"/>
  <c r="Y798" i="1" s="1"/>
  <c r="Y799" i="1" a="1"/>
  <c r="Y799" i="1" s="1"/>
  <c r="Y800" i="1" a="1"/>
  <c r="Y800" i="1" s="1"/>
  <c r="Y801" i="1" a="1"/>
  <c r="Y801" i="1"/>
  <c r="Y802" i="1" a="1"/>
  <c r="Y802" i="1" s="1"/>
  <c r="Y803" i="1" a="1"/>
  <c r="Y803" i="1" s="1"/>
  <c r="Y804" i="1" a="1"/>
  <c r="Y804" i="1" s="1"/>
  <c r="Y805" i="1" a="1"/>
  <c r="Y805" i="1" s="1"/>
  <c r="Y806" i="1" a="1"/>
  <c r="Y806" i="1"/>
  <c r="Y807" i="1" a="1"/>
  <c r="Y807" i="1" s="1"/>
  <c r="Y808" i="1" a="1"/>
  <c r="Y808" i="1"/>
  <c r="Y809" i="1" a="1"/>
  <c r="Y809" i="1" s="1"/>
  <c r="Y810" i="1" a="1"/>
  <c r="Y810" i="1" s="1"/>
  <c r="Y811" i="1" a="1"/>
  <c r="Y811" i="1" s="1"/>
  <c r="Y812" i="1" a="1"/>
  <c r="Y812" i="1" s="1"/>
  <c r="Y813" i="1" a="1"/>
  <c r="Y813" i="1"/>
  <c r="Y814" i="1" a="1"/>
  <c r="Y814" i="1" s="1"/>
  <c r="Y815" i="1" a="1"/>
  <c r="Y815" i="1"/>
  <c r="Y816" i="1" a="1"/>
  <c r="Y816" i="1" s="1"/>
  <c r="Y817" i="1" a="1"/>
  <c r="Y817" i="1" s="1"/>
  <c r="Y818" i="1" a="1"/>
  <c r="Y818" i="1" s="1"/>
  <c r="Y819" i="1" a="1"/>
  <c r="Y819" i="1" s="1"/>
  <c r="Y820" i="1" a="1"/>
  <c r="Y820" i="1"/>
  <c r="Y821" i="1" a="1"/>
  <c r="Y821" i="1" s="1"/>
  <c r="Y822" i="1" a="1"/>
  <c r="Y822" i="1" s="1"/>
  <c r="Y823" i="1" a="1"/>
  <c r="Y823" i="1" s="1"/>
  <c r="Y824" i="1" a="1"/>
  <c r="Y824" i="1" s="1"/>
  <c r="Y825" i="1" a="1"/>
  <c r="Y825" i="1" s="1"/>
  <c r="Y826" i="1" a="1"/>
  <c r="Y826" i="1" s="1"/>
  <c r="Y827" i="1" a="1"/>
  <c r="Y827" i="1"/>
  <c r="Y828" i="1" a="1"/>
  <c r="Y828" i="1" s="1"/>
  <c r="Y829" i="1" a="1"/>
  <c r="Y829" i="1" s="1"/>
  <c r="Y830" i="1" a="1"/>
  <c r="Y830" i="1"/>
  <c r="Y831" i="1" a="1"/>
  <c r="Y831" i="1" s="1"/>
  <c r="Y832" i="1" a="1"/>
  <c r="Y832" i="1" s="1"/>
  <c r="Y833" i="1" a="1"/>
  <c r="Y833" i="1" s="1"/>
  <c r="Y834" i="1" a="1"/>
  <c r="Y834" i="1" s="1"/>
  <c r="Y835" i="1" a="1"/>
  <c r="Y835" i="1" s="1"/>
  <c r="Y836" i="1" a="1"/>
  <c r="Y836" i="1" s="1"/>
  <c r="Y837" i="1" a="1"/>
  <c r="Y837" i="1"/>
  <c r="Y838" i="1" a="1"/>
  <c r="Y838" i="1" s="1"/>
  <c r="Y839" i="1" a="1"/>
  <c r="Y839" i="1" s="1"/>
  <c r="Y840" i="1" a="1"/>
  <c r="Y840" i="1" s="1"/>
  <c r="Y841" i="1" a="1"/>
  <c r="Y841" i="1" s="1"/>
  <c r="Y842" i="1" a="1"/>
  <c r="Y842" i="1"/>
  <c r="Y843" i="1" a="1"/>
  <c r="Y843" i="1" s="1"/>
  <c r="Y844" i="1" a="1"/>
  <c r="Y844" i="1"/>
  <c r="Y845" i="1" a="1"/>
  <c r="Y845" i="1" s="1"/>
  <c r="Y846" i="1" a="1"/>
  <c r="Y846" i="1" s="1"/>
  <c r="Y847" i="1" a="1"/>
  <c r="Y847" i="1" s="1"/>
  <c r="Y848" i="1" a="1"/>
  <c r="Y848" i="1" s="1"/>
  <c r="Y849" i="1" a="1"/>
  <c r="Y849" i="1"/>
  <c r="Y850" i="1" a="1"/>
  <c r="Y850" i="1" s="1"/>
  <c r="Y851" i="1" a="1"/>
  <c r="Y851" i="1" s="1"/>
  <c r="Y852" i="1" a="1"/>
  <c r="Y852" i="1" s="1"/>
  <c r="Y853" i="1" a="1"/>
  <c r="Y853" i="1" s="1"/>
  <c r="Y854" i="1" a="1"/>
  <c r="Y854" i="1" s="1"/>
  <c r="Y855" i="1" a="1"/>
  <c r="Y855" i="1" s="1"/>
  <c r="Y856" i="1" a="1"/>
  <c r="Y856" i="1"/>
  <c r="Y857" i="1" a="1"/>
  <c r="Y857" i="1" s="1"/>
  <c r="Y858" i="1" a="1"/>
  <c r="Y858" i="1" s="1"/>
  <c r="Y859" i="1" a="1"/>
  <c r="Y859" i="1" s="1"/>
  <c r="Y860" i="1" a="1"/>
  <c r="Y860" i="1" s="1"/>
  <c r="Y861" i="1" a="1"/>
  <c r="Y861" i="1" s="1"/>
  <c r="Y862" i="1" a="1"/>
  <c r="Y862" i="1" s="1"/>
  <c r="Y863" i="1" a="1"/>
  <c r="Y863" i="1"/>
  <c r="Y864" i="1" a="1"/>
  <c r="Y864" i="1" s="1"/>
  <c r="Y865" i="1" a="1"/>
  <c r="Y865" i="1" s="1"/>
  <c r="Y866" i="1" a="1"/>
  <c r="Y866" i="1" s="1"/>
  <c r="Y867" i="1" a="1"/>
  <c r="Y867" i="1" s="1"/>
  <c r="Y868" i="1" a="1"/>
  <c r="Y868" i="1" s="1"/>
  <c r="Y869" i="1" a="1"/>
  <c r="Y869" i="1" s="1"/>
  <c r="Y870" i="1" a="1"/>
  <c r="Y870" i="1" s="1"/>
  <c r="Y871" i="1" a="1"/>
  <c r="Y871" i="1" s="1"/>
  <c r="Y872" i="1" a="1"/>
  <c r="Y872" i="1" s="1"/>
  <c r="Y873" i="1" a="1"/>
  <c r="Y873" i="1" s="1"/>
  <c r="Y874" i="1" a="1"/>
  <c r="Y874" i="1" s="1"/>
  <c r="Y875" i="1" a="1"/>
  <c r="Y875" i="1" s="1"/>
  <c r="Y876" i="1" a="1"/>
  <c r="Y876" i="1" s="1"/>
  <c r="Y877" i="1" a="1"/>
  <c r="Y877" i="1" s="1"/>
  <c r="Y878" i="1" a="1"/>
  <c r="Y878" i="1"/>
  <c r="Y879" i="1" a="1"/>
  <c r="Y879" i="1" s="1"/>
  <c r="Y880" i="1" a="1"/>
  <c r="Y880" i="1"/>
  <c r="Y881" i="1" a="1"/>
  <c r="Y881" i="1" s="1"/>
  <c r="Y882" i="1" a="1"/>
  <c r="Y882" i="1" s="1"/>
  <c r="Y883" i="1" a="1"/>
  <c r="Y883" i="1" s="1"/>
  <c r="Y884" i="1" a="1"/>
  <c r="Y884" i="1" s="1"/>
  <c r="Y885" i="1" a="1"/>
  <c r="Y885" i="1"/>
  <c r="Y886" i="1" a="1"/>
  <c r="Y886" i="1" s="1"/>
  <c r="Y887" i="1" a="1"/>
  <c r="Y887" i="1"/>
  <c r="Y888" i="1" a="1"/>
  <c r="Y888" i="1" s="1"/>
  <c r="Y889" i="1" a="1"/>
  <c r="Y889" i="1" s="1"/>
  <c r="Y890" i="1" a="1"/>
  <c r="Y890" i="1" s="1"/>
  <c r="Y891" i="1" a="1"/>
  <c r="Y891" i="1" s="1"/>
  <c r="Y892" i="1" a="1"/>
  <c r="Y892" i="1"/>
  <c r="Y893" i="1" a="1"/>
  <c r="Y893" i="1" s="1"/>
  <c r="Y894" i="1" a="1"/>
  <c r="Y894" i="1" s="1"/>
  <c r="Y895" i="1" a="1"/>
  <c r="Y895" i="1" s="1"/>
  <c r="Y896" i="1" a="1"/>
  <c r="Y896" i="1" s="1"/>
  <c r="Y897" i="1" a="1"/>
  <c r="Y897" i="1" s="1"/>
  <c r="Y898" i="1" a="1"/>
  <c r="Y898" i="1" s="1"/>
  <c r="Y899" i="1" a="1"/>
  <c r="Y899" i="1"/>
  <c r="Y900" i="1" a="1"/>
  <c r="Y900" i="1" s="1"/>
  <c r="Y901" i="1" a="1"/>
  <c r="Y901" i="1" s="1"/>
  <c r="Y902" i="1" a="1"/>
  <c r="Y902" i="1" s="1"/>
  <c r="Y903" i="1" a="1"/>
  <c r="Y903" i="1" s="1"/>
  <c r="Y904" i="1" a="1"/>
  <c r="Y904" i="1" s="1"/>
  <c r="Y905" i="1" a="1"/>
  <c r="Y905" i="1" s="1"/>
  <c r="Y906" i="1" a="1"/>
  <c r="Y906" i="1" s="1"/>
  <c r="Y907" i="1" a="1"/>
  <c r="Y907" i="1" s="1"/>
  <c r="Y908" i="1" a="1"/>
  <c r="Y908" i="1" s="1"/>
  <c r="Y909" i="1" a="1"/>
  <c r="Y909" i="1" s="1"/>
  <c r="Y910" i="1" a="1"/>
  <c r="Y910" i="1" s="1"/>
  <c r="Y911" i="1" a="1"/>
  <c r="Y911" i="1" s="1"/>
  <c r="Y912" i="1" a="1"/>
  <c r="Y912" i="1" s="1"/>
  <c r="Y913" i="1" a="1"/>
  <c r="Y913" i="1" s="1"/>
  <c r="Y914" i="1" a="1"/>
  <c r="Y914" i="1"/>
  <c r="Y915" i="1" a="1"/>
  <c r="Y915" i="1" s="1"/>
  <c r="Y916" i="1" a="1"/>
  <c r="Y916" i="1"/>
  <c r="Y917" i="1" a="1"/>
  <c r="Y917" i="1" s="1"/>
  <c r="Y918" i="1" a="1"/>
  <c r="Y918" i="1" s="1"/>
  <c r="Y919" i="1" a="1"/>
  <c r="Y919" i="1" s="1"/>
  <c r="Y920" i="1" a="1"/>
  <c r="Y920" i="1" s="1"/>
  <c r="Y921" i="1" a="1"/>
  <c r="Y921" i="1"/>
  <c r="Y922" i="1" a="1"/>
  <c r="Y922" i="1" s="1"/>
  <c r="Y923" i="1" a="1"/>
  <c r="Y923" i="1"/>
  <c r="Y924" i="1" a="1"/>
  <c r="Y924" i="1" s="1"/>
  <c r="Y925" i="1" a="1"/>
  <c r="Y925" i="1" s="1"/>
  <c r="Y926" i="1" a="1"/>
  <c r="Y926" i="1" s="1"/>
  <c r="Y927" i="1" a="1"/>
  <c r="Y927" i="1" s="1"/>
  <c r="Y928" i="1" a="1"/>
  <c r="Y928" i="1"/>
  <c r="Y929" i="1" a="1"/>
  <c r="Y929" i="1" s="1"/>
  <c r="Y930" i="1" a="1"/>
  <c r="Y930" i="1"/>
  <c r="Y931" i="1" a="1"/>
  <c r="Y931" i="1" s="1"/>
  <c r="Y932" i="1" a="1"/>
  <c r="Y932" i="1"/>
  <c r="Y933" i="1" a="1"/>
  <c r="Y933" i="1"/>
  <c r="Y934" i="1" a="1"/>
  <c r="Y934" i="1"/>
  <c r="Y935" i="1" a="1"/>
  <c r="Y935" i="1"/>
  <c r="Y936" i="1" a="1"/>
  <c r="Y936" i="1"/>
  <c r="Y937" i="1" a="1"/>
  <c r="Y937" i="1" s="1"/>
  <c r="Y938" i="1" a="1"/>
  <c r="Y938" i="1" s="1"/>
  <c r="Y939" i="1" a="1"/>
  <c r="Y939" i="1" s="1"/>
  <c r="Y940" i="1" a="1"/>
  <c r="Y940" i="1" s="1"/>
  <c r="Y941" i="1" a="1"/>
  <c r="Y941" i="1"/>
  <c r="Y942" i="1" a="1"/>
  <c r="Y942" i="1" s="1"/>
  <c r="Y943" i="1" a="1"/>
  <c r="Y943" i="1" s="1"/>
  <c r="Y944" i="1" a="1"/>
  <c r="Y944" i="1" s="1"/>
  <c r="Y945" i="1" a="1"/>
  <c r="Y945" i="1"/>
  <c r="Y946" i="1" a="1"/>
  <c r="Y946" i="1"/>
  <c r="Y947" i="1" a="1"/>
  <c r="Y947" i="1"/>
  <c r="Y948" i="1" a="1"/>
  <c r="Y948" i="1"/>
  <c r="Y949" i="1" a="1"/>
  <c r="Y949" i="1" s="1"/>
  <c r="Y950" i="1" a="1"/>
  <c r="Y950" i="1" s="1"/>
  <c r="Y951" i="1" a="1"/>
  <c r="Y951" i="1" s="1"/>
  <c r="Y952" i="1" a="1"/>
  <c r="Y952" i="1" s="1"/>
  <c r="Y953" i="1" a="1"/>
  <c r="Y953" i="1" s="1"/>
  <c r="Y954" i="1" a="1"/>
  <c r="Y954" i="1"/>
  <c r="Y955" i="1" a="1"/>
  <c r="Y955" i="1" s="1"/>
  <c r="Y956" i="1" a="1"/>
  <c r="Y956" i="1"/>
  <c r="Y957" i="1" a="1"/>
  <c r="Y957" i="1"/>
  <c r="Y958" i="1" a="1"/>
  <c r="Y958" i="1"/>
  <c r="Y959" i="1" a="1"/>
  <c r="Y959" i="1"/>
  <c r="Y960" i="1" a="1"/>
  <c r="Y960" i="1"/>
  <c r="Y961" i="1" a="1"/>
  <c r="Y961" i="1" s="1"/>
  <c r="Y962" i="1" a="1"/>
  <c r="Y962" i="1" s="1"/>
  <c r="Y963" i="1" a="1"/>
  <c r="Y963" i="1"/>
  <c r="Y964" i="1" a="1"/>
  <c r="Y964" i="1" s="1"/>
  <c r="Y965" i="1" a="1"/>
  <c r="Y965" i="1" s="1"/>
  <c r="Y966" i="1" a="1"/>
  <c r="Y966" i="1" s="1"/>
  <c r="Y967" i="1" a="1"/>
  <c r="Y967" i="1" s="1"/>
  <c r="Y968" i="1" a="1"/>
  <c r="Y968" i="1" s="1"/>
  <c r="Y969" i="1" a="1"/>
  <c r="Y969" i="1"/>
  <c r="Y970" i="1" a="1"/>
  <c r="Y970" i="1" s="1"/>
  <c r="Y971" i="1" a="1"/>
  <c r="Y971" i="1"/>
  <c r="Y972" i="1" a="1"/>
  <c r="Y972" i="1"/>
  <c r="Y973" i="1" a="1"/>
  <c r="Y973" i="1" s="1"/>
  <c r="Y974" i="1" a="1"/>
  <c r="Y974" i="1"/>
  <c r="Y975" i="1" a="1"/>
  <c r="Y975" i="1" s="1"/>
  <c r="Y976" i="1" a="1"/>
  <c r="Y976" i="1" s="1"/>
  <c r="Y977" i="1" a="1"/>
  <c r="Y977" i="1" s="1"/>
  <c r="Y978" i="1" a="1"/>
  <c r="Y978" i="1" s="1"/>
  <c r="Y979" i="1" a="1"/>
  <c r="Y979" i="1" s="1"/>
  <c r="Y980" i="1" a="1"/>
  <c r="Y980" i="1"/>
  <c r="Y981" i="1" a="1"/>
  <c r="Y981" i="1"/>
  <c r="Y982" i="1" a="1"/>
  <c r="Y982" i="1"/>
  <c r="Y983" i="1" a="1"/>
  <c r="Y983" i="1"/>
  <c r="Y984" i="1" a="1"/>
  <c r="Y984" i="1"/>
  <c r="Y985" i="1" a="1"/>
  <c r="Y985" i="1" s="1"/>
  <c r="Y986" i="1" a="1"/>
  <c r="Y986" i="1" s="1"/>
  <c r="Y987" i="1" a="1"/>
  <c r="Y987" i="1"/>
  <c r="Y988" i="1" a="1"/>
  <c r="Y988" i="1" s="1"/>
  <c r="Y989" i="1" a="1"/>
  <c r="Y989" i="1"/>
  <c r="Y990" i="1" a="1"/>
  <c r="Y990" i="1" s="1"/>
  <c r="Y991" i="1" a="1"/>
  <c r="Y991" i="1" s="1"/>
  <c r="Y992" i="1" a="1"/>
  <c r="Y992" i="1"/>
  <c r="Y993" i="1" a="1"/>
  <c r="Y993" i="1"/>
  <c r="Y994" i="1" a="1"/>
  <c r="Y994" i="1"/>
  <c r="Y995" i="1" a="1"/>
  <c r="Y995" i="1"/>
  <c r="Y996" i="1" a="1"/>
  <c r="Y996" i="1"/>
  <c r="Y997" i="1" a="1"/>
  <c r="Y997" i="1" s="1"/>
  <c r="Y998" i="1" a="1"/>
  <c r="Y998" i="1" s="1"/>
  <c r="Y999" i="1" a="1"/>
  <c r="Y999" i="1" s="1"/>
  <c r="Y1000" i="1" a="1"/>
  <c r="Y1000" i="1"/>
  <c r="Y1001" i="1" a="1"/>
  <c r="Y1001" i="1" s="1"/>
  <c r="Y1002" i="1" a="1"/>
  <c r="Y1002" i="1" s="1"/>
  <c r="Y1003" i="1" a="1"/>
  <c r="Y1003" i="1" s="1"/>
  <c r="Y1004" i="1" a="1"/>
  <c r="Y1004" i="1"/>
  <c r="Y1005" i="1" a="1"/>
  <c r="Y1005" i="1"/>
  <c r="Y1006" i="1" a="1"/>
  <c r="Y1006" i="1"/>
  <c r="Y1007" i="1" a="1"/>
  <c r="Y1007" i="1" s="1"/>
  <c r="Y1008" i="1" a="1"/>
  <c r="Y1008" i="1"/>
  <c r="Y1009" i="1" a="1"/>
  <c r="Y1009" i="1" s="1"/>
  <c r="Y1010" i="1" a="1"/>
  <c r="Y1010" i="1" s="1"/>
  <c r="Y1011" i="1" a="1"/>
  <c r="Y1011" i="1" s="1"/>
  <c r="Y1012" i="1" a="1"/>
  <c r="Y1012" i="1" s="1"/>
  <c r="Y1013" i="1" a="1"/>
  <c r="Y1013" i="1"/>
  <c r="Y1014" i="1" a="1"/>
  <c r="Y1014" i="1" s="1"/>
  <c r="Y1015" i="1" a="1"/>
  <c r="Y1015" i="1" s="1"/>
  <c r="Y1016" i="1" a="1"/>
  <c r="Y1016" i="1" s="1"/>
  <c r="Y1017" i="1" a="1"/>
  <c r="Y1017" i="1"/>
  <c r="Y1018" i="1" a="1"/>
  <c r="Y1018" i="1"/>
  <c r="Y1019" i="1" a="1"/>
  <c r="Y1019" i="1"/>
  <c r="Y1020" i="1" a="1"/>
  <c r="Y1020" i="1" s="1"/>
  <c r="Y1021" i="1" a="1"/>
  <c r="Y1021" i="1" s="1"/>
  <c r="Y1022" i="1" a="1"/>
  <c r="Y1022" i="1" s="1"/>
  <c r="Y1023" i="1" a="1"/>
  <c r="Y1023" i="1" s="1"/>
  <c r="Y1024" i="1" a="1"/>
  <c r="Y1024" i="1" s="1"/>
  <c r="Y1025" i="1" a="1"/>
  <c r="Y1025" i="1" s="1"/>
  <c r="Y1026" i="1" a="1"/>
  <c r="Y1026" i="1"/>
  <c r="Y1027" i="1" a="1"/>
  <c r="Y1027" i="1" s="1"/>
  <c r="Y1028" i="1" a="1"/>
  <c r="Y1028" i="1"/>
  <c r="Y1029" i="1" a="1"/>
  <c r="Y1029" i="1"/>
  <c r="Y1030" i="1" a="1"/>
  <c r="Y1030" i="1"/>
  <c r="Y1031" i="1" a="1"/>
  <c r="Y1031" i="1"/>
  <c r="Y1032" i="1" a="1"/>
  <c r="Y1032" i="1"/>
  <c r="Y1033" i="1" a="1"/>
  <c r="Y1033" i="1" s="1"/>
  <c r="Y1034" i="1" a="1"/>
  <c r="Y1034" i="1" s="1"/>
  <c r="Y1035" i="1" a="1"/>
  <c r="Y1035" i="1" s="1"/>
  <c r="Y1036" i="1" a="1"/>
  <c r="Y1036" i="1" s="1"/>
  <c r="Y1037" i="1" a="1"/>
  <c r="Y1037" i="1" s="1"/>
  <c r="Y1038" i="1" a="1"/>
  <c r="Y1038" i="1" s="1"/>
  <c r="Y1039" i="1" a="1"/>
  <c r="Y1039" i="1" s="1"/>
  <c r="Y1040" i="1" a="1"/>
  <c r="Y1040" i="1"/>
  <c r="Y1041" i="1" a="1"/>
  <c r="Y1041" i="1"/>
  <c r="Y1042" i="1" a="1"/>
  <c r="Y1042" i="1" s="1"/>
  <c r="Y1043" i="1" a="1"/>
  <c r="Y1043" i="1"/>
  <c r="Y1044" i="1" a="1"/>
  <c r="Y1044" i="1"/>
  <c r="Y1045" i="1" a="1"/>
  <c r="Y1045" i="1" s="1"/>
  <c r="Y1046" i="1" a="1"/>
  <c r="Y1046" i="1"/>
  <c r="Y1047" i="1" a="1"/>
  <c r="Y1047" i="1" s="1"/>
  <c r="Y1048" i="1" a="1"/>
  <c r="Y1048" i="1" s="1"/>
  <c r="Y1049" i="1" a="1"/>
  <c r="Y1049" i="1" s="1"/>
  <c r="Y1050" i="1" a="1"/>
  <c r="Y1050" i="1" s="1"/>
  <c r="Y1051" i="1" a="1"/>
  <c r="Y1051" i="1" s="1"/>
  <c r="Y1052" i="1" a="1"/>
  <c r="Y1052" i="1"/>
  <c r="Y1053" i="1" a="1"/>
  <c r="Y1053" i="1"/>
  <c r="Y1054" i="1" a="1"/>
  <c r="Y1054" i="1"/>
  <c r="Y1055" i="1" a="1"/>
  <c r="Y1055" i="1"/>
  <c r="Y1056" i="1" a="1"/>
  <c r="Y1056" i="1"/>
  <c r="Y1057" i="1" a="1"/>
  <c r="Y1057" i="1" s="1"/>
  <c r="Y1058" i="1" a="1"/>
  <c r="Y1058" i="1" s="1"/>
  <c r="Y1059" i="1" a="1"/>
  <c r="Y1059" i="1"/>
  <c r="Y1060" i="1" a="1"/>
  <c r="Y1060" i="1" s="1"/>
  <c r="Y1061" i="1" a="1"/>
  <c r="Y1061" i="1" s="1"/>
  <c r="Y1062" i="1" a="1"/>
  <c r="Y1062" i="1" s="1"/>
  <c r="Y1063" i="1" a="1"/>
  <c r="Y1063" i="1" s="1"/>
  <c r="Y1064" i="1" a="1"/>
  <c r="Y1064" i="1"/>
  <c r="Y1065" i="1" a="1"/>
  <c r="Y1065" i="1"/>
  <c r="Y1066" i="1" a="1"/>
  <c r="Y1066" i="1" s="1"/>
  <c r="Y1067" i="1" a="1"/>
  <c r="Y1067" i="1"/>
  <c r="Y1068" i="1" a="1"/>
  <c r="Y1068" i="1" s="1"/>
  <c r="Y1069" i="1" a="1"/>
  <c r="Y1069" i="1" s="1"/>
  <c r="Y1070" i="1" a="1"/>
  <c r="Y1070" i="1" s="1"/>
  <c r="Y1071" i="1" a="1"/>
  <c r="Y1071" i="1" s="1"/>
  <c r="Y1072" i="1" a="1"/>
  <c r="Y1072" i="1"/>
  <c r="Y1073" i="1" a="1"/>
  <c r="Y1073" i="1" s="1"/>
  <c r="Y1074" i="1" a="1"/>
  <c r="Y1074" i="1"/>
  <c r="Y1075" i="1" a="1"/>
  <c r="Y1075" i="1" s="1"/>
  <c r="Y1076" i="1" a="1"/>
  <c r="Y1076" i="1"/>
  <c r="Y1077" i="1" a="1"/>
  <c r="Y1077" i="1"/>
  <c r="Y1078" i="1" a="1"/>
  <c r="Y1078" i="1"/>
  <c r="Y1079" i="1" a="1"/>
  <c r="Y1079" i="1" s="1"/>
  <c r="Y1080" i="1" a="1"/>
  <c r="Y1080" i="1"/>
  <c r="Y1081" i="1" a="1"/>
  <c r="Y1081" i="1" s="1"/>
  <c r="Y1082" i="1" a="1"/>
  <c r="Y1082" i="1" s="1"/>
  <c r="Y1083" i="1" a="1"/>
  <c r="Y1083" i="1" s="1"/>
  <c r="Y1084" i="1" a="1"/>
  <c r="Y1084" i="1" s="1"/>
  <c r="Y1085" i="1" a="1"/>
  <c r="Y1085" i="1"/>
  <c r="Y1086" i="1" a="1"/>
  <c r="Y1086" i="1" s="1"/>
  <c r="Y1087" i="1" a="1"/>
  <c r="Y1087" i="1" s="1"/>
  <c r="Y1088" i="1" a="1"/>
  <c r="Y1088" i="1"/>
  <c r="Y1089" i="1" a="1"/>
  <c r="Y1089" i="1"/>
  <c r="Y1090" i="1" a="1"/>
  <c r="Y1090" i="1"/>
  <c r="Y1091" i="1" a="1"/>
  <c r="Y1091" i="1"/>
  <c r="Y1092" i="1" a="1"/>
  <c r="Y1092" i="1" s="1"/>
  <c r="Y1093" i="1" a="1"/>
  <c r="Y1093" i="1" s="1"/>
  <c r="Y1094" i="1" a="1"/>
  <c r="Y1094" i="1"/>
  <c r="Y1095" i="1" a="1"/>
  <c r="Y1095" i="1" s="1"/>
  <c r="Y1096" i="1" a="1"/>
  <c r="Y1096" i="1" s="1"/>
  <c r="Y1097" i="1" a="1"/>
  <c r="Y1097" i="1" s="1"/>
  <c r="Y1098" i="1" a="1"/>
  <c r="Y1098" i="1"/>
  <c r="Y1099" i="1" a="1"/>
  <c r="Y1099" i="1" s="1"/>
  <c r="Y1100" i="1" a="1"/>
  <c r="Y1100" i="1"/>
  <c r="Y1101" i="1" a="1"/>
  <c r="Y1101" i="1" s="1"/>
  <c r="Y1102" i="1" a="1"/>
  <c r="Y1102" i="1"/>
  <c r="Y1103" i="1" a="1"/>
  <c r="Y1103" i="1"/>
  <c r="Y1104" i="1" a="1"/>
  <c r="Y1104" i="1"/>
  <c r="Y1105" i="1" a="1"/>
  <c r="Y1105" i="1" s="1"/>
  <c r="Y1106" i="1" a="1"/>
  <c r="Y1106" i="1" s="1"/>
  <c r="Y1107" i="1" a="1"/>
  <c r="Y1107" i="1"/>
  <c r="Y1108" i="1" a="1"/>
  <c r="Y1108" i="1" s="1"/>
  <c r="Y1109" i="1" a="1"/>
  <c r="Y1109" i="1" s="1"/>
  <c r="Y1110" i="1" a="1"/>
  <c r="Y1110" i="1" s="1"/>
  <c r="Y1111" i="1" a="1"/>
  <c r="Y1111" i="1" s="1"/>
  <c r="Y1112" i="1" a="1"/>
  <c r="Y1112" i="1" s="1"/>
  <c r="Y1113" i="1" a="1"/>
  <c r="Y1113" i="1"/>
  <c r="Y1114" i="1" a="1"/>
  <c r="Y1114" i="1" s="1"/>
  <c r="Y1115" i="1" a="1"/>
  <c r="Y1115" i="1"/>
  <c r="Y1116" i="1" a="1"/>
  <c r="Y1116" i="1"/>
  <c r="Y1117" i="1" a="1"/>
  <c r="Y1117" i="1" s="1"/>
  <c r="Y1118" i="1" a="1"/>
  <c r="Y1118" i="1"/>
  <c r="Y1119" i="1" a="1"/>
  <c r="Y1119" i="1" s="1"/>
  <c r="Y1120" i="1" a="1"/>
  <c r="Y1120" i="1" s="1"/>
  <c r="Y1121" i="1" a="1"/>
  <c r="Y1121" i="1" s="1"/>
  <c r="Y1122" i="1" a="1"/>
  <c r="Y1122" i="1" s="1"/>
  <c r="Y1123" i="1" a="1"/>
  <c r="Y1123" i="1" s="1"/>
  <c r="Y1124" i="1" a="1"/>
  <c r="Y1124" i="1"/>
  <c r="Y1125" i="1" a="1"/>
  <c r="Y1125" i="1" s="1"/>
  <c r="Y1126" i="1" a="1"/>
  <c r="Y1126" i="1"/>
  <c r="Y1127" i="1" a="1"/>
  <c r="Y1127" i="1" s="1"/>
  <c r="Y1128" i="1" a="1"/>
  <c r="Y1128" i="1"/>
  <c r="Y1129" i="1" a="1"/>
  <c r="Y1129" i="1" s="1"/>
  <c r="Y1130" i="1" a="1"/>
  <c r="Y1130" i="1" s="1"/>
  <c r="Y1131" i="1" a="1"/>
  <c r="Y1131" i="1"/>
  <c r="Y1132" i="1" a="1"/>
  <c r="Y1132" i="1" s="1"/>
  <c r="Y1133" i="1" a="1"/>
  <c r="Y1133" i="1" s="1"/>
  <c r="Y1134" i="1" a="1"/>
  <c r="Y1134" i="1" s="1"/>
  <c r="Y1135" i="1" a="1"/>
  <c r="Y1135" i="1" s="1"/>
  <c r="Y1136" i="1" a="1"/>
  <c r="Y1136" i="1"/>
  <c r="Y1137" i="1" a="1"/>
  <c r="Y1137" i="1"/>
  <c r="Y1138" i="1" a="1"/>
  <c r="Y1138" i="1" s="1"/>
  <c r="Y1139" i="1" a="1"/>
  <c r="Y1139" i="1"/>
  <c r="Y1140" i="1" a="1"/>
  <c r="Y1140" i="1"/>
  <c r="Y1141" i="1" a="1"/>
  <c r="Y1141" i="1" s="1"/>
  <c r="Y1142" i="1" a="1"/>
  <c r="Y1142" i="1" s="1"/>
  <c r="Y1143" i="1" a="1"/>
  <c r="Y1143" i="1" s="1"/>
  <c r="Y1144" i="1" a="1"/>
  <c r="Y1144" i="1"/>
  <c r="Y1145" i="1" a="1"/>
  <c r="Y1145" i="1" s="1"/>
  <c r="Y1146" i="1" a="1"/>
  <c r="Y1146" i="1" s="1"/>
  <c r="Y1147" i="1" a="1"/>
  <c r="Y1147" i="1" s="1"/>
  <c r="Y1148" i="1" a="1"/>
  <c r="Y1148" i="1"/>
  <c r="Y1149" i="1" a="1"/>
  <c r="Y1149" i="1"/>
  <c r="Y1150" i="1" a="1"/>
  <c r="Y1150" i="1"/>
  <c r="Y1151" i="1" a="1"/>
  <c r="Y1151" i="1" s="1"/>
  <c r="Y1152" i="1" a="1"/>
  <c r="Y1152" i="1"/>
  <c r="Y1153" i="1" a="1"/>
  <c r="Y1153" i="1" s="1"/>
  <c r="Y1154" i="1" a="1"/>
  <c r="Y1154" i="1" s="1"/>
  <c r="Y1155" i="1" a="1"/>
  <c r="Y1155" i="1" s="1"/>
  <c r="Y1156" i="1" a="1"/>
  <c r="Y1156" i="1" s="1"/>
  <c r="Y1157" i="1" a="1"/>
  <c r="Y1157" i="1"/>
  <c r="Y1158" i="1" a="1"/>
  <c r="Y1158" i="1" s="1"/>
  <c r="Y1159" i="1" a="1"/>
  <c r="Y1159" i="1" s="1"/>
  <c r="Y1160" i="1" a="1"/>
  <c r="Y1160" i="1" s="1"/>
  <c r="Y1161" i="1" a="1"/>
  <c r="Y1161" i="1"/>
  <c r="Y1162" i="1" a="1"/>
  <c r="Y1162" i="1"/>
  <c r="Y1163" i="1" a="1"/>
  <c r="Y1163" i="1"/>
  <c r="Y1164" i="1" a="1"/>
  <c r="Y1164" i="1" s="1"/>
  <c r="Y1165" i="1" a="1"/>
  <c r="Y1165" i="1" s="1"/>
  <c r="Y1166" i="1" a="1"/>
  <c r="Y1166" i="1" s="1"/>
  <c r="Y1167" i="1" a="1"/>
  <c r="Y1167" i="1" s="1"/>
  <c r="Y1168" i="1" a="1"/>
  <c r="Y1168" i="1" s="1"/>
  <c r="Y1169" i="1" a="1"/>
  <c r="Y1169" i="1" s="1"/>
  <c r="Y1170" i="1" a="1"/>
  <c r="Y1170" i="1"/>
  <c r="Y1171" i="1" a="1"/>
  <c r="Y1171" i="1" s="1"/>
  <c r="Y1172" i="1" a="1"/>
  <c r="Y1172" i="1"/>
  <c r="Y1173" i="1" a="1"/>
  <c r="Y1173" i="1"/>
  <c r="Y1174" i="1" a="1"/>
  <c r="Y1174" i="1"/>
  <c r="Y1175" i="1" a="1"/>
  <c r="Y1175" i="1"/>
  <c r="Y1176" i="1" a="1"/>
  <c r="Y1176" i="1"/>
  <c r="Y1177" i="1" a="1"/>
  <c r="Y1177" i="1" s="1"/>
  <c r="Y1178" i="1" a="1"/>
  <c r="Y1178" i="1" s="1"/>
  <c r="Y1179" i="1" a="1"/>
  <c r="Y1179" i="1" s="1"/>
  <c r="Y1180" i="1" a="1"/>
  <c r="Y1180" i="1" s="1"/>
  <c r="Y1181" i="1" a="1"/>
  <c r="Y1181" i="1" s="1"/>
  <c r="Y1182" i="1" a="1"/>
  <c r="Y1182" i="1" s="1"/>
  <c r="Y1183" i="1" a="1"/>
  <c r="Y1183" i="1" s="1"/>
  <c r="Y1184" i="1" a="1"/>
  <c r="Y1184" i="1" s="1"/>
  <c r="Y1185" i="1" a="1"/>
  <c r="Y1185" i="1"/>
  <c r="Y1186" i="1" a="1"/>
  <c r="Y1186" i="1"/>
  <c r="Y1187" i="1" a="1"/>
  <c r="Y1187" i="1"/>
  <c r="Y1188" i="1" a="1"/>
  <c r="Y1188" i="1"/>
  <c r="Y1189" i="1" a="1"/>
  <c r="Y1189" i="1" s="1"/>
  <c r="Y1190" i="1" a="1"/>
  <c r="Y1190" i="1"/>
  <c r="Y1191" i="1" a="1"/>
  <c r="Y1191" i="1" s="1"/>
  <c r="Y1192" i="1" a="1"/>
  <c r="Y1192" i="1"/>
  <c r="Y1193" i="1" a="1"/>
  <c r="Y1193" i="1" s="1"/>
  <c r="Y1194" i="1" a="1"/>
  <c r="Y1194" i="1" s="1"/>
  <c r="Y1195" i="1" a="1"/>
  <c r="Y1195" i="1" s="1"/>
  <c r="Y1196" i="1" a="1"/>
  <c r="Y1196" i="1"/>
  <c r="Y1197" i="1" a="1"/>
  <c r="Y1197" i="1" s="1"/>
  <c r="Y1198" i="1" a="1"/>
  <c r="Y1198" i="1"/>
  <c r="Y1199" i="1" a="1"/>
  <c r="Y1199" i="1"/>
  <c r="Y1200" i="1" a="1"/>
  <c r="Y1200" i="1"/>
  <c r="Y1201" i="1" a="1"/>
  <c r="Y1201" i="1" s="1"/>
  <c r="Y1202" i="1" a="1"/>
  <c r="Y1202" i="1" s="1"/>
  <c r="Y1203" i="1" a="1"/>
  <c r="Y1203" i="1"/>
  <c r="Y1204" i="1" a="1"/>
  <c r="Y1204" i="1" s="1"/>
  <c r="Y1205" i="1" a="1"/>
  <c r="Y1205" i="1"/>
  <c r="Y1206" i="1" a="1"/>
  <c r="Y1206" i="1" s="1"/>
  <c r="Y1207" i="1" a="1"/>
  <c r="Y1207" i="1" s="1"/>
  <c r="Y1208" i="1" a="1"/>
  <c r="Y1208" i="1"/>
  <c r="Y1209" i="1" a="1"/>
  <c r="Y1209" i="1"/>
  <c r="Y1210" i="1" a="1"/>
  <c r="Y1210" i="1" s="1"/>
  <c r="Y1211" i="1" a="1"/>
  <c r="Y1211" i="1"/>
  <c r="Y1212" i="1" a="1"/>
  <c r="Y1212" i="1"/>
  <c r="Y1213" i="1" a="1"/>
  <c r="Y1213" i="1" s="1"/>
  <c r="Y1214" i="1" a="1"/>
  <c r="Y1214" i="1" s="1"/>
  <c r="Y1215" i="1" a="1"/>
  <c r="Y1215" i="1" s="1"/>
  <c r="Y1216" i="1" a="1"/>
  <c r="Y1216" i="1"/>
  <c r="Y1217" i="1" a="1"/>
  <c r="Y1217" i="1" s="1"/>
  <c r="Y1218" i="1" a="1"/>
  <c r="Y1218" i="1"/>
  <c r="Y1219" i="1" a="1"/>
  <c r="Y1219" i="1" s="1"/>
  <c r="Y1220" i="1" a="1"/>
  <c r="Y1220" i="1"/>
  <c r="Y1221" i="1" a="1"/>
  <c r="Y1221" i="1"/>
  <c r="Y1222" i="1" a="1"/>
  <c r="Y1222" i="1"/>
  <c r="Y1223" i="1" a="1"/>
  <c r="Y1223" i="1" s="1"/>
  <c r="Y1224" i="1" a="1"/>
  <c r="Y1224" i="1"/>
  <c r="Y1225" i="1" a="1"/>
  <c r="Y1225" i="1" s="1"/>
  <c r="Y1226" i="1" a="1"/>
  <c r="Y1226" i="1" s="1"/>
  <c r="Y1227" i="1" a="1"/>
  <c r="Y1227" i="1" s="1"/>
  <c r="Y1228" i="1" a="1"/>
  <c r="Y1228" i="1" s="1"/>
  <c r="Y1229" i="1" a="1"/>
  <c r="Y1229" i="1"/>
  <c r="Y1230" i="1" a="1"/>
  <c r="Y1230" i="1" s="1"/>
  <c r="Y1231" i="1" a="1"/>
  <c r="Y1231" i="1" s="1"/>
  <c r="Y1232" i="1" a="1"/>
  <c r="Y1232" i="1"/>
  <c r="Y1233" i="1" a="1"/>
  <c r="Y1233" i="1"/>
  <c r="Y1234" i="1" a="1"/>
  <c r="Y1234" i="1"/>
  <c r="Y1235" i="1" a="1"/>
  <c r="Y1235" i="1"/>
  <c r="Y1236" i="1" a="1"/>
  <c r="Y1236" i="1" s="1"/>
  <c r="Y1237" i="1" a="1"/>
  <c r="Y1237" i="1" s="1"/>
  <c r="Y1238" i="1" a="1"/>
  <c r="Y1238" i="1" s="1"/>
  <c r="Y1239" i="1" a="1"/>
  <c r="Y1239" i="1" s="1"/>
  <c r="Y1240" i="1" a="1"/>
  <c r="Y1240" i="1" s="1"/>
  <c r="Y1241" i="1" a="1"/>
  <c r="Y1241" i="1" s="1"/>
  <c r="Y1242" i="1" a="1"/>
  <c r="Y1242" i="1"/>
  <c r="Y1243" i="1" a="1"/>
  <c r="Y1243" i="1" s="1"/>
  <c r="Y1244" i="1" a="1"/>
  <c r="Y1244" i="1"/>
  <c r="Y1245" i="1" a="1"/>
  <c r="Y1245" i="1"/>
  <c r="Y1246" i="1" a="1"/>
  <c r="Y1246" i="1"/>
  <c r="Y1247" i="1" a="1"/>
  <c r="Y1247" i="1"/>
  <c r="Y1248" i="1" a="1"/>
  <c r="Y1248" i="1"/>
  <c r="Y1249" i="1" a="1"/>
  <c r="Y1249" i="1" s="1"/>
  <c r="Y1250" i="1" a="1"/>
  <c r="Y1250" i="1" s="1"/>
  <c r="Y1251" i="1" a="1"/>
  <c r="Y1251" i="1"/>
  <c r="Y1252" i="1" a="1"/>
  <c r="Y1252" i="1" s="1"/>
  <c r="Y1253" i="1" a="1"/>
  <c r="Y1253" i="1" s="1"/>
  <c r="Y1254" i="1" a="1"/>
  <c r="Y1254" i="1" s="1"/>
  <c r="Y1255" i="1" a="1"/>
  <c r="Y1255" i="1" s="1"/>
  <c r="Y1256" i="1" a="1"/>
  <c r="Y1256" i="1" s="1"/>
  <c r="Y1257" i="1" a="1"/>
  <c r="Y1257" i="1"/>
  <c r="Y1258" i="1" a="1"/>
  <c r="Y1258" i="1" s="1"/>
  <c r="Y1259" i="1" a="1"/>
  <c r="Y1259" i="1"/>
  <c r="Y1260" i="1" a="1"/>
  <c r="Y1260" i="1"/>
  <c r="Y1261" i="1" a="1"/>
  <c r="Y1261" i="1" s="1"/>
  <c r="Y1262" i="1" a="1"/>
  <c r="Y1262" i="1"/>
  <c r="Y1263" i="1" a="1"/>
  <c r="Y1263" i="1" s="1"/>
  <c r="Y1264" i="1" a="1"/>
  <c r="Y1264" i="1" s="1"/>
  <c r="Y1265" i="1" a="1"/>
  <c r="Y1265" i="1" s="1"/>
  <c r="Y1266" i="1" a="1"/>
  <c r="Y1266" i="1" s="1"/>
  <c r="Y1267" i="1" a="1"/>
  <c r="Y1267" i="1" s="1"/>
  <c r="Y1268" i="1" a="1"/>
  <c r="Y1268" i="1"/>
  <c r="Y1269" i="1" a="1"/>
  <c r="Y1269" i="1" s="1"/>
  <c r="Y1270" i="1" a="1"/>
  <c r="Y1270" i="1"/>
  <c r="Y1271" i="1" a="1"/>
  <c r="Y1271" i="1"/>
  <c r="Y1272" i="1" a="1"/>
  <c r="Y1272" i="1"/>
  <c r="Y1273" i="1" a="1"/>
  <c r="Y1273" i="1" s="1"/>
  <c r="Y1274" i="1" a="1"/>
  <c r="Y1274" i="1" s="1"/>
  <c r="Y1275" i="1" a="1"/>
  <c r="Y1275" i="1"/>
  <c r="Y1276" i="1" a="1"/>
  <c r="Y1276" i="1" s="1"/>
  <c r="Y1277" i="1" a="1"/>
  <c r="Y1277" i="1"/>
  <c r="Y1278" i="1" a="1"/>
  <c r="Y1278" i="1" s="1"/>
  <c r="Y1279" i="1" a="1"/>
  <c r="Y1279" i="1" s="1"/>
  <c r="Y1280" i="1" a="1"/>
  <c r="Y1280" i="1"/>
  <c r="Y1281" i="1" a="1"/>
  <c r="Y1281" i="1"/>
  <c r="Y1282" i="1" a="1"/>
  <c r="Y1282" i="1" s="1"/>
  <c r="Y1283" i="1" a="1"/>
  <c r="Y1283" i="1"/>
  <c r="Y1284" i="1" a="1"/>
  <c r="Y1284" i="1" s="1"/>
  <c r="Y1285" i="1" a="1"/>
  <c r="Y1285" i="1" s="1"/>
  <c r="Y1286" i="1" a="1"/>
  <c r="Y1286" i="1" s="1"/>
  <c r="Y1287" i="1" a="1"/>
  <c r="Y1287" i="1" s="1"/>
  <c r="Y1288" i="1" a="1"/>
  <c r="Y1288" i="1"/>
  <c r="Y1289" i="1" a="1"/>
  <c r="Y1289" i="1" s="1"/>
  <c r="Y1290" i="1" a="1"/>
  <c r="Y1290" i="1" s="1"/>
  <c r="Y1291" i="1" a="1"/>
  <c r="Y1291" i="1" s="1"/>
  <c r="Y1292" i="1" a="1"/>
  <c r="Y1292" i="1"/>
  <c r="Y1293" i="1" a="1"/>
  <c r="Y1293" i="1"/>
  <c r="Y1294" i="1" a="1"/>
  <c r="Y1294" i="1"/>
  <c r="Y1295" i="1" a="1"/>
  <c r="Y1295" i="1" s="1"/>
  <c r="Y1296" i="1" a="1"/>
  <c r="Y1296" i="1"/>
  <c r="Y1297" i="1" a="1"/>
  <c r="Y1297" i="1" s="1"/>
  <c r="Y1298" i="1" a="1"/>
  <c r="Y1298" i="1"/>
  <c r="Y1299" i="1" a="1"/>
  <c r="Y1299" i="1"/>
  <c r="Y1300" i="1" a="1"/>
  <c r="Y1300" i="1"/>
  <c r="Y1301" i="1" a="1"/>
  <c r="Y1301" i="1" s="1"/>
  <c r="Y1302" i="1" a="1"/>
  <c r="Y1302" i="1"/>
  <c r="Y1303" i="1" a="1"/>
  <c r="Y1303" i="1"/>
  <c r="Y1304" i="1" a="1"/>
  <c r="Y1304" i="1"/>
  <c r="Y1305" i="1" a="1"/>
  <c r="Y1305" i="1"/>
  <c r="Y1306" i="1" a="1"/>
  <c r="Y1306" i="1"/>
  <c r="Y1307" i="1" a="1"/>
  <c r="Y1307" i="1" s="1"/>
  <c r="Y1308" i="1" a="1"/>
  <c r="Y1308" i="1"/>
  <c r="Y1309" i="1" a="1"/>
  <c r="Y1309" i="1" s="1"/>
  <c r="Y1310" i="1" a="1"/>
  <c r="Y1310" i="1"/>
  <c r="Y1311" i="1" a="1"/>
  <c r="Y1311" i="1"/>
  <c r="Y1312" i="1" a="1"/>
  <c r="Y1312" i="1"/>
  <c r="Y1313" i="1" a="1"/>
  <c r="Y1313" i="1" s="1"/>
  <c r="Y1314" i="1" a="1"/>
  <c r="Y1314" i="1"/>
  <c r="Y1315" i="1" a="1"/>
  <c r="Y1315" i="1"/>
  <c r="Y1316" i="1" a="1"/>
  <c r="Y1316" i="1"/>
  <c r="Y1317" i="1" a="1"/>
  <c r="Y1317" i="1"/>
  <c r="Y1318" i="1" a="1"/>
  <c r="Y1318" i="1"/>
  <c r="Y1319" i="1" a="1"/>
  <c r="Y1319" i="1" s="1"/>
  <c r="Y1320" i="1" a="1"/>
  <c r="Y1320" i="1"/>
  <c r="Y1321" i="1" a="1"/>
  <c r="Y1321" i="1" s="1"/>
  <c r="Y1322" i="1" a="1"/>
  <c r="Y1322" i="1"/>
  <c r="Y1323" i="1" a="1"/>
  <c r="Y1323" i="1"/>
  <c r="Y1324" i="1" a="1"/>
  <c r="Y1324" i="1"/>
  <c r="Y1325" i="1" a="1"/>
  <c r="Y1325" i="1" s="1"/>
  <c r="Y1326" i="1" a="1"/>
  <c r="Y1326" i="1"/>
  <c r="Y1327" i="1" a="1"/>
  <c r="Y1327" i="1" s="1"/>
  <c r="Y1328" i="1" a="1"/>
  <c r="Y1328" i="1"/>
  <c r="Y1329" i="1" a="1"/>
  <c r="Y1329" i="1"/>
  <c r="Y1330" i="1" a="1"/>
  <c r="Y1330" i="1"/>
  <c r="Y1331" i="1" a="1"/>
  <c r="Y1331" i="1" s="1"/>
  <c r="Y1332" i="1" a="1"/>
  <c r="Y1332" i="1"/>
  <c r="Y1333" i="1" a="1"/>
  <c r="Y1333" i="1"/>
  <c r="Y1334" i="1" a="1"/>
  <c r="Y1334" i="1"/>
  <c r="Y1335" i="1" a="1"/>
  <c r="Y1335" i="1"/>
  <c r="Y1336" i="1" a="1"/>
  <c r="Y1336" i="1"/>
  <c r="Y1337" i="1" a="1"/>
  <c r="Y1337" i="1" s="1"/>
  <c r="Y1338" i="1" a="1"/>
  <c r="Y1338" i="1"/>
  <c r="Y1339" i="1" a="1"/>
  <c r="Y1339" i="1"/>
  <c r="Y1340" i="1" a="1"/>
  <c r="Y1340" i="1"/>
  <c r="Y1341" i="1" a="1"/>
  <c r="Y1341" i="1"/>
  <c r="Y1342" i="1" a="1"/>
  <c r="Y1342" i="1"/>
  <c r="Y1343" i="1" a="1"/>
  <c r="Y1343" i="1" s="1"/>
  <c r="Y1344" i="1" a="1"/>
  <c r="Y1344" i="1"/>
  <c r="Y1345" i="1" a="1"/>
  <c r="Y1345" i="1" s="1"/>
  <c r="Y1346" i="1" a="1"/>
  <c r="Y1346" i="1"/>
  <c r="Y1347" i="1" a="1"/>
  <c r="Y1347" i="1"/>
  <c r="Y1348" i="1" a="1"/>
  <c r="Y1348" i="1"/>
  <c r="Y1349" i="1" a="1"/>
  <c r="Y1349" i="1" s="1"/>
  <c r="Y1350" i="1" a="1"/>
  <c r="Y1350" i="1"/>
  <c r="Y1351" i="1" a="1"/>
  <c r="Y1351" i="1"/>
  <c r="Y1352" i="1" a="1"/>
  <c r="Y1352" i="1"/>
  <c r="Y1353" i="1" a="1"/>
  <c r="Y1353" i="1"/>
  <c r="Y1354" i="1" a="1"/>
  <c r="Y1354" i="1"/>
  <c r="Y1355" i="1" a="1"/>
  <c r="Y1355" i="1" s="1"/>
  <c r="Y1356" i="1" a="1"/>
  <c r="Y1356" i="1"/>
  <c r="Y1357" i="1" a="1"/>
  <c r="Y1357" i="1" s="1"/>
  <c r="Y1358" i="1" a="1"/>
  <c r="Y1358" i="1"/>
  <c r="Y1359" i="1" a="1"/>
  <c r="Y1359" i="1"/>
  <c r="Y1360" i="1" a="1"/>
  <c r="Y1360" i="1"/>
  <c r="Y1361" i="1" a="1"/>
  <c r="Y1361" i="1" s="1"/>
  <c r="Y1362" i="1" a="1"/>
  <c r="Y1362" i="1"/>
  <c r="Y1363" i="1" a="1"/>
  <c r="Y1363" i="1"/>
  <c r="Y1364" i="1" a="1"/>
  <c r="Y1364" i="1"/>
  <c r="Y1365" i="1" a="1"/>
  <c r="Y1365" i="1"/>
  <c r="Y1366" i="1" a="1"/>
  <c r="Y1366" i="1"/>
  <c r="Y1367" i="1" a="1"/>
  <c r="Y1367" i="1" s="1"/>
  <c r="Y1368" i="1" a="1"/>
  <c r="Y1368" i="1"/>
  <c r="Y1369" i="1" a="1"/>
  <c r="Y1369" i="1" s="1"/>
  <c r="Y1370" i="1" a="1"/>
  <c r="Y1370" i="1"/>
  <c r="Y1371" i="1" a="1"/>
  <c r="Y1371" i="1"/>
  <c r="Y1372" i="1" a="1"/>
  <c r="Y1372" i="1" s="1"/>
  <c r="Y1373" i="1" a="1"/>
  <c r="Y1373" i="1" s="1"/>
  <c r="Y1374" i="1" a="1"/>
  <c r="Y1374" i="1"/>
  <c r="Y1375" i="1" a="1"/>
  <c r="Y1375" i="1" s="1"/>
  <c r="Y1376" i="1" a="1"/>
  <c r="Y1376" i="1"/>
  <c r="Y1377" i="1" a="1"/>
  <c r="Y1377" i="1"/>
  <c r="Y1378" i="1" a="1"/>
  <c r="Y1378" i="1" s="1"/>
  <c r="Y1379" i="1" a="1"/>
  <c r="Y1379" i="1" s="1"/>
  <c r="Y1380" i="1" a="1"/>
  <c r="Y1380" i="1"/>
  <c r="Y1381" i="1" a="1"/>
  <c r="Y1381" i="1" s="1"/>
  <c r="Y1382" i="1" a="1"/>
  <c r="Y1382" i="1"/>
  <c r="Y1383" i="1" a="1"/>
  <c r="Y1383" i="1"/>
  <c r="Y1384" i="1" a="1"/>
  <c r="Y1384" i="1" s="1"/>
  <c r="Y1385" i="1" a="1"/>
  <c r="Y1385" i="1" s="1"/>
  <c r="Y1386" i="1" a="1"/>
  <c r="Y1386" i="1"/>
  <c r="Y1387" i="1" a="1"/>
  <c r="Y1387" i="1"/>
  <c r="Y1388" i="1" a="1"/>
  <c r="Y1388" i="1"/>
  <c r="Y1389" i="1" a="1"/>
  <c r="Y1389" i="1"/>
  <c r="Y1390" i="1" a="1"/>
  <c r="Y1390" i="1" s="1"/>
  <c r="Y1391" i="1" a="1"/>
  <c r="Y1391" i="1" s="1"/>
  <c r="Y1392" i="1" a="1"/>
  <c r="Y1392" i="1"/>
  <c r="Y1393" i="1" a="1"/>
  <c r="Y1393" i="1" s="1"/>
  <c r="Y1394" i="1" a="1"/>
  <c r="Y1394" i="1"/>
  <c r="Y1395" i="1" a="1"/>
  <c r="Y1395" i="1"/>
  <c r="Y1396" i="1" a="1"/>
  <c r="Y1396" i="1" s="1"/>
  <c r="Y1397" i="1" a="1"/>
  <c r="Y1397" i="1" s="1"/>
  <c r="Y1398" i="1" a="1"/>
  <c r="Y1398" i="1"/>
  <c r="Y1399" i="1" a="1"/>
  <c r="Y1399" i="1" s="1"/>
  <c r="Y1400" i="1" a="1"/>
  <c r="Y1400" i="1"/>
  <c r="Y1401" i="1" a="1"/>
  <c r="Y1401" i="1"/>
  <c r="Y1402" i="1" a="1"/>
  <c r="Y1402" i="1" s="1"/>
  <c r="Y1403" i="1" a="1"/>
  <c r="Y1403" i="1" s="1"/>
  <c r="Y1404" i="1" a="1"/>
  <c r="Y1404" i="1"/>
  <c r="Y1405" i="1" a="1"/>
  <c r="Y1405" i="1" s="1"/>
  <c r="Y1406" i="1" a="1"/>
  <c r="Y1406" i="1"/>
  <c r="Y1407" i="1" a="1"/>
  <c r="Y1407" i="1"/>
  <c r="Y1408" i="1" a="1"/>
  <c r="Y1408" i="1" s="1"/>
  <c r="Y1409" i="1" a="1"/>
  <c r="Y1409" i="1" s="1"/>
  <c r="Y1410" i="1" a="1"/>
  <c r="Y1410" i="1"/>
  <c r="Y1411" i="1" a="1"/>
  <c r="Y1411" i="1" s="1"/>
  <c r="Y1412" i="1" a="1"/>
  <c r="Y1412" i="1"/>
  <c r="Y1413" i="1" a="1"/>
  <c r="Y1413" i="1"/>
  <c r="Y1414" i="1" a="1"/>
  <c r="Y1414" i="1" s="1"/>
  <c r="Y1415" i="1" a="1"/>
  <c r="Y1415" i="1" s="1"/>
  <c r="Y1416" i="1" a="1"/>
  <c r="Y1416" i="1"/>
  <c r="Y1417" i="1" a="1"/>
  <c r="Y1417" i="1"/>
  <c r="Y1418" i="1" a="1"/>
  <c r="Y1418" i="1"/>
  <c r="Y1419" i="1" a="1"/>
  <c r="Y1419" i="1"/>
  <c r="Y1420" i="1" a="1"/>
  <c r="Y1420" i="1" s="1"/>
  <c r="Y1421" i="1" a="1"/>
  <c r="Y1421" i="1" s="1"/>
  <c r="Y1422" i="1" a="1"/>
  <c r="Y1422" i="1"/>
  <c r="Y1423" i="1" a="1"/>
  <c r="Y1423" i="1"/>
  <c r="Y1424" i="1" a="1"/>
  <c r="Y1424" i="1"/>
  <c r="Y1425" i="1" a="1"/>
  <c r="Y1425" i="1"/>
  <c r="Y1426" i="1" a="1"/>
  <c r="Y1426" i="1" s="1"/>
  <c r="Y1427" i="1" a="1"/>
  <c r="Y1427" i="1" s="1"/>
  <c r="Y1428" i="1" a="1"/>
  <c r="Y1428" i="1"/>
  <c r="Y1429" i="1" a="1"/>
  <c r="Y1429" i="1" s="1"/>
  <c r="Y1430" i="1" a="1"/>
  <c r="Y1430" i="1"/>
  <c r="Y1431" i="1" a="1"/>
  <c r="Y1431" i="1"/>
  <c r="Y1432" i="1" a="1"/>
  <c r="Y1432" i="1" s="1"/>
  <c r="Y1433" i="1" a="1"/>
  <c r="Y1433" i="1" s="1"/>
  <c r="Y1434" i="1" a="1"/>
  <c r="Y1434" i="1"/>
  <c r="Y1435" i="1" a="1"/>
  <c r="Y1435" i="1" s="1"/>
  <c r="Y1436" i="1" a="1"/>
  <c r="Y1436" i="1"/>
  <c r="Y1437" i="1" a="1"/>
  <c r="Y1437" i="1"/>
  <c r="Y1438" i="1" a="1"/>
  <c r="Y1438" i="1" s="1"/>
  <c r="Y1439" i="1" a="1"/>
  <c r="Y1439" i="1" s="1"/>
  <c r="Y1440" i="1" a="1"/>
  <c r="Y1440" i="1"/>
  <c r="Y1441" i="1" a="1"/>
  <c r="Y1441" i="1" s="1"/>
  <c r="Y1442" i="1" a="1"/>
  <c r="Y1442" i="1"/>
  <c r="Y1443" i="1" a="1"/>
  <c r="Y1443" i="1"/>
  <c r="Y1444" i="1" a="1"/>
  <c r="Y1444" i="1" s="1"/>
  <c r="Y1445" i="1" a="1"/>
  <c r="Y1445" i="1" s="1"/>
  <c r="Y1446" i="1" a="1"/>
  <c r="Y1446" i="1"/>
  <c r="Y1447" i="1" a="1"/>
  <c r="Y1447" i="1" s="1"/>
  <c r="Y1448" i="1" a="1"/>
  <c r="Y1448" i="1"/>
  <c r="Y1449" i="1" a="1"/>
  <c r="Y1449" i="1"/>
  <c r="Y1450" i="1" a="1"/>
  <c r="Y1450" i="1" s="1"/>
  <c r="Y1451" i="1" a="1"/>
  <c r="Y1451" i="1" s="1"/>
  <c r="Y1452" i="1" a="1"/>
  <c r="Y1452" i="1"/>
  <c r="Y1453" i="1" a="1"/>
  <c r="Y1453" i="1" s="1"/>
  <c r="Y1454" i="1" a="1"/>
  <c r="Y1454" i="1"/>
  <c r="Y1455" i="1" a="1"/>
  <c r="Y1455" i="1"/>
  <c r="Y1456" i="1" a="1"/>
  <c r="Y1456" i="1" s="1"/>
  <c r="Y1457" i="1" a="1"/>
  <c r="Y1457" i="1" s="1"/>
  <c r="Y1458" i="1" a="1"/>
  <c r="Y1458" i="1"/>
  <c r="Y1459" i="1" a="1"/>
  <c r="Y1459" i="1"/>
  <c r="Y1460" i="1" a="1"/>
  <c r="Y1460" i="1"/>
  <c r="Y1461" i="1" a="1"/>
  <c r="Y1461" i="1"/>
  <c r="Y1462" i="1" a="1"/>
  <c r="Y1462" i="1" s="1"/>
  <c r="Y1463" i="1" a="1"/>
  <c r="Y1463" i="1" s="1"/>
  <c r="Y1464" i="1" a="1"/>
  <c r="Y1464" i="1"/>
  <c r="Y1465" i="1" a="1"/>
  <c r="Y1465" i="1" s="1"/>
  <c r="Y1466" i="1" a="1"/>
  <c r="Y1466" i="1"/>
  <c r="Y1467" i="1" a="1"/>
  <c r="Y1467" i="1"/>
  <c r="Y1468" i="1" a="1"/>
  <c r="Y1468" i="1" s="1"/>
  <c r="Y1469" i="1" a="1"/>
  <c r="Y1469" i="1" s="1"/>
  <c r="Y1470" i="1" a="1"/>
  <c r="Y1470" i="1"/>
  <c r="Y1471" i="1" a="1"/>
  <c r="Y1471" i="1" s="1"/>
  <c r="Y1472" i="1" a="1"/>
  <c r="Y1472" i="1"/>
  <c r="Y1473" i="1" a="1"/>
  <c r="Y1473" i="1"/>
  <c r="Y1474" i="1" a="1"/>
  <c r="Y1474" i="1" s="1"/>
  <c r="Y1475" i="1" a="1"/>
  <c r="Y1475" i="1" s="1"/>
  <c r="Y1476" i="1" a="1"/>
  <c r="Y1476" i="1"/>
  <c r="Y1477" i="1" a="1"/>
  <c r="Y1477" i="1" s="1"/>
  <c r="Y1478" i="1" a="1"/>
  <c r="Y1478" i="1"/>
  <c r="Y1479" i="1" a="1"/>
  <c r="Y1479" i="1" s="1"/>
  <c r="Y1480" i="1" a="1"/>
  <c r="Y1480" i="1" s="1"/>
  <c r="Y1481" i="1" a="1"/>
  <c r="Y1481" i="1" s="1"/>
  <c r="Y1482" i="1" a="1"/>
  <c r="Y1482" i="1" s="1"/>
  <c r="Y1483" i="1" a="1"/>
  <c r="Y1483" i="1"/>
  <c r="Y1484" i="1" a="1"/>
  <c r="Y1484" i="1"/>
  <c r="Y1485" i="1" a="1"/>
  <c r="Y1485" i="1" s="1"/>
  <c r="Y1486" i="1" a="1"/>
  <c r="Y1486" i="1" s="1"/>
  <c r="Y1487" i="1" a="1"/>
  <c r="Y1487" i="1" s="1"/>
  <c r="Y1488" i="1" a="1"/>
  <c r="Y1488" i="1" s="1"/>
  <c r="Y1489" i="1" a="1"/>
  <c r="Y1489" i="1"/>
  <c r="Y1490" i="1" a="1"/>
  <c r="Y1490" i="1"/>
  <c r="Y1491" i="1" a="1"/>
  <c r="Y1491" i="1" s="1"/>
  <c r="Y1492" i="1" a="1"/>
  <c r="Y1492" i="1" s="1"/>
  <c r="Y1493" i="1" a="1"/>
  <c r="Y1493" i="1" s="1"/>
  <c r="Y1494" i="1" a="1"/>
  <c r="Y1494" i="1"/>
  <c r="Y1495" i="1" a="1"/>
  <c r="Y1495" i="1"/>
  <c r="Y1496" i="1" a="1"/>
  <c r="Y1496" i="1"/>
  <c r="Y1497" i="1" a="1"/>
  <c r="Y1497" i="1" s="1"/>
  <c r="Y1498" i="1" a="1"/>
  <c r="Y1498" i="1" s="1"/>
  <c r="Y1499" i="1" a="1"/>
  <c r="Y1499" i="1" s="1"/>
  <c r="Y1500" i="1" a="1"/>
  <c r="Y1500" i="1" s="1"/>
  <c r="Y1501" i="1" a="1"/>
  <c r="Y1501" i="1" s="1"/>
  <c r="Y1502" i="1" a="1"/>
  <c r="Y1502" i="1" s="1"/>
  <c r="Y1503" i="1" a="1"/>
  <c r="Y1503" i="1" s="1"/>
  <c r="Y1504" i="1" a="1"/>
  <c r="Y1504" i="1" s="1"/>
  <c r="Y1505" i="1" a="1"/>
  <c r="Y1505" i="1" s="1"/>
  <c r="Y1506" i="1" a="1"/>
  <c r="Y1506" i="1" s="1"/>
  <c r="Y1507" i="1" a="1"/>
  <c r="Y1507" i="1"/>
  <c r="Y1508" i="1" a="1"/>
  <c r="Y1508" i="1"/>
  <c r="Y1509" i="1" a="1"/>
  <c r="Y1509" i="1" s="1"/>
  <c r="Y1510" i="1" a="1"/>
  <c r="Y1510" i="1" s="1"/>
  <c r="Y1511" i="1" a="1"/>
  <c r="Y1511" i="1" s="1"/>
  <c r="Y1512" i="1" a="1"/>
  <c r="Y1512" i="1" s="1"/>
  <c r="Y1513" i="1" a="1"/>
  <c r="Y1513" i="1"/>
  <c r="Y1514" i="1" a="1"/>
  <c r="Y1514" i="1"/>
  <c r="Y1515" i="1" a="1"/>
  <c r="Y1515" i="1" s="1"/>
  <c r="Y1516" i="1" a="1"/>
  <c r="Y1516" i="1" s="1"/>
  <c r="Y1517" i="1" a="1"/>
  <c r="Y1517" i="1" s="1"/>
  <c r="Y1518" i="1" a="1"/>
  <c r="Y1518" i="1"/>
  <c r="Y1519" i="1" a="1"/>
  <c r="Y1519" i="1"/>
  <c r="Y1520" i="1" a="1"/>
  <c r="Y1520" i="1"/>
  <c r="Y1521" i="1" a="1"/>
  <c r="Y1521" i="1" s="1"/>
  <c r="Y1522" i="1" a="1"/>
  <c r="Y1522" i="1" s="1"/>
  <c r="Y1523" i="1" a="1"/>
  <c r="Y1523" i="1" s="1"/>
  <c r="Y1524" i="1" a="1"/>
  <c r="Y1524" i="1" s="1"/>
  <c r="Y1525" i="1" a="1"/>
  <c r="Y1525" i="1" s="1"/>
  <c r="Y1526" i="1" a="1"/>
  <c r="Y1526" i="1" s="1"/>
  <c r="Y1527" i="1" a="1"/>
  <c r="Y1527" i="1" s="1"/>
  <c r="Y1528" i="1" a="1"/>
  <c r="Y1528" i="1" s="1"/>
  <c r="Y1529" i="1" a="1"/>
  <c r="Y1529" i="1" s="1"/>
  <c r="Y1530" i="1" a="1"/>
  <c r="Y1530" i="1" s="1"/>
  <c r="Y1531" i="1" a="1"/>
  <c r="Y1531" i="1"/>
  <c r="Y1532" i="1" a="1"/>
  <c r="Y1532" i="1"/>
  <c r="Y1533" i="1" a="1"/>
  <c r="Y1533" i="1" s="1"/>
  <c r="Y1534" i="1" a="1"/>
  <c r="Y1534" i="1" s="1"/>
  <c r="Y1535" i="1" a="1"/>
  <c r="Y1535" i="1" s="1"/>
  <c r="Y1536" i="1" a="1"/>
  <c r="Y1536" i="1" s="1"/>
  <c r="Y1537" i="1" a="1"/>
  <c r="Y1537" i="1"/>
  <c r="Y1538" i="1" a="1"/>
  <c r="Y1538" i="1"/>
  <c r="Y1539" i="1" a="1"/>
  <c r="Y1539" i="1" s="1"/>
  <c r="Y1540" i="1" a="1"/>
  <c r="Y1540" i="1" s="1"/>
  <c r="Y1541" i="1" a="1"/>
  <c r="Y1541" i="1" s="1"/>
  <c r="Y1542" i="1" a="1"/>
  <c r="Y1542" i="1"/>
  <c r="Y1543" i="1" a="1"/>
  <c r="Y1543" i="1"/>
  <c r="Y1544" i="1" a="1"/>
  <c r="Y1544" i="1"/>
  <c r="Y1545" i="1" a="1"/>
  <c r="Y1545" i="1" s="1"/>
  <c r="Y1546" i="1" a="1"/>
  <c r="Y1546" i="1" s="1"/>
  <c r="Y1547" i="1" a="1"/>
  <c r="Y1547" i="1" s="1"/>
  <c r="Y1548" i="1" a="1"/>
  <c r="Y1548" i="1" s="1"/>
  <c r="Y1549" i="1" a="1"/>
  <c r="Y1549" i="1" s="1"/>
  <c r="Y1550" i="1" a="1"/>
  <c r="Y1550" i="1" s="1"/>
  <c r="Y1551" i="1" a="1"/>
  <c r="Y1551" i="1" s="1"/>
  <c r="Y1552" i="1" a="1"/>
  <c r="Y1552" i="1" s="1"/>
  <c r="Y1553" i="1" a="1"/>
  <c r="Y1553" i="1" s="1"/>
  <c r="Y1554" i="1" a="1"/>
  <c r="Y1554" i="1" s="1"/>
  <c r="Y1555" i="1" a="1"/>
  <c r="Y1555" i="1"/>
  <c r="Y1556" i="1" a="1"/>
  <c r="Y1556" i="1"/>
  <c r="Y1557" i="1" a="1"/>
  <c r="Y1557" i="1" s="1"/>
  <c r="Y1558" i="1" a="1"/>
  <c r="Y1558" i="1" s="1"/>
  <c r="Y1559" i="1" a="1"/>
  <c r="Y1559" i="1" s="1"/>
  <c r="Y1560" i="1" a="1"/>
  <c r="Y1560" i="1" s="1"/>
  <c r="Y1561" i="1" a="1"/>
  <c r="Y1561" i="1"/>
  <c r="Y1562" i="1" a="1"/>
  <c r="Y1562" i="1"/>
  <c r="Y1563" i="1" a="1"/>
  <c r="Y1563" i="1" s="1"/>
  <c r="Y1564" i="1" a="1"/>
  <c r="Y1564" i="1" s="1"/>
  <c r="Y1565" i="1" a="1"/>
  <c r="Y1565" i="1" s="1"/>
  <c r="Y1566" i="1" a="1"/>
  <c r="Y1566" i="1"/>
  <c r="Y1567" i="1" a="1"/>
  <c r="Y1567" i="1"/>
  <c r="Y1568" i="1" a="1"/>
  <c r="Y1568" i="1"/>
  <c r="Y1569" i="1" a="1"/>
  <c r="Y1569" i="1" s="1"/>
  <c r="Y1570" i="1" a="1"/>
  <c r="Y1570" i="1" s="1"/>
  <c r="Y1571" i="1" a="1"/>
  <c r="Y1571" i="1" s="1"/>
  <c r="Y1572" i="1" a="1"/>
  <c r="Y1572" i="1" s="1"/>
  <c r="Y1573" i="1" a="1"/>
  <c r="Y1573" i="1" s="1"/>
  <c r="Y1574" i="1" a="1"/>
  <c r="Y1574" i="1" s="1"/>
  <c r="Y1575" i="1" a="1"/>
  <c r="Y1575" i="1" s="1"/>
  <c r="Y1576" i="1" a="1"/>
  <c r="Y1576" i="1" s="1"/>
  <c r="Y1577" i="1" a="1"/>
  <c r="Y1577" i="1" s="1"/>
  <c r="Y1578" i="1" a="1"/>
  <c r="Y1578" i="1" s="1"/>
  <c r="Y1579" i="1" a="1"/>
  <c r="Y1579" i="1" s="1"/>
  <c r="Y1580" i="1" a="1"/>
  <c r="Y1580" i="1"/>
  <c r="Y1581" i="1" a="1"/>
  <c r="Y1581" i="1" s="1"/>
  <c r="Y1582" i="1" a="1"/>
  <c r="Y1582" i="1" s="1"/>
  <c r="Y1583" i="1" a="1"/>
  <c r="Y1583" i="1" s="1"/>
  <c r="Y1584" i="1" a="1"/>
  <c r="Y1584" i="1" s="1"/>
  <c r="Y1585" i="1" a="1"/>
  <c r="Y1585" i="1"/>
  <c r="Y1586" i="1" a="1"/>
  <c r="Y1586" i="1"/>
  <c r="Y1587" i="1" a="1"/>
  <c r="Y1587" i="1" s="1"/>
  <c r="Y1588" i="1" a="1"/>
  <c r="Y1588" i="1" s="1"/>
  <c r="Y1589" i="1" a="1"/>
  <c r="Y1589" i="1" s="1"/>
  <c r="Y1590" i="1" a="1"/>
  <c r="Y1590" i="1"/>
  <c r="Y1591" i="1" a="1"/>
  <c r="Y1591" i="1"/>
  <c r="Y1592" i="1" a="1"/>
  <c r="Y1592" i="1"/>
  <c r="Y1593" i="1" a="1"/>
  <c r="Y1593" i="1" s="1"/>
  <c r="Y1594" i="1" a="1"/>
  <c r="Y1594" i="1" s="1"/>
  <c r="Y1595" i="1" a="1"/>
  <c r="Y1595" i="1" s="1"/>
  <c r="Y1596" i="1" a="1"/>
  <c r="Y1596" i="1" s="1"/>
  <c r="Y1597" i="1" a="1"/>
  <c r="Y1597" i="1" s="1"/>
  <c r="Y1598" i="1" a="1"/>
  <c r="Y1598" i="1" s="1"/>
  <c r="Y1599" i="1" a="1"/>
  <c r="Y1599" i="1" s="1"/>
  <c r="Y1600" i="1" a="1"/>
  <c r="Y1600" i="1" s="1"/>
  <c r="Y1601" i="1" a="1"/>
  <c r="Y1601" i="1" s="1"/>
  <c r="Y1602" i="1" a="1"/>
  <c r="Y1602" i="1" s="1"/>
  <c r="Y1603" i="1" a="1"/>
  <c r="Y1603" i="1" s="1"/>
  <c r="Y1604" i="1" a="1"/>
  <c r="Y1604" i="1"/>
  <c r="Y1605" i="1" a="1"/>
  <c r="Y1605" i="1" s="1"/>
  <c r="Y1606" i="1" a="1"/>
  <c r="Y1606" i="1" s="1"/>
  <c r="Y1607" i="1" a="1"/>
  <c r="Y1607" i="1" s="1"/>
  <c r="Y1608" i="1" a="1"/>
  <c r="Y1608" i="1" s="1"/>
  <c r="Y1609" i="1" a="1"/>
  <c r="Y1609" i="1"/>
  <c r="Y1610" i="1" a="1"/>
  <c r="Y1610" i="1"/>
  <c r="Y1611" i="1" a="1"/>
  <c r="Y1611" i="1" s="1"/>
  <c r="Y1612" i="1" a="1"/>
  <c r="Y1612" i="1" s="1"/>
  <c r="Y1613" i="1" a="1"/>
  <c r="Y1613" i="1" s="1"/>
  <c r="Y1614" i="1" a="1"/>
  <c r="Y1614" i="1"/>
  <c r="Y1615" i="1" a="1"/>
  <c r="Y1615" i="1"/>
  <c r="Y1616" i="1" a="1"/>
  <c r="Y1616" i="1"/>
  <c r="Y1617" i="1" a="1"/>
  <c r="Y1617" i="1" s="1"/>
  <c r="Y1618" i="1" a="1"/>
  <c r="Y1618" i="1" s="1"/>
  <c r="Y1619" i="1" a="1"/>
  <c r="Y1619" i="1" s="1"/>
  <c r="Y1620" i="1" a="1"/>
  <c r="Y1620" i="1" s="1"/>
  <c r="Y1621" i="1" a="1"/>
  <c r="Y1621" i="1" s="1"/>
  <c r="Y1622" i="1" a="1"/>
  <c r="Y1622" i="1" s="1"/>
  <c r="Y1623" i="1" a="1"/>
  <c r="Y1623" i="1" s="1"/>
  <c r="Y1624" i="1" a="1"/>
  <c r="Y1624" i="1" s="1"/>
  <c r="Y1625" i="1" a="1"/>
  <c r="Y1625" i="1" s="1"/>
  <c r="Y1626" i="1" a="1"/>
  <c r="Y1626" i="1" s="1"/>
  <c r="Y1627" i="1" a="1"/>
  <c r="Y1627" i="1" s="1"/>
  <c r="Y1628" i="1" a="1"/>
  <c r="Y1628" i="1"/>
  <c r="Y1629" i="1" a="1"/>
  <c r="Y1629" i="1" s="1"/>
  <c r="Y1630" i="1" a="1"/>
  <c r="Y1630" i="1" s="1"/>
  <c r="Y1631" i="1" a="1"/>
  <c r="Y1631" i="1" s="1"/>
  <c r="Y1632" i="1" a="1"/>
  <c r="Y1632" i="1" s="1"/>
  <c r="Y1633" i="1" a="1"/>
  <c r="Y1633" i="1"/>
  <c r="Y1634" i="1" a="1"/>
  <c r="Y1634" i="1"/>
  <c r="Y1635" i="1" a="1"/>
  <c r="Y1635" i="1" s="1"/>
  <c r="Y1636" i="1" a="1"/>
  <c r="Y1636" i="1" s="1"/>
  <c r="Y1637" i="1" a="1"/>
  <c r="Y1637" i="1" s="1"/>
  <c r="Y1638" i="1" a="1"/>
  <c r="Y1638" i="1"/>
  <c r="Y1639" i="1" a="1"/>
  <c r="Y1639" i="1"/>
  <c r="Y1640" i="1" a="1"/>
  <c r="Y1640" i="1"/>
  <c r="Y1641" i="1" a="1"/>
  <c r="Y1641" i="1" s="1"/>
  <c r="Y1642" i="1" a="1"/>
  <c r="Y1642" i="1" s="1"/>
  <c r="Y1643" i="1" a="1"/>
  <c r="Y1643" i="1" s="1"/>
  <c r="Y1644" i="1" a="1"/>
  <c r="Y1644" i="1" s="1"/>
  <c r="Y1645" i="1" a="1"/>
  <c r="Y1645" i="1" s="1"/>
  <c r="Y1646" i="1" a="1"/>
  <c r="Y1646" i="1" s="1"/>
  <c r="Y1647" i="1" a="1"/>
  <c r="Y1647" i="1" s="1"/>
  <c r="Y1648" i="1" a="1"/>
  <c r="Y1648" i="1" s="1"/>
  <c r="Y1649" i="1" a="1"/>
  <c r="Y1649" i="1" s="1"/>
  <c r="Y1650" i="1" a="1"/>
  <c r="Y1650" i="1" s="1"/>
  <c r="Y1651" i="1" a="1"/>
  <c r="Y1651" i="1" s="1"/>
  <c r="Y1652" i="1" a="1"/>
  <c r="Y1652" i="1"/>
  <c r="Y1653" i="1" a="1"/>
  <c r="Y1653" i="1" s="1"/>
  <c r="Y1654" i="1" a="1"/>
  <c r="Y1654" i="1" s="1"/>
  <c r="Y1655" i="1" a="1"/>
  <c r="Y1655" i="1" s="1"/>
  <c r="Y1656" i="1" a="1"/>
  <c r="Y1656" i="1" s="1"/>
  <c r="Y1657" i="1" a="1"/>
  <c r="Y1657" i="1"/>
  <c r="Y1658" i="1" a="1"/>
  <c r="Y1658" i="1"/>
  <c r="Y1659" i="1" a="1"/>
  <c r="Y1659" i="1" s="1"/>
  <c r="Y1660" i="1" a="1"/>
  <c r="Y1660" i="1" s="1"/>
  <c r="Y1661" i="1" a="1"/>
  <c r="Y1661" i="1" s="1"/>
  <c r="Y1662" i="1" a="1"/>
  <c r="Y1662" i="1"/>
  <c r="Y1663" i="1" a="1"/>
  <c r="Y1663" i="1"/>
  <c r="Y1664" i="1" a="1"/>
  <c r="Y1664" i="1"/>
  <c r="Y1665" i="1" a="1"/>
  <c r="Y1665" i="1" s="1"/>
  <c r="Y1666" i="1" a="1"/>
  <c r="Y1666" i="1" s="1"/>
  <c r="Y1667" i="1" a="1"/>
  <c r="Y1667" i="1" s="1"/>
  <c r="Y1668" i="1" a="1"/>
  <c r="Y1668" i="1" s="1"/>
  <c r="Y1669" i="1" a="1"/>
  <c r="Y1669" i="1" s="1"/>
  <c r="Y1670" i="1" a="1"/>
  <c r="Y1670" i="1" s="1"/>
  <c r="Y1671" i="1" a="1"/>
  <c r="Y1671" i="1" s="1"/>
  <c r="Y1672" i="1" a="1"/>
  <c r="Y1672" i="1" s="1"/>
  <c r="Y1673" i="1" a="1"/>
  <c r="Y1673" i="1" s="1"/>
  <c r="Y1674" i="1" a="1"/>
  <c r="Y1674" i="1" s="1"/>
  <c r="Y1675" i="1" a="1"/>
  <c r="Y1675" i="1" s="1"/>
  <c r="Y1676" i="1" a="1"/>
  <c r="Y1676" i="1"/>
  <c r="Y1677" i="1" a="1"/>
  <c r="Y1677" i="1" s="1"/>
  <c r="Y1678" i="1" a="1"/>
  <c r="Y1678" i="1" s="1"/>
  <c r="Y1679" i="1" a="1"/>
  <c r="Y1679" i="1" s="1"/>
  <c r="Y1680" i="1" a="1"/>
  <c r="Y1680" i="1" s="1"/>
  <c r="Y1681" i="1" a="1"/>
  <c r="Y1681" i="1"/>
  <c r="Y1682" i="1" a="1"/>
  <c r="Y1682" i="1"/>
  <c r="Y1683" i="1" a="1"/>
  <c r="Y1683" i="1" s="1"/>
  <c r="Y1684" i="1" a="1"/>
  <c r="Y1684" i="1" s="1"/>
  <c r="Y1685" i="1" a="1"/>
  <c r="Y1685" i="1" s="1"/>
  <c r="Y1686" i="1" a="1"/>
  <c r="Y1686" i="1"/>
  <c r="Y1687" i="1" a="1"/>
  <c r="Y1687" i="1"/>
  <c r="Y1688" i="1" a="1"/>
  <c r="Y1688" i="1"/>
  <c r="Y1689" i="1" a="1"/>
  <c r="Y1689" i="1" s="1"/>
  <c r="Y1690" i="1" a="1"/>
  <c r="Y1690" i="1" s="1"/>
  <c r="Y1691" i="1" a="1"/>
  <c r="Y1691" i="1" s="1"/>
  <c r="Y1692" i="1" a="1"/>
  <c r="Y1692" i="1" s="1"/>
  <c r="Y1693" i="1" a="1"/>
  <c r="Y1693" i="1" s="1"/>
  <c r="Y1694" i="1" a="1"/>
  <c r="Y1694" i="1" s="1"/>
  <c r="Y1695" i="1" a="1"/>
  <c r="Y1695" i="1" s="1"/>
  <c r="Y1696" i="1" a="1"/>
  <c r="Y1696" i="1" s="1"/>
  <c r="Y1697" i="1" a="1"/>
  <c r="Y1697" i="1" s="1"/>
  <c r="Y1698" i="1" a="1"/>
  <c r="Y1698" i="1" s="1"/>
  <c r="Y1699" i="1" a="1"/>
  <c r="Y1699" i="1" s="1"/>
  <c r="Y1700" i="1" a="1"/>
  <c r="Y1700" i="1"/>
  <c r="Y1701" i="1" a="1"/>
  <c r="Y1701" i="1" s="1"/>
  <c r="Y1702" i="1" a="1"/>
  <c r="Y1702" i="1" s="1"/>
  <c r="Y1703" i="1" a="1"/>
  <c r="Y1703" i="1" s="1"/>
  <c r="Y1704" i="1" a="1"/>
  <c r="Y1704" i="1" s="1"/>
  <c r="Y1705" i="1" a="1"/>
  <c r="Y1705" i="1"/>
  <c r="Y1706" i="1" a="1"/>
  <c r="Y1706" i="1"/>
  <c r="Y1707" i="1" a="1"/>
  <c r="Y1707" i="1" s="1"/>
  <c r="Y1708" i="1" a="1"/>
  <c r="Y1708" i="1" s="1"/>
  <c r="Y1709" i="1" a="1"/>
  <c r="Y1709" i="1" s="1"/>
  <c r="Y1710" i="1" a="1"/>
  <c r="Y1710" i="1"/>
  <c r="Y1711" i="1" a="1"/>
  <c r="Y1711" i="1"/>
  <c r="Y1712" i="1" a="1"/>
  <c r="Y1712" i="1"/>
  <c r="Y1713" i="1" a="1"/>
  <c r="Y1713" i="1" s="1"/>
  <c r="Y1714" i="1" a="1"/>
  <c r="Y1714" i="1" s="1"/>
  <c r="Y1715" i="1" a="1"/>
  <c r="Y1715" i="1" s="1"/>
  <c r="Y1716" i="1" a="1"/>
  <c r="Y1716" i="1" s="1"/>
  <c r="Y1717" i="1" a="1"/>
  <c r="Y1717" i="1" s="1"/>
  <c r="Y1718" i="1" a="1"/>
  <c r="Y1718" i="1" s="1"/>
  <c r="Y1719" i="1" a="1"/>
  <c r="Y1719" i="1" s="1"/>
  <c r="Y1720" i="1" a="1"/>
  <c r="Y1720" i="1" s="1"/>
  <c r="Y1721" i="1" a="1"/>
  <c r="Y1721" i="1" s="1"/>
  <c r="Y1722" i="1" a="1"/>
  <c r="Y1722" i="1" s="1"/>
  <c r="Y1723" i="1" a="1"/>
  <c r="Y1723" i="1" s="1"/>
  <c r="Y1724" i="1" a="1"/>
  <c r="Y1724" i="1"/>
  <c r="Y1725" i="1" a="1"/>
  <c r="Y1725" i="1" s="1"/>
  <c r="Y1726" i="1" a="1"/>
  <c r="Y1726" i="1" s="1"/>
  <c r="Y1727" i="1" a="1"/>
  <c r="Y1727" i="1" s="1"/>
  <c r="Y1728" i="1" a="1"/>
  <c r="Y1728" i="1" s="1"/>
  <c r="Y1729" i="1" a="1"/>
  <c r="Y1729" i="1"/>
  <c r="Y1730" i="1" a="1"/>
  <c r="Y1730" i="1"/>
  <c r="Y1731" i="1" a="1"/>
  <c r="Y1731" i="1" s="1"/>
  <c r="Y1732" i="1" a="1"/>
  <c r="Y1732" i="1" s="1"/>
  <c r="Y1733" i="1" a="1"/>
  <c r="Y1733" i="1" s="1"/>
  <c r="Y1734" i="1" a="1"/>
  <c r="Y1734" i="1"/>
  <c r="Y1735" i="1" a="1"/>
  <c r="Y1735" i="1"/>
  <c r="Y1736" i="1" a="1"/>
  <c r="Y1736" i="1"/>
  <c r="Y1737" i="1" a="1"/>
  <c r="Y1737" i="1" s="1"/>
  <c r="Y1738" i="1" a="1"/>
  <c r="Y1738" i="1" s="1"/>
  <c r="Y1739" i="1" a="1"/>
  <c r="Y1739" i="1" s="1"/>
  <c r="Y1740" i="1" a="1"/>
  <c r="Y1740" i="1" s="1"/>
  <c r="Y1741" i="1" a="1"/>
  <c r="Y1741" i="1" s="1"/>
  <c r="Y1742" i="1" a="1"/>
  <c r="Y1742" i="1" s="1"/>
  <c r="Y1743" i="1" a="1"/>
  <c r="Y1743" i="1" s="1"/>
  <c r="Y1744" i="1" a="1"/>
  <c r="Y1744" i="1" s="1"/>
  <c r="Y1745" i="1" a="1"/>
  <c r="Y1745" i="1" s="1"/>
  <c r="Y1746" i="1" a="1"/>
  <c r="Y1746" i="1" s="1"/>
  <c r="Y1747" i="1" a="1"/>
  <c r="Y1747" i="1" s="1"/>
  <c r="Y1748" i="1" a="1"/>
  <c r="Y1748" i="1"/>
  <c r="Y1749" i="1" a="1"/>
  <c r="Y1749" i="1" s="1"/>
  <c r="Y1750" i="1" a="1"/>
  <c r="Y1750" i="1" s="1"/>
  <c r="Y1751" i="1" a="1"/>
  <c r="Y1751" i="1" s="1"/>
  <c r="Y1752" i="1" a="1"/>
  <c r="Y1752" i="1" s="1"/>
  <c r="Y1753" i="1" a="1"/>
  <c r="Y1753" i="1"/>
  <c r="Y1754" i="1" a="1"/>
  <c r="Y1754" i="1"/>
  <c r="Y1755" i="1" a="1"/>
  <c r="Y1755" i="1" s="1"/>
  <c r="Y1756" i="1" a="1"/>
  <c r="Y1756" i="1" s="1"/>
  <c r="Y1757" i="1" a="1"/>
  <c r="Y1757" i="1" s="1"/>
  <c r="Y1758" i="1" a="1"/>
  <c r="Y1758" i="1"/>
  <c r="Y1759" i="1" a="1"/>
  <c r="Y1759" i="1"/>
  <c r="Y1760" i="1" a="1"/>
  <c r="Y1760" i="1"/>
  <c r="Y1761" i="1" a="1"/>
  <c r="Y1761" i="1" s="1"/>
  <c r="Y1762" i="1" a="1"/>
  <c r="Y1762" i="1" s="1"/>
  <c r="Y1763" i="1" a="1"/>
  <c r="Y1763" i="1" s="1"/>
  <c r="Y1764" i="1" a="1"/>
  <c r="Y1764" i="1" s="1"/>
  <c r="Y1765" i="1" a="1"/>
  <c r="Y1765" i="1" s="1"/>
  <c r="Y1766" i="1" a="1"/>
  <c r="Y1766" i="1" s="1"/>
  <c r="Y1767" i="1" a="1"/>
  <c r="Y1767" i="1" s="1"/>
  <c r="Y1768" i="1" a="1"/>
  <c r="Y1768" i="1" s="1"/>
  <c r="Y1769" i="1" a="1"/>
  <c r="Y1769" i="1" s="1"/>
  <c r="Y1770" i="1" a="1"/>
  <c r="Y1770" i="1" s="1"/>
  <c r="Y1771" i="1" a="1"/>
  <c r="Y1771" i="1" s="1"/>
  <c r="Y1772" i="1" a="1"/>
  <c r="Y1772" i="1"/>
  <c r="Y1773" i="1" a="1"/>
  <c r="Y1773" i="1" s="1"/>
  <c r="Y1774" i="1" a="1"/>
  <c r="Y1774" i="1" s="1"/>
  <c r="Y1775" i="1" a="1"/>
  <c r="Y1775" i="1" s="1"/>
  <c r="Y1776" i="1" a="1"/>
  <c r="Y1776" i="1" s="1"/>
  <c r="Y1777" i="1" a="1"/>
  <c r="Y1777" i="1"/>
  <c r="Y1778" i="1" a="1"/>
  <c r="Y1778" i="1"/>
  <c r="Y1779" i="1" a="1"/>
  <c r="Y1779" i="1" s="1"/>
  <c r="Y1780" i="1" a="1"/>
  <c r="Y1780" i="1" s="1"/>
  <c r="Y1781" i="1" a="1"/>
  <c r="Y1781" i="1" s="1"/>
  <c r="Y1782" i="1" a="1"/>
  <c r="Y1782" i="1"/>
  <c r="Y1783" i="1" a="1"/>
  <c r="Y1783" i="1"/>
  <c r="Y1784" i="1" a="1"/>
  <c r="Y1784" i="1"/>
  <c r="Y1785" i="1" a="1"/>
  <c r="Y1785" i="1" s="1"/>
  <c r="Y1786" i="1" a="1"/>
  <c r="Y1786" i="1" s="1"/>
  <c r="Y1787" i="1" a="1"/>
  <c r="Y1787" i="1" s="1"/>
  <c r="Y1788" i="1" a="1"/>
  <c r="Y1788" i="1" s="1"/>
  <c r="Y1789" i="1" a="1"/>
  <c r="Y1789" i="1" s="1"/>
  <c r="Y1790" i="1" a="1"/>
  <c r="Y1790" i="1" s="1"/>
  <c r="Y1791" i="1" a="1"/>
  <c r="Y1791" i="1" s="1"/>
  <c r="Y1792" i="1" a="1"/>
  <c r="Y1792" i="1" s="1"/>
  <c r="Y1793" i="1" a="1"/>
  <c r="Y1793" i="1" s="1"/>
  <c r="Y1794" i="1" a="1"/>
  <c r="Y1794" i="1" s="1"/>
  <c r="Y1795" i="1" a="1"/>
  <c r="Y1795" i="1" s="1"/>
  <c r="Y1796" i="1" a="1"/>
  <c r="Y1796" i="1"/>
  <c r="Y1797" i="1" a="1"/>
  <c r="Y1797" i="1" s="1"/>
  <c r="Y1798" i="1" a="1"/>
  <c r="Y1798" i="1" s="1"/>
  <c r="Y1799" i="1" a="1"/>
  <c r="Y1799" i="1" s="1"/>
  <c r="Y1800" i="1" a="1"/>
  <c r="Y1800" i="1" s="1"/>
  <c r="Y1801" i="1" a="1"/>
  <c r="Y1801" i="1"/>
  <c r="Y1802" i="1" a="1"/>
  <c r="Y1802" i="1"/>
  <c r="Y1803" i="1" a="1"/>
  <c r="Y1803" i="1" s="1"/>
  <c r="Y1804" i="1" a="1"/>
  <c r="Y1804" i="1" s="1"/>
  <c r="Y1805" i="1" a="1"/>
  <c r="Y1805" i="1" s="1"/>
  <c r="Y1806" i="1" a="1"/>
  <c r="Y1806" i="1"/>
  <c r="Y1807" i="1" a="1"/>
  <c r="Y1807" i="1"/>
  <c r="Y1808" i="1" a="1"/>
  <c r="Y1808" i="1"/>
  <c r="Y1809" i="1" a="1"/>
  <c r="Y1809" i="1" s="1"/>
  <c r="Y1810" i="1" a="1"/>
  <c r="Y1810" i="1" s="1"/>
  <c r="Y1811" i="1" a="1"/>
  <c r="Y1811" i="1" s="1"/>
  <c r="Y1812" i="1" a="1"/>
  <c r="Y1812" i="1" s="1"/>
  <c r="Y1813" i="1" a="1"/>
  <c r="Y1813" i="1" s="1"/>
  <c r="Y1814" i="1" a="1"/>
  <c r="Y1814" i="1" s="1"/>
  <c r="Y1815" i="1" a="1"/>
  <c r="Y1815" i="1" s="1"/>
  <c r="Y1816" i="1" a="1"/>
  <c r="Y1816" i="1" s="1"/>
  <c r="Y1817" i="1" a="1"/>
  <c r="Y1817" i="1" s="1"/>
  <c r="Y1818" i="1" a="1"/>
  <c r="Y1818" i="1" s="1"/>
  <c r="Y1819" i="1" a="1"/>
  <c r="Y1819" i="1" s="1"/>
  <c r="Y1820" i="1" a="1"/>
  <c r="Y1820" i="1"/>
  <c r="Y1821" i="1" a="1"/>
  <c r="Y1821" i="1" s="1"/>
  <c r="Y1822" i="1" a="1"/>
  <c r="Y1822" i="1" s="1"/>
  <c r="Y1823" i="1" a="1"/>
  <c r="Y1823" i="1" s="1"/>
  <c r="Y1824" i="1" a="1"/>
  <c r="Y1824" i="1" s="1"/>
  <c r="Y1825" i="1" a="1"/>
  <c r="Y1825" i="1"/>
  <c r="Y1826" i="1" a="1"/>
  <c r="Y1826" i="1"/>
  <c r="Y1827" i="1" a="1"/>
  <c r="Y1827" i="1" s="1"/>
  <c r="Y1828" i="1" a="1"/>
  <c r="Y1828" i="1" s="1"/>
  <c r="Y1829" i="1" a="1"/>
  <c r="Y1829" i="1" s="1"/>
  <c r="Y1830" i="1" a="1"/>
  <c r="Y1830" i="1"/>
  <c r="Y1831" i="1" a="1"/>
  <c r="Y1831" i="1"/>
  <c r="Y1832" i="1" a="1"/>
  <c r="Y1832" i="1" s="1"/>
  <c r="Y1833" i="1" a="1"/>
  <c r="Y1833" i="1" s="1"/>
  <c r="Y1834" i="1" a="1"/>
  <c r="Y1834" i="1"/>
  <c r="Y1835" i="1" a="1"/>
  <c r="Y1835" i="1"/>
  <c r="Y1836" i="1" a="1"/>
  <c r="Y1836" i="1"/>
  <c r="Y1837" i="1" a="1"/>
  <c r="Y1837" i="1"/>
  <c r="Y1838" i="1" a="1"/>
  <c r="Y1838" i="1" s="1"/>
  <c r="Y1839" i="1" a="1"/>
  <c r="Y1839" i="1" s="1"/>
  <c r="Y1840" i="1" a="1"/>
  <c r="Y1840" i="1"/>
  <c r="Y1841" i="1" a="1"/>
  <c r="Y1841" i="1"/>
  <c r="Y1842" i="1" a="1"/>
  <c r="Y1842" i="1"/>
  <c r="Y1843" i="1" a="1"/>
  <c r="Y1843" i="1"/>
  <c r="Y1844" i="1" a="1"/>
  <c r="Y1844" i="1" s="1"/>
  <c r="Y1845" i="1" a="1"/>
  <c r="Y1845" i="1" s="1"/>
  <c r="Y1846" i="1" a="1"/>
  <c r="Y1846" i="1"/>
  <c r="Y1847" i="1" a="1"/>
  <c r="Y1847" i="1"/>
  <c r="Y1848" i="1" a="1"/>
  <c r="Y1848" i="1"/>
  <c r="Y1849" i="1" a="1"/>
  <c r="Y1849" i="1"/>
  <c r="Y1850" i="1" a="1"/>
  <c r="Y1850" i="1" s="1"/>
  <c r="Y1851" i="1" a="1"/>
  <c r="Y1851" i="1" s="1"/>
  <c r="Y1852" i="1" a="1"/>
  <c r="Y1852" i="1"/>
  <c r="Y1853" i="1" a="1"/>
  <c r="Y1853" i="1"/>
  <c r="Y1854" i="1" a="1"/>
  <c r="Y1854" i="1"/>
  <c r="Y1855" i="1" a="1"/>
  <c r="Y1855" i="1"/>
  <c r="Y1856" i="1" a="1"/>
  <c r="Y1856" i="1" s="1"/>
  <c r="Y1857" i="1" a="1"/>
  <c r="Y1857" i="1" s="1"/>
  <c r="Y1858" i="1" a="1"/>
  <c r="Y1858" i="1"/>
  <c r="Y1859" i="1" a="1"/>
  <c r="Y1859" i="1"/>
  <c r="Y1860" i="1" a="1"/>
  <c r="Y1860" i="1"/>
  <c r="Y1861" i="1" a="1"/>
  <c r="Y1861" i="1"/>
  <c r="Y1862" i="1" a="1"/>
  <c r="Y1862" i="1" s="1"/>
  <c r="Y1863" i="1" a="1"/>
  <c r="Y1863" i="1" s="1"/>
  <c r="Y1864" i="1" a="1"/>
  <c r="Y1864" i="1"/>
  <c r="Y1865" i="1" a="1"/>
  <c r="Y1865" i="1"/>
  <c r="Y1866" i="1" a="1"/>
  <c r="Y1866" i="1"/>
  <c r="Y1867" i="1" a="1"/>
  <c r="Y1867" i="1"/>
  <c r="Y1868" i="1" a="1"/>
  <c r="Y1868" i="1" s="1"/>
  <c r="Y1869" i="1" a="1"/>
  <c r="Y1869" i="1" s="1"/>
  <c r="Y1870" i="1" a="1"/>
  <c r="Y1870" i="1"/>
  <c r="Y1871" i="1" a="1"/>
  <c r="Y1871" i="1"/>
  <c r="Y1872" i="1" a="1"/>
  <c r="Y1872" i="1" s="1"/>
  <c r="Y1873" i="1" a="1"/>
  <c r="Y1873" i="1"/>
  <c r="Y1874" i="1" a="1"/>
  <c r="Y1874" i="1" s="1"/>
  <c r="Y1875" i="1" a="1"/>
  <c r="Y1875" i="1" s="1"/>
  <c r="Y1876" i="1" a="1"/>
  <c r="Y1876" i="1"/>
  <c r="Y1877" i="1" a="1"/>
  <c r="Y1877" i="1"/>
  <c r="Y1878" i="1" a="1"/>
  <c r="Y1878" i="1"/>
  <c r="Y1879" i="1" a="1"/>
  <c r="Y1879" i="1"/>
  <c r="Y1880" i="1" a="1"/>
  <c r="Y1880" i="1" s="1"/>
  <c r="Y1881" i="1" a="1"/>
  <c r="Y1881" i="1" s="1"/>
  <c r="Y1882" i="1" a="1"/>
  <c r="Y1882" i="1"/>
  <c r="Y1883" i="1" a="1"/>
  <c r="Y1883" i="1"/>
  <c r="Y1884" i="1" a="1"/>
  <c r="Y1884" i="1"/>
  <c r="Y1885" i="1" a="1"/>
  <c r="Y1885" i="1"/>
  <c r="Y1886" i="1" a="1"/>
  <c r="Y1886" i="1" s="1"/>
  <c r="Y1887" i="1" a="1"/>
  <c r="Y1887" i="1" s="1"/>
  <c r="Y1888" i="1" a="1"/>
  <c r="Y1888" i="1"/>
  <c r="Y1889" i="1" a="1"/>
  <c r="Y1889" i="1"/>
  <c r="Y1890" i="1" a="1"/>
  <c r="Y1890" i="1" s="1"/>
  <c r="Y1891" i="1" a="1"/>
  <c r="Y1891" i="1"/>
  <c r="Y1892" i="1" a="1"/>
  <c r="Y1892" i="1" s="1"/>
  <c r="Y1893" i="1" a="1"/>
  <c r="Y1893" i="1" s="1"/>
  <c r="Y1894" i="1" a="1"/>
  <c r="Y1894" i="1"/>
  <c r="Y1895" i="1" a="1"/>
  <c r="Y1895" i="1"/>
  <c r="Y1896" i="1" a="1"/>
  <c r="Y1896" i="1"/>
  <c r="Y1897" i="1" a="1"/>
  <c r="Y1897" i="1" s="1"/>
  <c r="Y1898" i="1" a="1"/>
  <c r="Y1898" i="1" s="1"/>
  <c r="Y1899" i="1" a="1"/>
  <c r="Y1899" i="1" s="1"/>
  <c r="Y1900" i="1" a="1"/>
  <c r="Y1900" i="1"/>
  <c r="Y1901" i="1" a="1"/>
  <c r="Y1901" i="1"/>
  <c r="Y1902" i="1" a="1"/>
  <c r="Y1902" i="1"/>
  <c r="Y1903" i="1" a="1"/>
  <c r="Y1903" i="1" s="1"/>
  <c r="Y1904" i="1" a="1"/>
  <c r="Y1904" i="1" s="1"/>
  <c r="Y1905" i="1" a="1"/>
  <c r="Y1905" i="1" s="1"/>
  <c r="Y1906" i="1" a="1"/>
  <c r="Y1906" i="1"/>
  <c r="Y1907" i="1" a="1"/>
  <c r="Y1907" i="1"/>
  <c r="Y1908" i="1" a="1"/>
  <c r="Y1908" i="1"/>
  <c r="Y1909" i="1" a="1"/>
  <c r="Y1909" i="1" s="1"/>
  <c r="Y1910" i="1" a="1"/>
  <c r="Y1910" i="1" s="1"/>
  <c r="Y1911" i="1" a="1"/>
  <c r="Y1911" i="1" s="1"/>
  <c r="Y1912" i="1" a="1"/>
  <c r="Y1912" i="1"/>
  <c r="Y1913" i="1" a="1"/>
  <c r="Y1913" i="1" s="1"/>
  <c r="Y1914" i="1" a="1"/>
  <c r="Y1914" i="1"/>
  <c r="Y1915" i="1" a="1"/>
  <c r="Y1915" i="1" s="1"/>
  <c r="Y1916" i="1" a="1"/>
  <c r="Y1916" i="1" s="1"/>
  <c r="Y1917" i="1" a="1"/>
  <c r="Y1917" i="1" s="1"/>
  <c r="Y1918" i="1" a="1"/>
  <c r="Y1918" i="1" s="1"/>
  <c r="Y1919" i="1" a="1"/>
  <c r="Y1919" i="1" s="1"/>
  <c r="Y1920" i="1" a="1"/>
  <c r="Y1920" i="1"/>
  <c r="Y1921" i="1" a="1"/>
  <c r="Y1921" i="1" s="1"/>
  <c r="Y1922" i="1" a="1"/>
  <c r="Y1922" i="1" s="1"/>
  <c r="Y1923" i="1" a="1"/>
  <c r="Y1923" i="1" s="1"/>
  <c r="Y1924" i="1" a="1"/>
  <c r="Y1924" i="1" s="1"/>
  <c r="Y1925" i="1" a="1"/>
  <c r="Y1925" i="1" s="1"/>
  <c r="Y1926" i="1" a="1"/>
  <c r="Y1926" i="1"/>
  <c r="Y1927" i="1" a="1"/>
  <c r="Y1927" i="1" s="1"/>
  <c r="Y1928" i="1" a="1"/>
  <c r="Y1928" i="1" s="1"/>
  <c r="Y1929" i="1" a="1"/>
  <c r="Y1929" i="1" s="1"/>
  <c r="Y1930" i="1" a="1"/>
  <c r="Y1930" i="1" s="1"/>
  <c r="Y1931" i="1" a="1"/>
  <c r="Y1931" i="1"/>
  <c r="Y1932" i="1" a="1"/>
  <c r="Y1932" i="1"/>
  <c r="Y1933" i="1" a="1"/>
  <c r="Y1933" i="1" s="1"/>
  <c r="Y1934" i="1" a="1"/>
  <c r="Y1934" i="1" s="1"/>
  <c r="Y1935" i="1" a="1"/>
  <c r="Y1935" i="1" s="1"/>
  <c r="Y1936" i="1" a="1"/>
  <c r="Y1936" i="1"/>
  <c r="Y1937" i="1" a="1"/>
  <c r="Y1937" i="1" s="1"/>
  <c r="Y1938" i="1" a="1"/>
  <c r="Y1938" i="1"/>
  <c r="Y1939" i="1" a="1"/>
  <c r="Y1939" i="1" s="1"/>
  <c r="Y1940" i="1" a="1"/>
  <c r="Y1940" i="1" s="1"/>
  <c r="Y1941" i="1" a="1"/>
  <c r="Y1941" i="1" s="1"/>
  <c r="Y1942" i="1" a="1"/>
  <c r="Y1942" i="1" s="1"/>
  <c r="Y1943" i="1" a="1"/>
  <c r="Y1943" i="1" s="1"/>
  <c r="Y1944" i="1" a="1"/>
  <c r="Y1944" i="1"/>
  <c r="Y1945" i="1" a="1"/>
  <c r="Y1945" i="1" s="1"/>
  <c r="Y1946" i="1" a="1"/>
  <c r="Y1946" i="1" s="1"/>
  <c r="Y1947" i="1" a="1"/>
  <c r="Y1947" i="1" s="1"/>
  <c r="Y1948" i="1" a="1"/>
  <c r="Y1948" i="1" s="1"/>
  <c r="Y1949" i="1" a="1"/>
  <c r="Y1949" i="1" s="1"/>
  <c r="Y1950" i="1" a="1"/>
  <c r="Y1950" i="1"/>
  <c r="Y1951" i="1" a="1"/>
  <c r="Y1951" i="1" s="1"/>
  <c r="Y1952" i="1" a="1"/>
  <c r="Y1952" i="1" s="1"/>
  <c r="Y1953" i="1" a="1"/>
  <c r="Y1953" i="1" s="1"/>
  <c r="Y1954" i="1" a="1"/>
  <c r="Y1954" i="1"/>
  <c r="Y1955" i="1" a="1"/>
  <c r="Y1955" i="1"/>
  <c r="Y1956" i="1" a="1"/>
  <c r="Y1956" i="1"/>
  <c r="Y1957" i="1" a="1"/>
  <c r="Y1957" i="1" s="1"/>
  <c r="Y1958" i="1" a="1"/>
  <c r="Y1958" i="1" s="1"/>
  <c r="Y1959" i="1" a="1"/>
  <c r="Y1959" i="1" s="1"/>
  <c r="Y1960" i="1" a="1"/>
  <c r="Y1960" i="1"/>
  <c r="Y1961" i="1" a="1"/>
  <c r="Y1961" i="1" s="1"/>
  <c r="Y1962" i="1" a="1"/>
  <c r="Y1962" i="1"/>
  <c r="Y1963" i="1" a="1"/>
  <c r="Y1963" i="1" s="1"/>
  <c r="Y1964" i="1" a="1"/>
  <c r="Y1964" i="1" s="1"/>
  <c r="Y1965" i="1" a="1"/>
  <c r="Y1965" i="1" s="1"/>
  <c r="Y1966" i="1" a="1"/>
  <c r="Y1966" i="1"/>
  <c r="Y1967" i="1" a="1"/>
  <c r="Y1967" i="1"/>
  <c r="Y1968" i="1" a="1"/>
  <c r="Y1968" i="1" s="1"/>
  <c r="Y1969" i="1" a="1"/>
  <c r="Y1969" i="1" s="1"/>
  <c r="Y1970" i="1" a="1"/>
  <c r="Y1970" i="1" s="1"/>
  <c r="Y1971" i="1" a="1"/>
  <c r="Y1971" i="1" s="1"/>
  <c r="Y1972" i="1" a="1"/>
  <c r="Y1972" i="1" s="1"/>
  <c r="Y1973" i="1" a="1"/>
  <c r="Y1973" i="1"/>
  <c r="Y1974" i="1" a="1"/>
  <c r="Y1974" i="1"/>
  <c r="Y1975" i="1" a="1"/>
  <c r="Y1975" i="1" s="1"/>
  <c r="Y1976" i="1" a="1"/>
  <c r="Y1976" i="1" s="1"/>
  <c r="Y1977" i="1" a="1"/>
  <c r="Y1977" i="1" s="1"/>
  <c r="Y1978" i="1" a="1"/>
  <c r="Y1978" i="1" s="1"/>
  <c r="Y1979" i="1" a="1"/>
  <c r="Y1979" i="1" s="1"/>
  <c r="Y1980" i="1" a="1"/>
  <c r="Y1980" i="1"/>
  <c r="Y1981" i="1" a="1"/>
  <c r="Y1981" i="1"/>
  <c r="Y1982" i="1" a="1"/>
  <c r="Y1982" i="1" s="1"/>
  <c r="Y1983" i="1" a="1"/>
  <c r="Y1983" i="1" s="1"/>
  <c r="Y1984" i="1" a="1"/>
  <c r="Y1984" i="1" s="1"/>
  <c r="Y1985" i="1" a="1"/>
  <c r="Y1985" i="1" s="1"/>
  <c r="Y1986" i="1" a="1"/>
  <c r="Y1986" i="1" s="1"/>
  <c r="Y1987" i="1" a="1"/>
  <c r="Y1987" i="1" s="1"/>
  <c r="Y1988" i="1" a="1"/>
  <c r="Y1988" i="1" s="1"/>
  <c r="Y1989" i="1" a="1"/>
  <c r="Y1989" i="1" s="1"/>
  <c r="Y1990" i="1" a="1"/>
  <c r="Y1990" i="1" s="1"/>
  <c r="Y1991" i="1" a="1"/>
  <c r="Y1991" i="1" s="1"/>
  <c r="Y1992" i="1" a="1"/>
  <c r="Y1992" i="1" s="1"/>
  <c r="Y1993" i="1" a="1"/>
  <c r="Y1993" i="1" s="1"/>
  <c r="Y1994" i="1" a="1"/>
  <c r="Y1994" i="1" s="1"/>
  <c r="Y1995" i="1" a="1"/>
  <c r="Y1995" i="1" s="1"/>
  <c r="Y1996" i="1" a="1"/>
  <c r="Y1996" i="1"/>
  <c r="Y1997" i="1" a="1"/>
  <c r="Y1997" i="1" s="1"/>
  <c r="Y1998" i="1" a="1"/>
  <c r="Y1998" i="1" s="1"/>
  <c r="Y1999" i="1" a="1"/>
  <c r="Y1999" i="1" s="1"/>
  <c r="Y2000" i="1" a="1"/>
  <c r="Y2000" i="1" s="1"/>
  <c r="Y2001" i="1" a="1"/>
  <c r="Y2001" i="1" s="1"/>
  <c r="Y2002" i="1" a="1"/>
  <c r="Y2002" i="1" s="1"/>
  <c r="Y2003" i="1" a="1"/>
  <c r="Y2003" i="1" s="1"/>
  <c r="Y2004" i="1" a="1"/>
  <c r="Y2004" i="1" s="1"/>
  <c r="Y2005" i="1" a="1"/>
  <c r="Y2005" i="1" s="1"/>
  <c r="Y2006" i="1" a="1"/>
  <c r="Y2006" i="1" s="1"/>
  <c r="Y2007" i="1" a="1"/>
  <c r="Y2007" i="1" s="1"/>
  <c r="Y2008" i="1" a="1"/>
  <c r="Y2008" i="1" s="1"/>
  <c r="Y2009" i="1" a="1"/>
  <c r="Y2009" i="1" s="1"/>
  <c r="Y2010" i="1" a="1"/>
  <c r="Y2010" i="1" s="1"/>
  <c r="Y2011" i="1" a="1"/>
  <c r="Y2011" i="1" s="1"/>
  <c r="Y2012" i="1" a="1"/>
  <c r="Y2012" i="1" s="1"/>
  <c r="Y2013" i="1" a="1"/>
  <c r="Y2013" i="1" s="1"/>
  <c r="Y2014" i="1" a="1"/>
  <c r="Y2014" i="1" s="1"/>
  <c r="Y2015" i="1" a="1"/>
  <c r="Y2015" i="1" s="1"/>
  <c r="Y2016" i="1" a="1"/>
  <c r="Y2016" i="1" s="1"/>
  <c r="Y2017" i="1" a="1"/>
  <c r="Y2017" i="1" s="1"/>
  <c r="Y2018" i="1" a="1"/>
  <c r="Y2018" i="1" s="1"/>
  <c r="Y2019" i="1" a="1"/>
  <c r="Y2019" i="1" s="1"/>
  <c r="Y2020" i="1" a="1"/>
  <c r="Y2020" i="1" s="1"/>
  <c r="Y2021" i="1" a="1"/>
  <c r="Y2021" i="1" s="1"/>
  <c r="Y2022" i="1" a="1"/>
  <c r="Y2022" i="1" s="1"/>
  <c r="Y2023" i="1" a="1"/>
  <c r="Y2023" i="1" s="1"/>
  <c r="Y2024" i="1" a="1"/>
  <c r="Y2024" i="1" s="1"/>
  <c r="Y2025" i="1" a="1"/>
  <c r="Y2025" i="1" s="1"/>
  <c r="Y2026" i="1" a="1"/>
  <c r="Y2026" i="1" s="1"/>
  <c r="Y2027" i="1" a="1"/>
  <c r="Y2027" i="1" s="1"/>
  <c r="Y2028" i="1" a="1"/>
  <c r="Y2028" i="1" s="1"/>
  <c r="Y2029" i="1" a="1"/>
  <c r="Y2029" i="1" s="1"/>
  <c r="Y2030" i="1" a="1"/>
  <c r="Y2030" i="1" s="1"/>
  <c r="Y2031" i="1" a="1"/>
  <c r="Y2031" i="1" s="1"/>
  <c r="Y2032" i="1" a="1"/>
  <c r="Y2032" i="1" s="1"/>
  <c r="Y2033" i="1" a="1"/>
  <c r="Y2033" i="1" s="1"/>
  <c r="Y2034" i="1" a="1"/>
  <c r="Y2034" i="1" s="1"/>
  <c r="Y2035" i="1" a="1"/>
  <c r="Y2035" i="1" s="1"/>
  <c r="Y2036" i="1" a="1"/>
  <c r="Y2036" i="1" s="1"/>
  <c r="Y2037" i="1" a="1"/>
  <c r="Y2037" i="1" s="1"/>
  <c r="Y2038" i="1" a="1"/>
  <c r="Y2038" i="1" s="1"/>
  <c r="Y2039" i="1" a="1"/>
  <c r="Y2039" i="1" s="1"/>
  <c r="Y2040" i="1" a="1"/>
  <c r="Y2040" i="1" s="1"/>
  <c r="Y2041" i="1" a="1"/>
  <c r="Y2041" i="1" s="1"/>
  <c r="Y2042" i="1" a="1"/>
  <c r="Y2042" i="1" s="1"/>
  <c r="Y2043" i="1" a="1"/>
  <c r="Y2043" i="1" s="1"/>
  <c r="Y2044" i="1" a="1"/>
  <c r="Y2044" i="1" s="1"/>
  <c r="Y2045" i="1" a="1"/>
  <c r="Y2045" i="1" s="1"/>
  <c r="Y2046" i="1" a="1"/>
  <c r="Y2046" i="1" s="1"/>
  <c r="Y2047" i="1" a="1"/>
  <c r="Y2047" i="1" s="1"/>
  <c r="Y2048" i="1" a="1"/>
  <c r="Y2048" i="1" s="1"/>
  <c r="Y2049" i="1" a="1"/>
  <c r="Y2049" i="1" s="1"/>
  <c r="Y2050" i="1" a="1"/>
  <c r="Y2050" i="1" s="1"/>
  <c r="Y2051" i="1" a="1"/>
  <c r="Y2051" i="1" s="1"/>
  <c r="Y2052" i="1" a="1"/>
  <c r="Y2052" i="1" s="1"/>
  <c r="Y2053" i="1" a="1"/>
  <c r="Y2053" i="1" s="1"/>
  <c r="Y2054" i="1" a="1"/>
  <c r="Y2054" i="1" s="1"/>
  <c r="Y2055" i="1" a="1"/>
  <c r="Y2055" i="1" s="1"/>
  <c r="Y2056" i="1" a="1"/>
  <c r="Y2056" i="1" s="1"/>
  <c r="Y2057" i="1" a="1"/>
  <c r="Y2057" i="1" s="1"/>
  <c r="Y2058" i="1" a="1"/>
  <c r="Y2058" i="1" s="1"/>
  <c r="Y2059" i="1" a="1"/>
  <c r="Y2059" i="1" s="1"/>
  <c r="Y2060" i="1" a="1"/>
  <c r="Y2060" i="1" s="1"/>
  <c r="Y2061" i="1" a="1"/>
  <c r="Y2061" i="1" s="1"/>
  <c r="Y2062" i="1" a="1"/>
  <c r="Y2062" i="1" s="1"/>
  <c r="Y2063" i="1" a="1"/>
  <c r="Y2063" i="1" s="1"/>
  <c r="Y2064" i="1" a="1"/>
  <c r="Y2064" i="1" s="1"/>
  <c r="Y2065" i="1" a="1"/>
  <c r="Y2065" i="1" s="1"/>
  <c r="Y2066" i="1" a="1"/>
  <c r="Y2066" i="1" s="1"/>
  <c r="Y2067" i="1" a="1"/>
  <c r="Y2067" i="1" s="1"/>
  <c r="Y2068" i="1" a="1"/>
  <c r="Y2068" i="1" s="1"/>
  <c r="Y2069" i="1" a="1"/>
  <c r="Y2069" i="1" s="1"/>
  <c r="Y2070" i="1" a="1"/>
  <c r="Y2070" i="1" s="1"/>
  <c r="Y2071" i="1" a="1"/>
  <c r="Y2071" i="1" s="1"/>
  <c r="Y2072" i="1" a="1"/>
  <c r="Y2072" i="1" s="1"/>
  <c r="Y2073" i="1" a="1"/>
  <c r="Y2073" i="1" s="1"/>
  <c r="Y2074" i="1" a="1"/>
  <c r="Y2074" i="1" s="1"/>
  <c r="Y2075" i="1" a="1"/>
  <c r="Y2075" i="1" s="1"/>
  <c r="Y2076" i="1" a="1"/>
  <c r="Y2076" i="1" s="1"/>
  <c r="Y2077" i="1" a="1"/>
  <c r="Y2077" i="1" s="1"/>
  <c r="Y2078" i="1" a="1"/>
  <c r="Y2078" i="1" s="1"/>
  <c r="Y2079" i="1" a="1"/>
  <c r="Y2079" i="1" s="1"/>
  <c r="Y2080" i="1" a="1"/>
  <c r="Y2080" i="1" s="1"/>
  <c r="Y2081" i="1" a="1"/>
  <c r="Y2081" i="1" s="1"/>
  <c r="Y2082" i="1" a="1"/>
  <c r="Y2082" i="1" s="1"/>
  <c r="Y2083" i="1" a="1"/>
  <c r="Y2083" i="1" s="1"/>
  <c r="Y2084" i="1" a="1"/>
  <c r="Y2084" i="1" s="1"/>
  <c r="Y2085" i="1" a="1"/>
  <c r="Y2085" i="1" s="1"/>
  <c r="Y2086" i="1" a="1"/>
  <c r="Y2086" i="1" s="1"/>
  <c r="Y2087" i="1" a="1"/>
  <c r="Y2087" i="1" s="1"/>
  <c r="Y2088" i="1" a="1"/>
  <c r="Y2088" i="1" s="1"/>
  <c r="Y2089" i="1" a="1"/>
  <c r="Y2089" i="1" s="1"/>
  <c r="Y2090" i="1" a="1"/>
  <c r="Y2090" i="1" s="1"/>
  <c r="Y2091" i="1" a="1"/>
  <c r="Y2091" i="1" s="1"/>
  <c r="Y2092" i="1" a="1"/>
  <c r="Y2092" i="1" s="1"/>
  <c r="Y2093" i="1" a="1"/>
  <c r="Y2093" i="1" s="1"/>
  <c r="Y2094" i="1" a="1"/>
  <c r="Y2094" i="1" s="1"/>
  <c r="Y2095" i="1" a="1"/>
  <c r="Y2095" i="1" s="1"/>
  <c r="Y2096" i="1" a="1"/>
  <c r="Y2096" i="1" s="1"/>
  <c r="Y2097" i="1" a="1"/>
  <c r="Y2097" i="1" s="1"/>
  <c r="Y2098" i="1" a="1"/>
  <c r="Y2098" i="1" s="1"/>
  <c r="Y2099" i="1" a="1"/>
  <c r="Y2099" i="1" s="1"/>
  <c r="Y2100" i="1" a="1"/>
  <c r="Y2100" i="1" s="1"/>
  <c r="Y2101" i="1" a="1"/>
  <c r="Y2101" i="1" s="1"/>
  <c r="Y2102" i="1" a="1"/>
  <c r="Y2102" i="1" s="1"/>
  <c r="Y2103" i="1" a="1"/>
  <c r="Y2103" i="1" s="1"/>
  <c r="Y2104" i="1" a="1"/>
  <c r="Y2104" i="1" s="1"/>
  <c r="Y2105" i="1" a="1"/>
  <c r="Y2105" i="1" s="1"/>
  <c r="Y2106" i="1" a="1"/>
  <c r="Y2106" i="1" s="1"/>
  <c r="Y2107" i="1" a="1"/>
  <c r="Y2107" i="1" s="1"/>
  <c r="Y2108" i="1" a="1"/>
  <c r="Y2108" i="1" s="1"/>
  <c r="Y2109" i="1" a="1"/>
  <c r="Y2109" i="1" s="1"/>
  <c r="Y2110" i="1" a="1"/>
  <c r="Y2110" i="1" s="1"/>
  <c r="Y2111" i="1" a="1"/>
  <c r="Y2111" i="1" s="1"/>
  <c r="Y2112" i="1" a="1"/>
  <c r="Y2112" i="1" s="1"/>
  <c r="Y2113" i="1" a="1"/>
  <c r="Y2113" i="1" s="1"/>
  <c r="Y2114" i="1" a="1"/>
  <c r="Y2114" i="1" s="1"/>
  <c r="Y2115" i="1" a="1"/>
  <c r="Y2115" i="1" s="1"/>
  <c r="Y2116" i="1" a="1"/>
  <c r="Y2116" i="1" s="1"/>
  <c r="Y2117" i="1" a="1"/>
  <c r="Y2117" i="1" s="1"/>
  <c r="Y2118" i="1" a="1"/>
  <c r="Y2118" i="1" s="1"/>
  <c r="Y2119" i="1" a="1"/>
  <c r="Y2119" i="1" s="1"/>
  <c r="Y2120" i="1" a="1"/>
  <c r="Y2120" i="1" s="1"/>
  <c r="Y2121" i="1" a="1"/>
  <c r="Y2121" i="1" s="1"/>
  <c r="Y2122" i="1" a="1"/>
  <c r="Y2122" i="1" s="1"/>
  <c r="Y2123" i="1" a="1"/>
  <c r="Y2123" i="1" s="1"/>
  <c r="Y2124" i="1" a="1"/>
  <c r="Y2124" i="1" s="1"/>
  <c r="Y2125" i="1" a="1"/>
  <c r="Y2125" i="1" s="1"/>
  <c r="Y2126" i="1" a="1"/>
  <c r="Y2126" i="1" s="1"/>
  <c r="Y2127" i="1" a="1"/>
  <c r="Y2127" i="1" s="1"/>
  <c r="Y2128" i="1" a="1"/>
  <c r="Y2128" i="1" s="1"/>
  <c r="Y2129" i="1" a="1"/>
  <c r="Y2129" i="1" s="1"/>
  <c r="Y2130" i="1" a="1"/>
  <c r="Y2130" i="1" s="1"/>
  <c r="Y2131" i="1" a="1"/>
  <c r="Y2131" i="1" s="1"/>
  <c r="Y2132" i="1" a="1"/>
  <c r="Y2132" i="1" s="1"/>
  <c r="Y2133" i="1" a="1"/>
  <c r="Y2133" i="1" s="1"/>
  <c r="Y2134" i="1" a="1"/>
  <c r="Y2134" i="1" s="1"/>
  <c r="Y2135" i="1" a="1"/>
  <c r="Y2135" i="1" s="1"/>
  <c r="Y2136" i="1" a="1"/>
  <c r="Y2136" i="1" s="1"/>
  <c r="Y2137" i="1" a="1"/>
  <c r="Y2137" i="1" s="1"/>
  <c r="Y2138" i="1" a="1"/>
  <c r="Y2138" i="1" s="1"/>
  <c r="Y2139" i="1" a="1"/>
  <c r="Y2139" i="1" s="1"/>
  <c r="Y2140" i="1" a="1"/>
  <c r="Y2140" i="1" s="1"/>
  <c r="Y2141" i="1" a="1"/>
  <c r="Y2141" i="1" s="1"/>
  <c r="Y2142" i="1" a="1"/>
  <c r="Y2142" i="1" s="1"/>
  <c r="Y2143" i="1" a="1"/>
  <c r="Y2143" i="1" s="1"/>
  <c r="Y2144" i="1" a="1"/>
  <c r="Y2144" i="1" s="1"/>
  <c r="Y2145" i="1" a="1"/>
  <c r="Y2145" i="1" s="1"/>
  <c r="Y2146" i="1" a="1"/>
  <c r="Y2146" i="1" s="1"/>
  <c r="Y2147" i="1" a="1"/>
  <c r="Y2147" i="1" s="1"/>
  <c r="Y2148" i="1" a="1"/>
  <c r="Y2148" i="1" s="1"/>
  <c r="Y2149" i="1" a="1"/>
  <c r="Y2149" i="1" s="1"/>
  <c r="Y2150" i="1" a="1"/>
  <c r="Y2150" i="1" s="1"/>
  <c r="Y2151" i="1" a="1"/>
  <c r="Y2151" i="1" s="1"/>
  <c r="Y2152" i="1" a="1"/>
  <c r="Y2152" i="1" s="1"/>
  <c r="Y2153" i="1" a="1"/>
  <c r="Y2153" i="1" s="1"/>
  <c r="Y2154" i="1" a="1"/>
  <c r="Y2154" i="1" s="1"/>
  <c r="Y2155" i="1" a="1"/>
  <c r="Y2155" i="1" s="1"/>
  <c r="Y2156" i="1" a="1"/>
  <c r="Y2156" i="1" s="1"/>
  <c r="Y2157" i="1" a="1"/>
  <c r="Y2157" i="1" s="1"/>
  <c r="Y2158" i="1" a="1"/>
  <c r="Y2158" i="1" s="1"/>
  <c r="Y2159" i="1" a="1"/>
  <c r="Y2159" i="1" s="1"/>
  <c r="Y2160" i="1" a="1"/>
  <c r="Y2160" i="1" s="1"/>
  <c r="Y2161" i="1" a="1"/>
  <c r="Y2161" i="1" s="1"/>
  <c r="Y2162" i="1" a="1"/>
  <c r="Y2162" i="1" s="1"/>
  <c r="Y2163" i="1" a="1"/>
  <c r="Y2163" i="1" s="1"/>
  <c r="Y2164" i="1" a="1"/>
  <c r="Y2164" i="1" s="1"/>
  <c r="Y2165" i="1" a="1"/>
  <c r="Y2165" i="1" s="1"/>
  <c r="Y2166" i="1" a="1"/>
  <c r="Y2166" i="1" s="1"/>
  <c r="Y2167" i="1" a="1"/>
  <c r="Y2167" i="1" s="1"/>
  <c r="Y2168" i="1" a="1"/>
  <c r="Y2168" i="1" s="1"/>
  <c r="Y2169" i="1" a="1"/>
  <c r="Y2169" i="1" s="1"/>
  <c r="Y2170" i="1" a="1"/>
  <c r="Y2170" i="1" s="1"/>
  <c r="Y2171" i="1" a="1"/>
  <c r="Y2171" i="1" s="1"/>
  <c r="Y2172" i="1" a="1"/>
  <c r="Y2172" i="1" s="1"/>
  <c r="Y2173" i="1" a="1"/>
  <c r="Y2173" i="1" s="1"/>
  <c r="Y2174" i="1" a="1"/>
  <c r="Y2174" i="1" s="1"/>
  <c r="Y2175" i="1" a="1"/>
  <c r="Y2175" i="1" s="1"/>
  <c r="Y2176" i="1" a="1"/>
  <c r="Y2176" i="1" s="1"/>
  <c r="Y2177" i="1" a="1"/>
  <c r="Y2177" i="1" s="1"/>
  <c r="Y2178" i="1" a="1"/>
  <c r="Y2178" i="1" s="1"/>
  <c r="Y2179" i="1" a="1"/>
  <c r="Y2179" i="1" s="1"/>
  <c r="Y2180" i="1" a="1"/>
  <c r="Y2180" i="1" s="1"/>
  <c r="Y2181" i="1" a="1"/>
  <c r="Y2181" i="1" s="1"/>
  <c r="Y2182" i="1" a="1"/>
  <c r="Y2182" i="1" s="1"/>
  <c r="Y2183" i="1" a="1"/>
  <c r="Y2183" i="1" s="1"/>
  <c r="Y2184" i="1" a="1"/>
  <c r="Y2184" i="1" s="1"/>
  <c r="Y2185" i="1" a="1"/>
  <c r="Y2185" i="1" s="1"/>
  <c r="Y2186" i="1" a="1"/>
  <c r="Y2186" i="1" s="1"/>
  <c r="Y2187" i="1" a="1"/>
  <c r="Y2187" i="1" s="1"/>
  <c r="Y2188" i="1" a="1"/>
  <c r="Y2188" i="1" s="1"/>
  <c r="Y2189" i="1" a="1"/>
  <c r="Y2189" i="1" s="1"/>
  <c r="Y2190" i="1" a="1"/>
  <c r="Y2190" i="1" s="1"/>
  <c r="Y2191" i="1" a="1"/>
  <c r="Y2191" i="1" s="1"/>
  <c r="Y2192" i="1" a="1"/>
  <c r="Y2192" i="1" s="1"/>
  <c r="Y2193" i="1" a="1"/>
  <c r="Y2193" i="1" s="1"/>
  <c r="Y2194" i="1" a="1"/>
  <c r="Y2194" i="1" s="1"/>
  <c r="Y2195" i="1" a="1"/>
  <c r="Y2195" i="1" s="1"/>
  <c r="Y2196" i="1" a="1"/>
  <c r="Y2196" i="1" s="1"/>
  <c r="Y2197" i="1" a="1"/>
  <c r="Y2197" i="1" s="1"/>
  <c r="Y2198" i="1" a="1"/>
  <c r="Y2198" i="1" s="1"/>
  <c r="Y2199" i="1" a="1"/>
  <c r="Y2199" i="1" s="1"/>
  <c r="Y2200" i="1" a="1"/>
  <c r="Y2200" i="1" s="1"/>
  <c r="Y2201" i="1" a="1"/>
  <c r="Y2201" i="1" s="1"/>
  <c r="Y2202" i="1" a="1"/>
  <c r="Y2202" i="1" s="1"/>
  <c r="Y2203" i="1" a="1"/>
  <c r="Y2203" i="1" s="1"/>
  <c r="Y2204" i="1" a="1"/>
  <c r="Y2204" i="1" s="1"/>
  <c r="Y2205" i="1" a="1"/>
  <c r="Y2205" i="1" s="1"/>
  <c r="Y2206" i="1" a="1"/>
  <c r="Y2206" i="1" s="1"/>
  <c r="Y2207" i="1" a="1"/>
  <c r="Y2207" i="1" s="1"/>
  <c r="Y2208" i="1" a="1"/>
  <c r="Y2208" i="1" s="1"/>
  <c r="Y2209" i="1" a="1"/>
  <c r="Y2209" i="1" s="1"/>
  <c r="Y2210" i="1" a="1"/>
  <c r="Y2210" i="1" s="1"/>
  <c r="Y2211" i="1" a="1"/>
  <c r="Y2211" i="1" s="1"/>
  <c r="Y2212" i="1" a="1"/>
  <c r="Y2212" i="1" s="1"/>
  <c r="Y2213" i="1" a="1"/>
  <c r="Y2213" i="1" s="1"/>
  <c r="Y2214" i="1" a="1"/>
  <c r="Y2214" i="1" s="1"/>
  <c r="Y2215" i="1" a="1"/>
  <c r="Y2215" i="1" s="1"/>
  <c r="Y2216" i="1" a="1"/>
  <c r="Y2216" i="1" s="1"/>
  <c r="Y2217" i="1" a="1"/>
  <c r="Y2217" i="1" s="1"/>
  <c r="Y2218" i="1" a="1"/>
  <c r="Y2218" i="1" s="1"/>
  <c r="Y2219" i="1" a="1"/>
  <c r="Y2219" i="1" s="1"/>
  <c r="Y2220" i="1" a="1"/>
  <c r="Y2220" i="1" s="1"/>
  <c r="Y2221" i="1" a="1"/>
  <c r="Y2221" i="1" s="1"/>
  <c r="Y2222" i="1" a="1"/>
  <c r="Y2222" i="1" s="1"/>
  <c r="Y2223" i="1" a="1"/>
  <c r="Y2223" i="1" s="1"/>
  <c r="Y2224" i="1" a="1"/>
  <c r="Y2224" i="1" s="1"/>
  <c r="Y2225" i="1" a="1"/>
  <c r="Y2225" i="1" s="1"/>
  <c r="Y2226" i="1" a="1"/>
  <c r="Y2226" i="1" s="1"/>
  <c r="Y2227" i="1" a="1"/>
  <c r="Y2227" i="1" s="1"/>
  <c r="Y2228" i="1" a="1"/>
  <c r="Y2228" i="1" s="1"/>
  <c r="Y2229" i="1" a="1"/>
  <c r="Y2229" i="1" s="1"/>
  <c r="Y2230" i="1" a="1"/>
  <c r="Y2230" i="1" s="1"/>
  <c r="Y2231" i="1" a="1"/>
  <c r="Y2231" i="1" s="1"/>
  <c r="Y2232" i="1" a="1"/>
  <c r="Y2232" i="1" s="1"/>
  <c r="Y2233" i="1" a="1"/>
  <c r="Y2233" i="1" s="1"/>
  <c r="Y2234" i="1" a="1"/>
  <c r="Y2234" i="1" s="1"/>
  <c r="Y2235" i="1" a="1"/>
  <c r="Y2235" i="1" s="1"/>
  <c r="Y2236" i="1" a="1"/>
  <c r="Y2236" i="1" s="1"/>
  <c r="Y2237" i="1" a="1"/>
  <c r="Y2237" i="1" s="1"/>
  <c r="Y2238" i="1" a="1"/>
  <c r="Y2238" i="1" s="1"/>
  <c r="Y2239" i="1" a="1"/>
  <c r="Y2239" i="1" s="1"/>
  <c r="Y2240" i="1" a="1"/>
  <c r="Y2240" i="1" s="1"/>
  <c r="Y2241" i="1" a="1"/>
  <c r="Y2241" i="1" s="1"/>
  <c r="Y2242" i="1" a="1"/>
  <c r="Y2242" i="1" s="1"/>
  <c r="Y2243" i="1" a="1"/>
  <c r="Y2243" i="1" s="1"/>
  <c r="Y2244" i="1" a="1"/>
  <c r="Y2244" i="1" s="1"/>
  <c r="Y2245" i="1" a="1"/>
  <c r="Y2245" i="1" s="1"/>
  <c r="Y2246" i="1" a="1"/>
  <c r="Y2246" i="1" s="1"/>
  <c r="Y2247" i="1" a="1"/>
  <c r="Y2247" i="1" s="1"/>
  <c r="Y2248" i="1" a="1"/>
  <c r="Y2248" i="1" s="1"/>
  <c r="Y2249" i="1" a="1"/>
  <c r="Y2249" i="1" s="1"/>
  <c r="Y2250" i="1" a="1"/>
  <c r="Y2250" i="1" s="1"/>
  <c r="Y2251" i="1" a="1"/>
  <c r="Y2251" i="1" s="1"/>
  <c r="Y2252" i="1" a="1"/>
  <c r="Y2252" i="1" s="1"/>
  <c r="Y2253" i="1" a="1"/>
  <c r="Y2253" i="1" s="1"/>
  <c r="Y2254" i="1" a="1"/>
  <c r="Y2254" i="1" s="1"/>
  <c r="Y2255" i="1" a="1"/>
  <c r="Y2255" i="1" s="1"/>
  <c r="Y2256" i="1" a="1"/>
  <c r="Y2256" i="1" s="1"/>
  <c r="Y2257" i="1" a="1"/>
  <c r="Y2257" i="1" s="1"/>
  <c r="Y2258" i="1" a="1"/>
  <c r="Y2258" i="1" s="1"/>
  <c r="Y2259" i="1" a="1"/>
  <c r="Y2259" i="1" s="1"/>
  <c r="Y2260" i="1" a="1"/>
  <c r="Y2260" i="1" s="1"/>
  <c r="Y2261" i="1" a="1"/>
  <c r="Y2261" i="1" s="1"/>
  <c r="Y2262" i="1" a="1"/>
  <c r="Y2262" i="1" s="1"/>
  <c r="Y2263" i="1" a="1"/>
  <c r="Y2263" i="1" s="1"/>
  <c r="Y2264" i="1" a="1"/>
  <c r="Y2264" i="1" s="1"/>
  <c r="Y2265" i="1" a="1"/>
  <c r="Y2265" i="1" s="1"/>
  <c r="Y2266" i="1" a="1"/>
  <c r="Y2266" i="1" s="1"/>
  <c r="Y2267" i="1" a="1"/>
  <c r="Y2267" i="1" s="1"/>
  <c r="Y2268" i="1" a="1"/>
  <c r="Y2268" i="1" s="1"/>
  <c r="Y2269" i="1" a="1"/>
  <c r="Y2269" i="1" s="1"/>
  <c r="Y2270" i="1" a="1"/>
  <c r="Y2270" i="1" s="1"/>
  <c r="Y2271" i="1" a="1"/>
  <c r="Y2271" i="1" s="1"/>
  <c r="Y2272" i="1" a="1"/>
  <c r="Y2272" i="1" s="1"/>
  <c r="Y2273" i="1" a="1"/>
  <c r="Y2273" i="1" s="1"/>
  <c r="Y2274" i="1" a="1"/>
  <c r="Y2274" i="1"/>
  <c r="Y2275" i="1" a="1"/>
  <c r="Y2275" i="1" s="1"/>
  <c r="Y2276" i="1" a="1"/>
  <c r="Y2276" i="1" s="1"/>
  <c r="Y2277" i="1" a="1"/>
  <c r="Y2277" i="1"/>
  <c r="Y2278" i="1" a="1"/>
  <c r="Y2278" i="1" s="1"/>
  <c r="Y2279" i="1" a="1"/>
  <c r="Y2279" i="1" s="1"/>
  <c r="Y2280" i="1" a="1"/>
  <c r="Y2280" i="1" s="1"/>
  <c r="Y2281" i="1" a="1"/>
  <c r="Y2281" i="1" s="1"/>
  <c r="Y2282" i="1" a="1"/>
  <c r="Y2282" i="1" s="1"/>
  <c r="Y2283" i="1" a="1"/>
  <c r="Y2283" i="1"/>
  <c r="Y2284" i="1" a="1"/>
  <c r="Y2284" i="1" s="1"/>
  <c r="Y2285" i="1" a="1"/>
  <c r="Y2285" i="1" s="1"/>
  <c r="Y2286" i="1" a="1"/>
  <c r="Y2286" i="1"/>
  <c r="Y2287" i="1" a="1"/>
  <c r="Y2287" i="1" s="1"/>
  <c r="Y2288" i="1" a="1"/>
  <c r="Y2288" i="1" s="1"/>
  <c r="Y2289" i="1" a="1"/>
  <c r="Y2289" i="1" s="1"/>
  <c r="Y2290" i="1" a="1"/>
  <c r="Y2290" i="1" s="1"/>
  <c r="Y2291" i="1" a="1"/>
  <c r="Y2291" i="1" s="1"/>
  <c r="Y2292" i="1" a="1"/>
  <c r="Y2292" i="1"/>
  <c r="Y2293" i="1" a="1"/>
  <c r="Y2293" i="1" s="1"/>
  <c r="Y2294" i="1" a="1"/>
  <c r="Y2294" i="1" s="1"/>
  <c r="Y2295" i="1" a="1"/>
  <c r="Y2295" i="1"/>
  <c r="Y2296" i="1" a="1"/>
  <c r="Y2296" i="1" s="1"/>
  <c r="Y2297" i="1" a="1"/>
  <c r="Y2297" i="1" s="1"/>
  <c r="Y2298" i="1" a="1"/>
  <c r="Y2298" i="1" s="1"/>
  <c r="Y2299" i="1" a="1"/>
  <c r="Y2299" i="1" s="1"/>
  <c r="Y2300" i="1" a="1"/>
  <c r="Y2300" i="1" s="1"/>
  <c r="Y2301" i="1" a="1"/>
  <c r="Y2301" i="1"/>
  <c r="Y2302" i="1" a="1"/>
  <c r="Y2302" i="1" s="1"/>
  <c r="Y2303" i="1" a="1"/>
  <c r="Y2303" i="1" s="1"/>
  <c r="Y2304" i="1" a="1"/>
  <c r="Y2304" i="1"/>
  <c r="Y2305" i="1" a="1"/>
  <c r="Y2305" i="1" s="1"/>
  <c r="Y2306" i="1" a="1"/>
  <c r="Y2306" i="1" s="1"/>
  <c r="Y2307" i="1" a="1"/>
  <c r="Y2307" i="1" s="1"/>
  <c r="Y2308" i="1" a="1"/>
  <c r="Y2308" i="1" s="1"/>
  <c r="Y2309" i="1" a="1"/>
  <c r="Y2309" i="1" s="1"/>
  <c r="Y2310" i="1" a="1"/>
  <c r="Y2310" i="1"/>
  <c r="Y2311" i="1" a="1"/>
  <c r="Y2311" i="1" s="1"/>
  <c r="Y2312" i="1" a="1"/>
  <c r="Y2312" i="1" s="1"/>
  <c r="Y2313" i="1" a="1"/>
  <c r="Y2313" i="1"/>
  <c r="Y2314" i="1" a="1"/>
  <c r="Y2314" i="1" s="1"/>
  <c r="Y2315" i="1" a="1"/>
  <c r="Y2315" i="1" s="1"/>
  <c r="Y2316" i="1" a="1"/>
  <c r="Y2316" i="1" s="1"/>
  <c r="Y2317" i="1" a="1"/>
  <c r="Y2317" i="1" s="1"/>
  <c r="Y2318" i="1" a="1"/>
  <c r="Y2318" i="1" s="1"/>
  <c r="Y2319" i="1" a="1"/>
  <c r="Y2319" i="1"/>
  <c r="Y2320" i="1" a="1"/>
  <c r="Y2320" i="1" s="1"/>
  <c r="Y2321" i="1" a="1"/>
  <c r="Y2321" i="1" s="1"/>
  <c r="Y2322" i="1" a="1"/>
  <c r="Y2322" i="1"/>
  <c r="Y2323" i="1" a="1"/>
  <c r="Y2323" i="1" s="1"/>
  <c r="Y2324" i="1" a="1"/>
  <c r="Y2324" i="1" s="1"/>
  <c r="Y2325" i="1" a="1"/>
  <c r="Y2325" i="1" s="1"/>
  <c r="Y2326" i="1" a="1"/>
  <c r="Y2326" i="1" s="1"/>
  <c r="Y2327" i="1" a="1"/>
  <c r="Y2327" i="1" s="1"/>
  <c r="Y2328" i="1" a="1"/>
  <c r="Y2328" i="1"/>
  <c r="Y2329" i="1" a="1"/>
  <c r="Y2329" i="1" s="1"/>
  <c r="Y2330" i="1" a="1"/>
  <c r="Y2330" i="1" s="1"/>
  <c r="Y2331" i="1" a="1"/>
  <c r="Y2331" i="1" s="1"/>
  <c r="Y2332" i="1" a="1"/>
  <c r="Y2332" i="1" s="1"/>
  <c r="Y2333" i="1" a="1"/>
  <c r="Y2333" i="1" s="1"/>
  <c r="Y2334" i="1" a="1"/>
  <c r="Y2334" i="1" s="1"/>
  <c r="Y2335" i="1" a="1"/>
  <c r="Y2335" i="1" s="1"/>
  <c r="Y2336" i="1" a="1"/>
  <c r="Y2336" i="1" s="1"/>
  <c r="Y2337" i="1" a="1"/>
  <c r="Y2337" i="1"/>
  <c r="Y2338" i="1" a="1"/>
  <c r="Y2338" i="1" s="1"/>
  <c r="Y2339" i="1" a="1"/>
  <c r="Y2339" i="1" s="1"/>
  <c r="Y2340" i="1" a="1"/>
  <c r="Y2340" i="1" s="1"/>
  <c r="Y2341" i="1" a="1"/>
  <c r="Y2341" i="1" s="1"/>
  <c r="Y2342" i="1" a="1"/>
  <c r="Y2342" i="1" s="1"/>
  <c r="Y2343" i="1" a="1"/>
  <c r="Y2343" i="1" s="1"/>
  <c r="Y2344" i="1" a="1"/>
  <c r="Y2344" i="1" s="1"/>
  <c r="Y2345" i="1" a="1"/>
  <c r="Y2345" i="1" s="1"/>
  <c r="Y2346" i="1" a="1"/>
  <c r="Y2346" i="1"/>
  <c r="Y2347" i="1" a="1"/>
  <c r="Y2347" i="1" s="1"/>
  <c r="Y2348" i="1" a="1"/>
  <c r="Y2348" i="1" s="1"/>
  <c r="Y2349" i="1" a="1"/>
  <c r="Y2349" i="1" s="1"/>
  <c r="Y2350" i="1" a="1"/>
  <c r="Y2350" i="1" s="1"/>
  <c r="Y2351" i="1" a="1"/>
  <c r="Y2351" i="1" s="1"/>
  <c r="Y2352" i="1" a="1"/>
  <c r="Y2352" i="1" s="1"/>
  <c r="Y2353" i="1" a="1"/>
  <c r="Y2353" i="1" s="1"/>
  <c r="Y2354" i="1" a="1"/>
  <c r="Y2354" i="1" s="1"/>
  <c r="Y2355" i="1" a="1"/>
  <c r="Y2355" i="1"/>
  <c r="Y2356" i="1" a="1"/>
  <c r="Y2356" i="1" s="1"/>
  <c r="Y2357" i="1" a="1"/>
  <c r="Y2357" i="1" s="1"/>
  <c r="Y2358" i="1" a="1"/>
  <c r="Y2358" i="1" s="1"/>
  <c r="Y2359" i="1" a="1"/>
  <c r="Y2359" i="1" s="1"/>
  <c r="Y2360" i="1" a="1"/>
  <c r="Y2360" i="1" s="1"/>
  <c r="Y2361" i="1" a="1"/>
  <c r="Y2361" i="1" s="1"/>
  <c r="Y2362" i="1" a="1"/>
  <c r="Y2362" i="1" s="1"/>
  <c r="Y2363" i="1" a="1"/>
  <c r="Y2363" i="1" s="1"/>
  <c r="Y2364" i="1" a="1"/>
  <c r="Y2364" i="1"/>
  <c r="Y2365" i="1" a="1"/>
  <c r="Y2365" i="1" s="1"/>
  <c r="Y2366" i="1" a="1"/>
  <c r="Y2366" i="1" s="1"/>
  <c r="Y2367" i="1" a="1"/>
  <c r="Y2367" i="1" s="1"/>
  <c r="Y2368" i="1" a="1"/>
  <c r="Y2368" i="1" s="1"/>
  <c r="Y2369" i="1" a="1"/>
  <c r="Y2369" i="1" s="1"/>
  <c r="Y2370" i="1" a="1"/>
  <c r="Y2370" i="1" s="1"/>
  <c r="Y2371" i="1" a="1"/>
  <c r="Y2371" i="1" s="1"/>
  <c r="Y2372" i="1" a="1"/>
  <c r="Y2372" i="1" s="1"/>
  <c r="Y2373" i="1" a="1"/>
  <c r="Y2373" i="1"/>
  <c r="Y2374" i="1" a="1"/>
  <c r="Y2374" i="1" s="1"/>
  <c r="Y2375" i="1" a="1"/>
  <c r="Y2375" i="1" s="1"/>
  <c r="Y2376" i="1" a="1"/>
  <c r="Y2376" i="1" s="1"/>
  <c r="Y2377" i="1" a="1"/>
  <c r="Y2377" i="1" s="1"/>
  <c r="Y2378" i="1" a="1"/>
  <c r="Y2378" i="1" s="1"/>
  <c r="Y2379" i="1" a="1"/>
  <c r="Y2379" i="1"/>
  <c r="Y2380" i="1" a="1"/>
  <c r="Y2380" i="1" s="1"/>
  <c r="Y2381" i="1" a="1"/>
  <c r="Y2381" i="1" s="1"/>
  <c r="Y2382" i="1" a="1"/>
  <c r="Y2382" i="1" s="1"/>
  <c r="Y2383" i="1" a="1"/>
  <c r="Y2383" i="1" s="1"/>
  <c r="Y2384" i="1" a="1"/>
  <c r="Y2384" i="1" s="1"/>
  <c r="Y2385" i="1" a="1"/>
  <c r="Y2385" i="1"/>
  <c r="Y2386" i="1" a="1"/>
  <c r="Y2386" i="1" s="1"/>
  <c r="Y2387" i="1" a="1"/>
  <c r="Y2387" i="1" s="1"/>
  <c r="Y2388" i="1" a="1"/>
  <c r="Y2388" i="1" s="1"/>
  <c r="Y2389" i="1" a="1"/>
  <c r="Y2389" i="1" s="1"/>
  <c r="Y2390" i="1" a="1"/>
  <c r="Y2390" i="1" s="1"/>
  <c r="Y2391" i="1" a="1"/>
  <c r="Y2391" i="1"/>
  <c r="Y2392" i="1" a="1"/>
  <c r="Y2392" i="1" s="1"/>
  <c r="Y2393" i="1" a="1"/>
  <c r="Y2393" i="1" s="1"/>
  <c r="Y2394" i="1" a="1"/>
  <c r="Y2394" i="1" s="1"/>
  <c r="Y2395" i="1" a="1"/>
  <c r="Y2395" i="1" s="1"/>
  <c r="Y2396" i="1" a="1"/>
  <c r="Y2396" i="1" s="1"/>
  <c r="Y2397" i="1" a="1"/>
  <c r="Y2397" i="1"/>
  <c r="Y2398" i="1" a="1"/>
  <c r="Y2398" i="1" s="1"/>
  <c r="Y2399" i="1" a="1"/>
  <c r="Y2399" i="1" s="1"/>
  <c r="Y2400" i="1" a="1"/>
  <c r="Y2400" i="1" s="1"/>
  <c r="Y2401" i="1" a="1"/>
  <c r="Y2401" i="1" s="1"/>
  <c r="Y2402" i="1" a="1"/>
  <c r="Y2402" i="1" s="1"/>
  <c r="Y2403" i="1" a="1"/>
  <c r="Y2403" i="1"/>
  <c r="Y2404" i="1" a="1"/>
  <c r="Y2404" i="1" s="1"/>
  <c r="Y2405" i="1" a="1"/>
  <c r="Y2405" i="1" s="1"/>
  <c r="Y2406" i="1" a="1"/>
  <c r="Y2406" i="1" s="1"/>
  <c r="Y2407" i="1" a="1"/>
  <c r="Y2407" i="1" s="1"/>
  <c r="Y2408" i="1" a="1"/>
  <c r="Y2408" i="1" s="1"/>
  <c r="Y2409" i="1" a="1"/>
  <c r="Y2409" i="1"/>
  <c r="Y2410" i="1" a="1"/>
  <c r="Y2410" i="1" s="1"/>
  <c r="Y2411" i="1" a="1"/>
  <c r="Y2411" i="1" s="1"/>
  <c r="Y2412" i="1" a="1"/>
  <c r="Y2412" i="1" s="1"/>
  <c r="Y2413" i="1" a="1"/>
  <c r="Y2413" i="1" s="1"/>
  <c r="Y2414" i="1" a="1"/>
  <c r="Y2414" i="1" s="1"/>
  <c r="Y2415" i="1" a="1"/>
  <c r="Y2415" i="1"/>
  <c r="Y2416" i="1" a="1"/>
  <c r="Y2416" i="1" s="1"/>
  <c r="Y2417" i="1" a="1"/>
  <c r="Y2417" i="1" s="1"/>
  <c r="Y2418" i="1" a="1"/>
  <c r="Y2418" i="1" s="1"/>
  <c r="Y2419" i="1" a="1"/>
  <c r="Y2419" i="1" s="1"/>
  <c r="Y2420" i="1" a="1"/>
  <c r="Y2420" i="1" s="1"/>
  <c r="Y2421" i="1" a="1"/>
  <c r="Y2421" i="1"/>
  <c r="Y2422" i="1" a="1"/>
  <c r="Y2422" i="1" s="1"/>
  <c r="Y2423" i="1" a="1"/>
  <c r="Y2423" i="1" s="1"/>
  <c r="Y2424" i="1" a="1"/>
  <c r="Y2424" i="1" s="1"/>
  <c r="Y2425" i="1" a="1"/>
  <c r="Y2425" i="1" s="1"/>
  <c r="Y2426" i="1" a="1"/>
  <c r="Y2426" i="1" s="1"/>
  <c r="Y2427" i="1" a="1"/>
  <c r="Y2427" i="1"/>
  <c r="Y2428" i="1" a="1"/>
  <c r="Y2428" i="1" s="1"/>
  <c r="Y2429" i="1" a="1"/>
  <c r="Y2429" i="1" s="1"/>
  <c r="Y2430" i="1" a="1"/>
  <c r="Y2430" i="1" s="1"/>
  <c r="Y2431" i="1" a="1"/>
  <c r="Y2431" i="1" s="1"/>
  <c r="Y2432" i="1" a="1"/>
  <c r="Y2432" i="1" s="1"/>
  <c r="Y2433" i="1" a="1"/>
  <c r="Y2433" i="1"/>
  <c r="Y2434" i="1" a="1"/>
  <c r="Y2434" i="1" s="1"/>
  <c r="Y2435" i="1" a="1"/>
  <c r="Y2435" i="1" s="1"/>
  <c r="Y2436" i="1" a="1"/>
  <c r="Y2436" i="1" s="1"/>
  <c r="Y2437" i="1" a="1"/>
  <c r="Y2437" i="1" s="1"/>
  <c r="Y2438" i="1" a="1"/>
  <c r="Y2438" i="1" s="1"/>
  <c r="Y2439" i="1" a="1"/>
  <c r="Y2439" i="1"/>
  <c r="Y2440" i="1" a="1"/>
  <c r="Y2440" i="1" s="1"/>
  <c r="Y2441" i="1" a="1"/>
  <c r="Y2441" i="1" s="1"/>
  <c r="Y2442" i="1" a="1"/>
  <c r="Y2442" i="1" s="1"/>
  <c r="Y2443" i="1" a="1"/>
  <c r="Y2443" i="1" s="1"/>
  <c r="Y2444" i="1" a="1"/>
  <c r="Y2444" i="1" s="1"/>
  <c r="Y2445" i="1" a="1"/>
  <c r="Y2445" i="1"/>
  <c r="Y2446" i="1" a="1"/>
  <c r="Y2446" i="1" s="1"/>
  <c r="Y2447" i="1" a="1"/>
  <c r="Y2447" i="1" s="1"/>
  <c r="Y2448" i="1" a="1"/>
  <c r="Y2448" i="1" s="1"/>
  <c r="Y2449" i="1" a="1"/>
  <c r="Y2449" i="1" s="1"/>
  <c r="Y2450" i="1" a="1"/>
  <c r="Y2450" i="1" s="1"/>
  <c r="Y2451" i="1" a="1"/>
  <c r="Y2451" i="1"/>
  <c r="Y2452" i="1" a="1"/>
  <c r="Y2452" i="1" s="1"/>
  <c r="Y2453" i="1" a="1"/>
  <c r="Y2453" i="1" s="1"/>
  <c r="Y2454" i="1" a="1"/>
  <c r="Y2454" i="1" s="1"/>
  <c r="Y2455" i="1" a="1"/>
  <c r="Y2455" i="1" s="1"/>
  <c r="Y2456" i="1" a="1"/>
  <c r="Y2456" i="1" s="1"/>
  <c r="Y2457" i="1" a="1"/>
  <c r="Y2457" i="1"/>
  <c r="Y2458" i="1" a="1"/>
  <c r="Y2458" i="1" s="1"/>
  <c r="Y2459" i="1" a="1"/>
  <c r="Y2459" i="1" s="1"/>
  <c r="Y2460" i="1" a="1"/>
  <c r="Y2460" i="1" s="1"/>
  <c r="Y2461" i="1" a="1"/>
  <c r="Y2461" i="1" s="1"/>
  <c r="Y2462" i="1" a="1"/>
  <c r="Y2462" i="1" s="1"/>
  <c r="Y2463" i="1" a="1"/>
  <c r="Y2463" i="1"/>
  <c r="Y2464" i="1" a="1"/>
  <c r="Y2464" i="1" s="1"/>
  <c r="Y2465" i="1" a="1"/>
  <c r="Y2465" i="1" s="1"/>
  <c r="Y2466" i="1" a="1"/>
  <c r="Y2466" i="1" s="1"/>
  <c r="Y2467" i="1" a="1"/>
  <c r="Y2467" i="1" s="1"/>
  <c r="Y2468" i="1" a="1"/>
  <c r="Y2468" i="1" s="1"/>
  <c r="Y2469" i="1" a="1"/>
  <c r="Y2469" i="1"/>
  <c r="Y2470" i="1" a="1"/>
  <c r="Y2470" i="1" s="1"/>
  <c r="Y2471" i="1" a="1"/>
  <c r="Y2471" i="1" s="1"/>
  <c r="Y2472" i="1" a="1"/>
  <c r="Y2472" i="1" s="1"/>
  <c r="Y2473" i="1" a="1"/>
  <c r="Y2473" i="1" s="1"/>
  <c r="Y2474" i="1" a="1"/>
  <c r="Y2474" i="1" s="1"/>
  <c r="Y2475" i="1" a="1"/>
  <c r="Y2475" i="1"/>
  <c r="Y2476" i="1" a="1"/>
  <c r="Y2476" i="1" s="1"/>
  <c r="Y2477" i="1" a="1"/>
  <c r="Y2477" i="1" s="1"/>
  <c r="Y2478" i="1" a="1"/>
  <c r="Y2478" i="1" s="1"/>
  <c r="Y2479" i="1" a="1"/>
  <c r="Y2479" i="1" s="1"/>
  <c r="Y2480" i="1" a="1"/>
  <c r="Y2480" i="1" s="1"/>
  <c r="Y2481" i="1" a="1"/>
  <c r="Y2481" i="1"/>
  <c r="Y2482" i="1" a="1"/>
  <c r="Y2482" i="1" s="1"/>
  <c r="Y2483" i="1" a="1"/>
  <c r="Y2483" i="1" s="1"/>
  <c r="Y2484" i="1" a="1"/>
  <c r="Y2484" i="1" s="1"/>
  <c r="Y2485" i="1" a="1"/>
  <c r="Y2485" i="1" s="1"/>
  <c r="Y2486" i="1" a="1"/>
  <c r="Y2486" i="1" s="1"/>
  <c r="Y2487" i="1" a="1"/>
  <c r="Y2487" i="1"/>
  <c r="Y2488" i="1" a="1"/>
  <c r="Y2488" i="1" s="1"/>
  <c r="Y2489" i="1" a="1"/>
  <c r="Y2489" i="1" s="1"/>
  <c r="Y2490" i="1" a="1"/>
  <c r="Y2490" i="1" s="1"/>
  <c r="Y2491" i="1" a="1"/>
  <c r="Y2491" i="1" s="1"/>
  <c r="Y2492" i="1" a="1"/>
  <c r="Y2492" i="1" s="1"/>
  <c r="Y2493" i="1" a="1"/>
  <c r="Y2493" i="1"/>
  <c r="Y2494" i="1" a="1"/>
  <c r="Y2494" i="1" s="1"/>
  <c r="Y2495" i="1" a="1"/>
  <c r="Y2495" i="1" s="1"/>
  <c r="Y2496" i="1" a="1"/>
  <c r="Y2496" i="1" s="1"/>
  <c r="Y2497" i="1" a="1"/>
  <c r="Y2497" i="1" s="1"/>
  <c r="Y2498" i="1" a="1"/>
  <c r="Y2498" i="1" s="1"/>
  <c r="Y2499" i="1" a="1"/>
  <c r="Y2499" i="1"/>
  <c r="Y2500" i="1" a="1"/>
  <c r="Y2500" i="1" s="1"/>
  <c r="Y2501" i="1" a="1"/>
  <c r="Y2501" i="1" s="1"/>
  <c r="Y2502" i="1" a="1"/>
  <c r="Y2502" i="1" s="1"/>
  <c r="Y2503" i="1" a="1"/>
  <c r="Y2503" i="1" s="1"/>
  <c r="Y2504" i="1" a="1"/>
  <c r="Y2504" i="1" s="1"/>
  <c r="Y2505" i="1" a="1"/>
  <c r="Y2505" i="1"/>
  <c r="Y2506" i="1" a="1"/>
  <c r="Y2506" i="1" s="1"/>
  <c r="Y2507" i="1" a="1"/>
  <c r="Y2507" i="1" s="1"/>
  <c r="Y2508" i="1" a="1"/>
  <c r="Y2508" i="1" s="1"/>
  <c r="Y2509" i="1" a="1"/>
  <c r="Y2509" i="1" s="1"/>
  <c r="Y2510" i="1" a="1"/>
  <c r="Y2510" i="1" s="1"/>
  <c r="Y2511" i="1" a="1"/>
  <c r="Y2511" i="1"/>
  <c r="Y2512" i="1" a="1"/>
  <c r="Y2512" i="1" s="1"/>
  <c r="Y2513" i="1" a="1"/>
  <c r="Y2513" i="1" s="1"/>
  <c r="Y2514" i="1" a="1"/>
  <c r="Y2514" i="1" s="1"/>
  <c r="Y2515" i="1" a="1"/>
  <c r="Y2515" i="1" s="1"/>
  <c r="Y2516" i="1" a="1"/>
  <c r="Y2516" i="1" s="1"/>
  <c r="Y2517" i="1" a="1"/>
  <c r="Y2517" i="1"/>
  <c r="Y2518" i="1" a="1"/>
  <c r="Y2518" i="1" s="1"/>
  <c r="Y2519" i="1" a="1"/>
  <c r="Y2519" i="1" s="1"/>
  <c r="Y2520" i="1" a="1"/>
  <c r="Y2520" i="1" s="1"/>
  <c r="Y2521" i="1" a="1"/>
  <c r="Y2521" i="1" s="1"/>
  <c r="Y2522" i="1" a="1"/>
  <c r="Y2522" i="1" s="1"/>
  <c r="Y2523" i="1" a="1"/>
  <c r="Y2523" i="1"/>
  <c r="Y2524" i="1" a="1"/>
  <c r="Y2524" i="1" s="1"/>
  <c r="Y2525" i="1" a="1"/>
  <c r="Y2525" i="1" s="1"/>
  <c r="Y2526" i="1" a="1"/>
  <c r="Y2526" i="1" s="1"/>
  <c r="Y2527" i="1" a="1"/>
  <c r="Y2527" i="1" s="1"/>
  <c r="Y2528" i="1" a="1"/>
  <c r="Y2528" i="1" s="1"/>
  <c r="Y2529" i="1" a="1"/>
  <c r="Y2529" i="1"/>
  <c r="Y2530" i="1" a="1"/>
  <c r="Y2530" i="1" s="1"/>
  <c r="Y2531" i="1" a="1"/>
  <c r="Y2531" i="1" s="1"/>
  <c r="Y2532" i="1" a="1"/>
  <c r="Y2532" i="1" s="1"/>
  <c r="Y2533" i="1" a="1"/>
  <c r="Y2533" i="1" s="1"/>
  <c r="Y2534" i="1" a="1"/>
  <c r="Y2534" i="1" s="1"/>
  <c r="Y2535" i="1" a="1"/>
  <c r="Y2535" i="1"/>
  <c r="Y2536" i="1" a="1"/>
  <c r="Y2536" i="1" s="1"/>
  <c r="Y2537" i="1" a="1"/>
  <c r="Y2537" i="1" s="1"/>
  <c r="Y2538" i="1" a="1"/>
  <c r="Y2538" i="1" s="1"/>
  <c r="Y2539" i="1" a="1"/>
  <c r="Y2539" i="1"/>
  <c r="Y2540" i="1" a="1"/>
  <c r="Y2540" i="1" s="1"/>
  <c r="Y2541" i="1" a="1"/>
  <c r="Y2541" i="1" s="1"/>
  <c r="Y2542" i="1" a="1"/>
  <c r="Y2542" i="1"/>
  <c r="Y2543" i="1" a="1"/>
  <c r="Y2543" i="1" s="1"/>
  <c r="Y2544" i="1" a="1"/>
  <c r="Y2544" i="1" s="1"/>
  <c r="Y2545" i="1" a="1"/>
  <c r="Y2545" i="1"/>
  <c r="Y2546" i="1" a="1"/>
  <c r="Y2546" i="1" s="1"/>
  <c r="Y2547" i="1" a="1"/>
  <c r="Y2547" i="1" s="1"/>
  <c r="Y2548" i="1" a="1"/>
  <c r="Y2548" i="1"/>
  <c r="Y2549" i="1" a="1"/>
  <c r="Y2549" i="1" s="1"/>
  <c r="Y2550" i="1" a="1"/>
  <c r="Y2550" i="1" s="1"/>
  <c r="Y2551" i="1" a="1"/>
  <c r="Y2551" i="1"/>
  <c r="Y2552" i="1" a="1"/>
  <c r="Y2552" i="1" s="1"/>
  <c r="Y2553" i="1" a="1"/>
  <c r="Y2553" i="1" s="1"/>
  <c r="Y2554" i="1" a="1"/>
  <c r="Y2554" i="1"/>
  <c r="Y2555" i="1" a="1"/>
  <c r="Y2555" i="1" s="1"/>
  <c r="Y2556" i="1" a="1"/>
  <c r="Y2556" i="1" s="1"/>
  <c r="Y2557" i="1" a="1"/>
  <c r="Y2557" i="1"/>
  <c r="P2" i="1" a="1"/>
  <c r="P2" i="1" s="1"/>
  <c r="P3" i="1" a="1"/>
  <c r="P3" i="1" s="1"/>
  <c r="P4" i="1" a="1"/>
  <c r="P4" i="1" s="1"/>
  <c r="P5" i="1" a="1"/>
  <c r="P5" i="1" s="1"/>
  <c r="P6" i="1" a="1"/>
  <c r="P6" i="1" s="1"/>
  <c r="P7" i="1" a="1"/>
  <c r="P7" i="1"/>
  <c r="P8" i="1" a="1"/>
  <c r="P8" i="1" s="1"/>
  <c r="P9" i="1" a="1"/>
  <c r="P9" i="1" s="1"/>
  <c r="P10" i="1" a="1"/>
  <c r="P10" i="1" s="1"/>
  <c r="P11" i="1" a="1"/>
  <c r="P11" i="1" s="1"/>
  <c r="P12" i="1" a="1"/>
  <c r="P12" i="1" s="1"/>
  <c r="P13" i="1" a="1"/>
  <c r="P13" i="1" s="1"/>
  <c r="P14" i="1" a="1"/>
  <c r="P14" i="1" s="1"/>
  <c r="P15" i="1" a="1"/>
  <c r="P15" i="1" s="1"/>
  <c r="P16" i="1" a="1"/>
  <c r="P16" i="1" s="1"/>
  <c r="P17" i="1" a="1"/>
  <c r="P17" i="1"/>
  <c r="P18" i="1" a="1"/>
  <c r="P18" i="1" s="1"/>
  <c r="P19" i="1" a="1"/>
  <c r="P19" i="1" s="1"/>
  <c r="P20" i="1" a="1"/>
  <c r="P20" i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 s="1"/>
  <c r="P27" i="1" a="1"/>
  <c r="P27" i="1" s="1"/>
  <c r="P28" i="1" a="1"/>
  <c r="P28" i="1" s="1"/>
  <c r="P29" i="1" a="1"/>
  <c r="P29" i="1" s="1"/>
  <c r="P30" i="1" a="1"/>
  <c r="P30" i="1" s="1"/>
  <c r="P31" i="1" a="1"/>
  <c r="P31" i="1" s="1"/>
  <c r="P32" i="1" a="1"/>
  <c r="P32" i="1"/>
  <c r="P33" i="1" a="1"/>
  <c r="P33" i="1"/>
  <c r="P34" i="1" a="1"/>
  <c r="P34" i="1" s="1"/>
  <c r="P35" i="1" a="1"/>
  <c r="P35" i="1" s="1"/>
  <c r="P36" i="1" a="1"/>
  <c r="P36" i="1" s="1"/>
  <c r="P37" i="1" a="1"/>
  <c r="P37" i="1" s="1"/>
  <c r="P38" i="1" a="1"/>
  <c r="P38" i="1"/>
  <c r="P39" i="1" a="1"/>
  <c r="P39" i="1" s="1"/>
  <c r="P40" i="1" a="1"/>
  <c r="P40" i="1" s="1"/>
  <c r="P41" i="1" a="1"/>
  <c r="P41" i="1"/>
  <c r="P42" i="1" a="1"/>
  <c r="P42" i="1" s="1"/>
  <c r="P43" i="1" a="1"/>
  <c r="P43" i="1" s="1"/>
  <c r="P44" i="1" a="1"/>
  <c r="P44" i="1"/>
  <c r="P45" i="1" a="1"/>
  <c r="P45" i="1" s="1"/>
  <c r="P46" i="1" a="1"/>
  <c r="P46" i="1" s="1"/>
  <c r="P47" i="1" a="1"/>
  <c r="P47" i="1" s="1"/>
  <c r="P48" i="1" a="1"/>
  <c r="P48" i="1" s="1"/>
  <c r="P49" i="1" a="1"/>
  <c r="P49" i="1" s="1"/>
  <c r="P50" i="1" a="1"/>
  <c r="P50" i="1" s="1"/>
  <c r="P51" i="1" a="1"/>
  <c r="P51" i="1" s="1"/>
  <c r="P52" i="1" a="1"/>
  <c r="P52" i="1" s="1"/>
  <c r="P53" i="1" a="1"/>
  <c r="P53" i="1" s="1"/>
  <c r="P54" i="1" a="1"/>
  <c r="P54" i="1" s="1"/>
  <c r="P55" i="1" a="1"/>
  <c r="P55" i="1" s="1"/>
  <c r="P56" i="1" a="1"/>
  <c r="P56" i="1"/>
  <c r="P57" i="1" a="1"/>
  <c r="P57" i="1"/>
  <c r="P58" i="1" a="1"/>
  <c r="P58" i="1" s="1"/>
  <c r="P59" i="1" a="1"/>
  <c r="P59" i="1" s="1"/>
  <c r="P60" i="1" a="1"/>
  <c r="P60" i="1" s="1"/>
  <c r="P61" i="1" a="1"/>
  <c r="P61" i="1" s="1"/>
  <c r="P62" i="1" a="1"/>
  <c r="P62" i="1"/>
  <c r="P63" i="1" a="1"/>
  <c r="P63" i="1" s="1"/>
  <c r="P64" i="1" a="1"/>
  <c r="P64" i="1" s="1"/>
  <c r="P65" i="1" a="1"/>
  <c r="P65" i="1"/>
  <c r="P66" i="1" a="1"/>
  <c r="P66" i="1" s="1"/>
  <c r="P67" i="1" a="1"/>
  <c r="P67" i="1" s="1"/>
  <c r="P68" i="1" a="1"/>
  <c r="P68" i="1"/>
  <c r="P69" i="1" a="1"/>
  <c r="P69" i="1" s="1"/>
  <c r="P70" i="1" a="1"/>
  <c r="P70" i="1" s="1"/>
  <c r="P71" i="1" a="1"/>
  <c r="P71" i="1" s="1"/>
  <c r="P72" i="1" a="1"/>
  <c r="P72" i="1" s="1"/>
  <c r="P73" i="1" a="1"/>
  <c r="P73" i="1" s="1"/>
  <c r="P74" i="1" a="1"/>
  <c r="P74" i="1" s="1"/>
  <c r="P75" i="1" a="1"/>
  <c r="P75" i="1" s="1"/>
  <c r="P76" i="1" a="1"/>
  <c r="P76" i="1" s="1"/>
  <c r="P77" i="1" a="1"/>
  <c r="P77" i="1" s="1"/>
  <c r="P78" i="1" a="1"/>
  <c r="P78" i="1" s="1"/>
  <c r="P79" i="1" a="1"/>
  <c r="P79" i="1" s="1"/>
  <c r="P80" i="1" a="1"/>
  <c r="P80" i="1"/>
  <c r="P81" i="1" a="1"/>
  <c r="P81" i="1"/>
  <c r="P82" i="1" a="1"/>
  <c r="P82" i="1" s="1"/>
  <c r="P83" i="1" a="1"/>
  <c r="P83" i="1" s="1"/>
  <c r="P84" i="1" a="1"/>
  <c r="P84" i="1" s="1"/>
  <c r="P85" i="1" a="1"/>
  <c r="P85" i="1" s="1"/>
  <c r="P86" i="1" a="1"/>
  <c r="P86" i="1" s="1"/>
  <c r="P87" i="1" a="1"/>
  <c r="P87" i="1"/>
  <c r="P88" i="1" a="1"/>
  <c r="P88" i="1" s="1"/>
  <c r="P89" i="1" a="1"/>
  <c r="P89" i="1" s="1"/>
  <c r="P90" i="1" a="1"/>
  <c r="P90" i="1" s="1"/>
  <c r="P91" i="1" a="1"/>
  <c r="P91" i="1" s="1"/>
  <c r="P92" i="1" a="1"/>
  <c r="P92" i="1" s="1"/>
  <c r="P93" i="1" a="1"/>
  <c r="P93" i="1"/>
  <c r="P94" i="1" a="1"/>
  <c r="P94" i="1" s="1"/>
  <c r="P95" i="1" a="1"/>
  <c r="P95" i="1" s="1"/>
  <c r="P96" i="1" a="1"/>
  <c r="P96" i="1" s="1"/>
  <c r="P97" i="1" a="1"/>
  <c r="P97" i="1" s="1"/>
  <c r="P98" i="1" a="1"/>
  <c r="P98" i="1" s="1"/>
  <c r="P99" i="1" a="1"/>
  <c r="P99" i="1" s="1"/>
  <c r="P100" i="1" a="1"/>
  <c r="P100" i="1" s="1"/>
  <c r="P101" i="1" a="1"/>
  <c r="P101" i="1" s="1"/>
  <c r="P102" i="1" a="1"/>
  <c r="P102" i="1" s="1"/>
  <c r="P103" i="1" a="1"/>
  <c r="P103" i="1" s="1"/>
  <c r="P104" i="1" a="1"/>
  <c r="P104" i="1" s="1"/>
  <c r="P105" i="1" a="1"/>
  <c r="P105" i="1" s="1"/>
  <c r="P106" i="1" a="1"/>
  <c r="P106" i="1" s="1"/>
  <c r="P107" i="1" a="1"/>
  <c r="P107" i="1" s="1"/>
  <c r="P108" i="1" a="1"/>
  <c r="P108" i="1" s="1"/>
  <c r="P109" i="1" a="1"/>
  <c r="P109" i="1" s="1"/>
  <c r="P110" i="1" a="1"/>
  <c r="P110" i="1" s="1"/>
  <c r="P111" i="1" a="1"/>
  <c r="P111" i="1" s="1"/>
  <c r="P112" i="1" a="1"/>
  <c r="P112" i="1" s="1"/>
  <c r="P113" i="1" a="1"/>
  <c r="P113" i="1" s="1"/>
  <c r="P114" i="1" a="1"/>
  <c r="P114" i="1" s="1"/>
  <c r="P115" i="1" a="1"/>
  <c r="P115" i="1" s="1"/>
  <c r="P116" i="1" a="1"/>
  <c r="P116" i="1" s="1"/>
  <c r="P117" i="1" a="1"/>
  <c r="P117" i="1" s="1"/>
  <c r="P118" i="1" a="1"/>
  <c r="P118" i="1" s="1"/>
  <c r="P119" i="1" a="1"/>
  <c r="P119" i="1" s="1"/>
  <c r="P120" i="1" a="1"/>
  <c r="P120" i="1" s="1"/>
  <c r="P121" i="1" a="1"/>
  <c r="P121" i="1" s="1"/>
  <c r="P122" i="1" a="1"/>
  <c r="P122" i="1" s="1"/>
  <c r="P123" i="1" a="1"/>
  <c r="P123" i="1" s="1"/>
  <c r="P124" i="1" a="1"/>
  <c r="P124" i="1" s="1"/>
  <c r="P125" i="1" a="1"/>
  <c r="P125" i="1" s="1"/>
  <c r="P126" i="1" a="1"/>
  <c r="P126" i="1" s="1"/>
  <c r="P127" i="1" a="1"/>
  <c r="P127" i="1" s="1"/>
  <c r="P128" i="1" a="1"/>
  <c r="P128" i="1" s="1"/>
  <c r="P129" i="1" a="1"/>
  <c r="P129" i="1" s="1"/>
  <c r="P130" i="1" a="1"/>
  <c r="P130" i="1" s="1"/>
  <c r="P131" i="1" a="1"/>
  <c r="P131" i="1" s="1"/>
  <c r="P132" i="1" a="1"/>
  <c r="P132" i="1" s="1"/>
  <c r="P133" i="1" a="1"/>
  <c r="P133" i="1" s="1"/>
  <c r="P134" i="1" a="1"/>
  <c r="P134" i="1" s="1"/>
  <c r="P135" i="1" a="1"/>
  <c r="P135" i="1" s="1"/>
  <c r="P136" i="1" a="1"/>
  <c r="P136" i="1" s="1"/>
  <c r="P137" i="1" a="1"/>
  <c r="P137" i="1" s="1"/>
  <c r="P138" i="1" a="1"/>
  <c r="P138" i="1" s="1"/>
  <c r="P139" i="1" a="1"/>
  <c r="P139" i="1" s="1"/>
  <c r="P140" i="1" a="1"/>
  <c r="P140" i="1" s="1"/>
  <c r="P141" i="1" a="1"/>
  <c r="P141" i="1" s="1"/>
  <c r="P142" i="1" a="1"/>
  <c r="P142" i="1" s="1"/>
  <c r="P143" i="1" a="1"/>
  <c r="P143" i="1" s="1"/>
  <c r="P144" i="1" a="1"/>
  <c r="P144" i="1" s="1"/>
  <c r="P145" i="1" a="1"/>
  <c r="P145" i="1" s="1"/>
  <c r="P146" i="1" a="1"/>
  <c r="P146" i="1" s="1"/>
  <c r="P147" i="1" a="1"/>
  <c r="P147" i="1" s="1"/>
  <c r="P148" i="1" a="1"/>
  <c r="P148" i="1" s="1"/>
  <c r="P149" i="1" a="1"/>
  <c r="P149" i="1" s="1"/>
  <c r="P150" i="1" a="1"/>
  <c r="P150" i="1" s="1"/>
  <c r="P151" i="1" a="1"/>
  <c r="P151" i="1" s="1"/>
  <c r="P152" i="1" a="1"/>
  <c r="P152" i="1" s="1"/>
  <c r="P153" i="1" a="1"/>
  <c r="P153" i="1" s="1"/>
  <c r="P154" i="1" a="1"/>
  <c r="P154" i="1" s="1"/>
  <c r="P155" i="1" a="1"/>
  <c r="P155" i="1" s="1"/>
  <c r="P156" i="1" a="1"/>
  <c r="P156" i="1" s="1"/>
  <c r="P157" i="1" a="1"/>
  <c r="P157" i="1" s="1"/>
  <c r="P158" i="1" a="1"/>
  <c r="P158" i="1" s="1"/>
  <c r="P159" i="1" a="1"/>
  <c r="P159" i="1" s="1"/>
  <c r="P160" i="1" a="1"/>
  <c r="P160" i="1" s="1"/>
  <c r="P161" i="1" a="1"/>
  <c r="P161" i="1" s="1"/>
  <c r="P162" i="1" a="1"/>
  <c r="P162" i="1" s="1"/>
  <c r="P163" i="1" a="1"/>
  <c r="P163" i="1" s="1"/>
  <c r="P164" i="1" a="1"/>
  <c r="P164" i="1" s="1"/>
  <c r="P165" i="1" a="1"/>
  <c r="P165" i="1" s="1"/>
  <c r="P166" i="1" a="1"/>
  <c r="P166" i="1" s="1"/>
  <c r="P167" i="1" a="1"/>
  <c r="P167" i="1" s="1"/>
  <c r="P168" i="1" a="1"/>
  <c r="P168" i="1" s="1"/>
  <c r="P169" i="1" a="1"/>
  <c r="P169" i="1" s="1"/>
  <c r="P170" i="1" a="1"/>
  <c r="P170" i="1" s="1"/>
  <c r="P171" i="1" a="1"/>
  <c r="P171" i="1" s="1"/>
  <c r="P172" i="1" a="1"/>
  <c r="P172" i="1" s="1"/>
  <c r="P173" i="1" a="1"/>
  <c r="P173" i="1" s="1"/>
  <c r="P174" i="1" a="1"/>
  <c r="P174" i="1" s="1"/>
  <c r="P175" i="1" a="1"/>
  <c r="P175" i="1" s="1"/>
  <c r="P176" i="1" a="1"/>
  <c r="P176" i="1" s="1"/>
  <c r="P177" i="1" a="1"/>
  <c r="P177" i="1" s="1"/>
  <c r="P178" i="1" a="1"/>
  <c r="P178" i="1" s="1"/>
  <c r="P179" i="1" a="1"/>
  <c r="P179" i="1" s="1"/>
  <c r="P180" i="1" a="1"/>
  <c r="P180" i="1" s="1"/>
  <c r="P181" i="1" a="1"/>
  <c r="P181" i="1" s="1"/>
  <c r="P182" i="1" a="1"/>
  <c r="P182" i="1" s="1"/>
  <c r="P183" i="1" a="1"/>
  <c r="P183" i="1" s="1"/>
  <c r="P184" i="1" a="1"/>
  <c r="P184" i="1" s="1"/>
  <c r="P185" i="1" a="1"/>
  <c r="P185" i="1" s="1"/>
  <c r="P186" i="1" a="1"/>
  <c r="P186" i="1" s="1"/>
  <c r="P187" i="1" a="1"/>
  <c r="P187" i="1" s="1"/>
  <c r="P188" i="1" a="1"/>
  <c r="P188" i="1" s="1"/>
  <c r="P189" i="1" a="1"/>
  <c r="P189" i="1" s="1"/>
  <c r="P190" i="1" a="1"/>
  <c r="P190" i="1" s="1"/>
  <c r="P191" i="1" a="1"/>
  <c r="P191" i="1" s="1"/>
  <c r="P192" i="1" a="1"/>
  <c r="P192" i="1" s="1"/>
  <c r="P193" i="1" a="1"/>
  <c r="P193" i="1" s="1"/>
  <c r="P194" i="1" a="1"/>
  <c r="P194" i="1" s="1"/>
  <c r="P195" i="1" a="1"/>
  <c r="P195" i="1" s="1"/>
  <c r="P196" i="1" a="1"/>
  <c r="P196" i="1" s="1"/>
  <c r="P197" i="1" a="1"/>
  <c r="P197" i="1" s="1"/>
  <c r="P198" i="1" a="1"/>
  <c r="P198" i="1" s="1"/>
  <c r="P199" i="1" a="1"/>
  <c r="P199" i="1" s="1"/>
  <c r="P200" i="1" a="1"/>
  <c r="P200" i="1" s="1"/>
  <c r="P201" i="1" a="1"/>
  <c r="P201" i="1" s="1"/>
  <c r="P202" i="1" a="1"/>
  <c r="P202" i="1" s="1"/>
  <c r="P203" i="1" a="1"/>
  <c r="P203" i="1" s="1"/>
  <c r="P204" i="1" a="1"/>
  <c r="P204" i="1" s="1"/>
  <c r="P205" i="1" a="1"/>
  <c r="P205" i="1" s="1"/>
  <c r="P206" i="1" a="1"/>
  <c r="P206" i="1" s="1"/>
  <c r="P207" i="1" a="1"/>
  <c r="P207" i="1" s="1"/>
  <c r="P208" i="1" a="1"/>
  <c r="P208" i="1" s="1"/>
  <c r="P209" i="1" a="1"/>
  <c r="P209" i="1" s="1"/>
  <c r="P210" i="1" a="1"/>
  <c r="P210" i="1" s="1"/>
  <c r="P211" i="1" a="1"/>
  <c r="P211" i="1" s="1"/>
  <c r="P212" i="1" a="1"/>
  <c r="P212" i="1" s="1"/>
  <c r="P213" i="1" a="1"/>
  <c r="P213" i="1" s="1"/>
  <c r="P214" i="1" a="1"/>
  <c r="P214" i="1" s="1"/>
  <c r="P215" i="1" a="1"/>
  <c r="P215" i="1" s="1"/>
  <c r="P216" i="1" a="1"/>
  <c r="P216" i="1" s="1"/>
  <c r="P217" i="1" a="1"/>
  <c r="P217" i="1" s="1"/>
  <c r="P218" i="1" a="1"/>
  <c r="P218" i="1" s="1"/>
  <c r="P219" i="1" a="1"/>
  <c r="P219" i="1" s="1"/>
  <c r="P220" i="1" a="1"/>
  <c r="P220" i="1" s="1"/>
  <c r="P221" i="1" a="1"/>
  <c r="P221" i="1" s="1"/>
  <c r="P222" i="1" a="1"/>
  <c r="P222" i="1" s="1"/>
  <c r="P223" i="1" a="1"/>
  <c r="P223" i="1" s="1"/>
  <c r="P224" i="1" a="1"/>
  <c r="P224" i="1" s="1"/>
  <c r="P225" i="1" a="1"/>
  <c r="P225" i="1" s="1"/>
  <c r="P226" i="1" a="1"/>
  <c r="P226" i="1" s="1"/>
  <c r="P227" i="1" a="1"/>
  <c r="P227" i="1" s="1"/>
  <c r="P228" i="1" a="1"/>
  <c r="P228" i="1" s="1"/>
  <c r="P229" i="1" a="1"/>
  <c r="P229" i="1" s="1"/>
  <c r="P230" i="1" a="1"/>
  <c r="P230" i="1" s="1"/>
  <c r="P231" i="1" a="1"/>
  <c r="P231" i="1" s="1"/>
  <c r="P232" i="1" a="1"/>
  <c r="P232" i="1" s="1"/>
  <c r="P233" i="1" a="1"/>
  <c r="P233" i="1" s="1"/>
  <c r="P234" i="1" a="1"/>
  <c r="P234" i="1" s="1"/>
  <c r="P235" i="1" a="1"/>
  <c r="P235" i="1" s="1"/>
  <c r="P236" i="1" a="1"/>
  <c r="P236" i="1" s="1"/>
  <c r="P237" i="1" a="1"/>
  <c r="P237" i="1" s="1"/>
  <c r="P238" i="1" a="1"/>
  <c r="P238" i="1" s="1"/>
  <c r="P239" i="1" a="1"/>
  <c r="P239" i="1" s="1"/>
  <c r="P240" i="1" a="1"/>
  <c r="P240" i="1" s="1"/>
  <c r="P241" i="1" a="1"/>
  <c r="P241" i="1" s="1"/>
  <c r="P242" i="1" a="1"/>
  <c r="P242" i="1" s="1"/>
  <c r="P243" i="1" a="1"/>
  <c r="P243" i="1" s="1"/>
  <c r="P244" i="1" a="1"/>
  <c r="P244" i="1" s="1"/>
  <c r="P245" i="1" a="1"/>
  <c r="P245" i="1" s="1"/>
  <c r="P246" i="1" a="1"/>
  <c r="P246" i="1" s="1"/>
  <c r="P247" i="1" a="1"/>
  <c r="P247" i="1" s="1"/>
  <c r="P248" i="1" a="1"/>
  <c r="P248" i="1" s="1"/>
  <c r="P249" i="1" a="1"/>
  <c r="P249" i="1" s="1"/>
  <c r="P250" i="1" a="1"/>
  <c r="P250" i="1" s="1"/>
  <c r="P251" i="1" a="1"/>
  <c r="P251" i="1" s="1"/>
  <c r="P252" i="1" a="1"/>
  <c r="P252" i="1" s="1"/>
  <c r="P253" i="1" a="1"/>
  <c r="P253" i="1" s="1"/>
  <c r="P254" i="1" a="1"/>
  <c r="P254" i="1" s="1"/>
  <c r="P255" i="1" a="1"/>
  <c r="P255" i="1" s="1"/>
  <c r="P256" i="1" a="1"/>
  <c r="P256" i="1" s="1"/>
  <c r="P257" i="1" a="1"/>
  <c r="P257" i="1" s="1"/>
  <c r="P258" i="1" a="1"/>
  <c r="P258" i="1" s="1"/>
  <c r="P259" i="1" a="1"/>
  <c r="P259" i="1" s="1"/>
  <c r="P260" i="1" a="1"/>
  <c r="P260" i="1" s="1"/>
  <c r="P261" i="1" a="1"/>
  <c r="P261" i="1" s="1"/>
  <c r="P262" i="1" a="1"/>
  <c r="P262" i="1" s="1"/>
  <c r="P263" i="1" a="1"/>
  <c r="P263" i="1" s="1"/>
  <c r="P264" i="1" a="1"/>
  <c r="P264" i="1" s="1"/>
  <c r="P265" i="1" a="1"/>
  <c r="P265" i="1" s="1"/>
  <c r="P266" i="1" a="1"/>
  <c r="P266" i="1" s="1"/>
  <c r="P267" i="1" a="1"/>
  <c r="P267" i="1" s="1"/>
  <c r="P268" i="1" a="1"/>
  <c r="P268" i="1" s="1"/>
  <c r="P269" i="1" a="1"/>
  <c r="P269" i="1" s="1"/>
  <c r="P270" i="1" a="1"/>
  <c r="P270" i="1" s="1"/>
  <c r="P271" i="1" a="1"/>
  <c r="P271" i="1" s="1"/>
  <c r="P272" i="1" a="1"/>
  <c r="P272" i="1" s="1"/>
  <c r="P273" i="1" a="1"/>
  <c r="P273" i="1" s="1"/>
  <c r="P274" i="1" a="1"/>
  <c r="P274" i="1" s="1"/>
  <c r="P275" i="1" a="1"/>
  <c r="P275" i="1" s="1"/>
  <c r="P276" i="1" a="1"/>
  <c r="P276" i="1" s="1"/>
  <c r="P277" i="1" a="1"/>
  <c r="P277" i="1" s="1"/>
  <c r="P278" i="1" a="1"/>
  <c r="P278" i="1" s="1"/>
  <c r="P279" i="1" a="1"/>
  <c r="P279" i="1" s="1"/>
  <c r="P280" i="1" a="1"/>
  <c r="P280" i="1" s="1"/>
  <c r="P281" i="1" a="1"/>
  <c r="P281" i="1" s="1"/>
  <c r="P282" i="1" a="1"/>
  <c r="P282" i="1" s="1"/>
  <c r="P283" i="1" a="1"/>
  <c r="P283" i="1" s="1"/>
  <c r="P284" i="1" a="1"/>
  <c r="P284" i="1" s="1"/>
  <c r="P285" i="1" a="1"/>
  <c r="P285" i="1" s="1"/>
  <c r="P286" i="1" a="1"/>
  <c r="P286" i="1" s="1"/>
  <c r="P287" i="1" a="1"/>
  <c r="P287" i="1" s="1"/>
  <c r="P288" i="1" a="1"/>
  <c r="P288" i="1" s="1"/>
  <c r="P289" i="1" a="1"/>
  <c r="P289" i="1" s="1"/>
  <c r="P290" i="1" a="1"/>
  <c r="P290" i="1" s="1"/>
  <c r="P291" i="1" a="1"/>
  <c r="P291" i="1" s="1"/>
  <c r="P292" i="1" a="1"/>
  <c r="P292" i="1" s="1"/>
  <c r="P293" i="1" a="1"/>
  <c r="P293" i="1" s="1"/>
  <c r="P294" i="1" a="1"/>
  <c r="P294" i="1" s="1"/>
  <c r="P295" i="1" a="1"/>
  <c r="P295" i="1" s="1"/>
  <c r="P296" i="1" a="1"/>
  <c r="P296" i="1" s="1"/>
  <c r="P297" i="1" a="1"/>
  <c r="P297" i="1" s="1"/>
  <c r="P298" i="1" a="1"/>
  <c r="P298" i="1" s="1"/>
  <c r="P299" i="1" a="1"/>
  <c r="P299" i="1" s="1"/>
  <c r="P300" i="1" a="1"/>
  <c r="P300" i="1" s="1"/>
  <c r="P301" i="1" a="1"/>
  <c r="P301" i="1" s="1"/>
  <c r="P302" i="1" a="1"/>
  <c r="P302" i="1" s="1"/>
  <c r="P303" i="1" a="1"/>
  <c r="P303" i="1" s="1"/>
  <c r="P304" i="1" a="1"/>
  <c r="P304" i="1" s="1"/>
  <c r="P305" i="1" a="1"/>
  <c r="P305" i="1" s="1"/>
  <c r="P306" i="1" a="1"/>
  <c r="P306" i="1" s="1"/>
  <c r="P307" i="1" a="1"/>
  <c r="P307" i="1" s="1"/>
  <c r="P308" i="1" a="1"/>
  <c r="P308" i="1" s="1"/>
  <c r="P309" i="1" a="1"/>
  <c r="P309" i="1" s="1"/>
  <c r="P310" i="1" a="1"/>
  <c r="P310" i="1" s="1"/>
  <c r="P311" i="1" a="1"/>
  <c r="P311" i="1" s="1"/>
  <c r="P312" i="1" a="1"/>
  <c r="P312" i="1" s="1"/>
  <c r="P313" i="1" a="1"/>
  <c r="P313" i="1" s="1"/>
  <c r="P314" i="1" a="1"/>
  <c r="P314" i="1" s="1"/>
  <c r="P315" i="1" a="1"/>
  <c r="P315" i="1" s="1"/>
  <c r="P316" i="1" a="1"/>
  <c r="P316" i="1" s="1"/>
  <c r="P317" i="1" a="1"/>
  <c r="P317" i="1" s="1"/>
  <c r="P318" i="1" a="1"/>
  <c r="P318" i="1" s="1"/>
  <c r="P319" i="1" a="1"/>
  <c r="P319" i="1" s="1"/>
  <c r="P320" i="1" a="1"/>
  <c r="P320" i="1" s="1"/>
  <c r="P321" i="1" a="1"/>
  <c r="P321" i="1" s="1"/>
  <c r="P322" i="1" a="1"/>
  <c r="P322" i="1" s="1"/>
  <c r="P323" i="1" a="1"/>
  <c r="P323" i="1" s="1"/>
  <c r="P324" i="1" a="1"/>
  <c r="P324" i="1" s="1"/>
  <c r="P325" i="1" a="1"/>
  <c r="P325" i="1" s="1"/>
  <c r="P326" i="1" a="1"/>
  <c r="P326" i="1" s="1"/>
  <c r="P327" i="1" a="1"/>
  <c r="P327" i="1" s="1"/>
  <c r="P328" i="1" a="1"/>
  <c r="P328" i="1" s="1"/>
  <c r="P329" i="1" a="1"/>
  <c r="P329" i="1" s="1"/>
  <c r="P330" i="1" a="1"/>
  <c r="P330" i="1" s="1"/>
  <c r="P331" i="1" a="1"/>
  <c r="P331" i="1" s="1"/>
  <c r="P332" i="1" a="1"/>
  <c r="P332" i="1" s="1"/>
  <c r="P333" i="1" a="1"/>
  <c r="P333" i="1" s="1"/>
  <c r="P334" i="1" a="1"/>
  <c r="P334" i="1" s="1"/>
  <c r="P335" i="1" a="1"/>
  <c r="P335" i="1" s="1"/>
  <c r="P336" i="1" a="1"/>
  <c r="P336" i="1" s="1"/>
  <c r="P337" i="1" a="1"/>
  <c r="P337" i="1" s="1"/>
  <c r="P338" i="1" a="1"/>
  <c r="P338" i="1" s="1"/>
  <c r="P339" i="1" a="1"/>
  <c r="P339" i="1" s="1"/>
  <c r="P340" i="1" a="1"/>
  <c r="P340" i="1" s="1"/>
  <c r="P341" i="1" a="1"/>
  <c r="P341" i="1" s="1"/>
  <c r="P342" i="1" a="1"/>
  <c r="P342" i="1" s="1"/>
  <c r="P343" i="1" a="1"/>
  <c r="P343" i="1" s="1"/>
  <c r="P344" i="1" a="1"/>
  <c r="P344" i="1" s="1"/>
  <c r="P345" i="1" a="1"/>
  <c r="P345" i="1" s="1"/>
  <c r="P346" i="1" a="1"/>
  <c r="P346" i="1" s="1"/>
  <c r="P347" i="1" a="1"/>
  <c r="P347" i="1" s="1"/>
  <c r="P348" i="1" a="1"/>
  <c r="P348" i="1" s="1"/>
  <c r="P349" i="1" a="1"/>
  <c r="P349" i="1" s="1"/>
  <c r="P350" i="1" a="1"/>
  <c r="P350" i="1" s="1"/>
  <c r="P351" i="1" a="1"/>
  <c r="P351" i="1" s="1"/>
  <c r="P352" i="1" a="1"/>
  <c r="P352" i="1" s="1"/>
  <c r="P353" i="1" a="1"/>
  <c r="P353" i="1" s="1"/>
  <c r="P354" i="1" a="1"/>
  <c r="P354" i="1" s="1"/>
  <c r="P355" i="1" a="1"/>
  <c r="P355" i="1" s="1"/>
  <c r="P356" i="1" a="1"/>
  <c r="P356" i="1" s="1"/>
  <c r="P357" i="1" a="1"/>
  <c r="P357" i="1" s="1"/>
  <c r="P358" i="1" a="1"/>
  <c r="P358" i="1" s="1"/>
  <c r="P359" i="1" a="1"/>
  <c r="P359" i="1" s="1"/>
  <c r="P360" i="1" a="1"/>
  <c r="P360" i="1" s="1"/>
  <c r="P361" i="1" a="1"/>
  <c r="P361" i="1" s="1"/>
  <c r="P362" i="1" a="1"/>
  <c r="P362" i="1" s="1"/>
  <c r="P363" i="1" a="1"/>
  <c r="P363" i="1" s="1"/>
  <c r="P364" i="1" a="1"/>
  <c r="P364" i="1" s="1"/>
  <c r="P365" i="1" a="1"/>
  <c r="P365" i="1" s="1"/>
  <c r="P366" i="1" a="1"/>
  <c r="P366" i="1" s="1"/>
  <c r="P367" i="1" a="1"/>
  <c r="P367" i="1" s="1"/>
  <c r="P368" i="1" a="1"/>
  <c r="P368" i="1" s="1"/>
  <c r="P369" i="1" a="1"/>
  <c r="P369" i="1" s="1"/>
  <c r="P370" i="1" a="1"/>
  <c r="P370" i="1" s="1"/>
  <c r="P371" i="1" a="1"/>
  <c r="P371" i="1" s="1"/>
  <c r="P372" i="1" a="1"/>
  <c r="P372" i="1" s="1"/>
  <c r="P373" i="1" a="1"/>
  <c r="P373" i="1" s="1"/>
  <c r="P374" i="1" a="1"/>
  <c r="P374" i="1" s="1"/>
  <c r="P375" i="1" a="1"/>
  <c r="P375" i="1" s="1"/>
  <c r="P376" i="1" a="1"/>
  <c r="P376" i="1" s="1"/>
  <c r="P377" i="1" a="1"/>
  <c r="P377" i="1" s="1"/>
  <c r="P378" i="1" a="1"/>
  <c r="P378" i="1" s="1"/>
  <c r="P379" i="1" a="1"/>
  <c r="P379" i="1" s="1"/>
  <c r="P380" i="1" a="1"/>
  <c r="P380" i="1" s="1"/>
  <c r="P381" i="1" a="1"/>
  <c r="P381" i="1" s="1"/>
  <c r="P382" i="1" a="1"/>
  <c r="P382" i="1" s="1"/>
  <c r="P383" i="1" a="1"/>
  <c r="P383" i="1" s="1"/>
  <c r="P384" i="1" a="1"/>
  <c r="P384" i="1" s="1"/>
  <c r="P385" i="1" a="1"/>
  <c r="P385" i="1" s="1"/>
  <c r="P386" i="1" a="1"/>
  <c r="P386" i="1" s="1"/>
  <c r="P387" i="1" a="1"/>
  <c r="P387" i="1" s="1"/>
  <c r="P388" i="1" a="1"/>
  <c r="P388" i="1" s="1"/>
  <c r="P389" i="1" a="1"/>
  <c r="P389" i="1" s="1"/>
  <c r="P390" i="1" a="1"/>
  <c r="P390" i="1" s="1"/>
  <c r="P391" i="1" a="1"/>
  <c r="P391" i="1" s="1"/>
  <c r="P392" i="1" a="1"/>
  <c r="P392" i="1" s="1"/>
  <c r="P393" i="1" a="1"/>
  <c r="P393" i="1" s="1"/>
  <c r="P394" i="1" a="1"/>
  <c r="P394" i="1" s="1"/>
  <c r="P395" i="1" a="1"/>
  <c r="P395" i="1" s="1"/>
  <c r="P396" i="1" a="1"/>
  <c r="P396" i="1" s="1"/>
  <c r="P397" i="1" a="1"/>
  <c r="P397" i="1" s="1"/>
  <c r="P398" i="1" a="1"/>
  <c r="P398" i="1" s="1"/>
  <c r="P399" i="1" a="1"/>
  <c r="P399" i="1" s="1"/>
  <c r="P400" i="1" a="1"/>
  <c r="P400" i="1" s="1"/>
  <c r="P401" i="1" a="1"/>
  <c r="P401" i="1" s="1"/>
  <c r="P402" i="1" a="1"/>
  <c r="P402" i="1" s="1"/>
  <c r="P403" i="1" a="1"/>
  <c r="P403" i="1" s="1"/>
  <c r="P404" i="1" a="1"/>
  <c r="P404" i="1" s="1"/>
  <c r="P405" i="1" a="1"/>
  <c r="P405" i="1" s="1"/>
  <c r="P406" i="1" a="1"/>
  <c r="P406" i="1" s="1"/>
  <c r="P407" i="1" a="1"/>
  <c r="P407" i="1" s="1"/>
  <c r="P408" i="1" a="1"/>
  <c r="P408" i="1" s="1"/>
  <c r="P409" i="1" a="1"/>
  <c r="P409" i="1" s="1"/>
  <c r="P410" i="1" a="1"/>
  <c r="P410" i="1" s="1"/>
  <c r="P411" i="1" a="1"/>
  <c r="P411" i="1" s="1"/>
  <c r="P412" i="1" a="1"/>
  <c r="P412" i="1" s="1"/>
  <c r="P413" i="1" a="1"/>
  <c r="P413" i="1" s="1"/>
  <c r="P414" i="1" a="1"/>
  <c r="P414" i="1" s="1"/>
  <c r="P415" i="1" a="1"/>
  <c r="P415" i="1" s="1"/>
  <c r="P416" i="1" a="1"/>
  <c r="P416" i="1" s="1"/>
  <c r="P417" i="1" a="1"/>
  <c r="P417" i="1" s="1"/>
  <c r="P418" i="1" a="1"/>
  <c r="P418" i="1" s="1"/>
  <c r="P419" i="1" a="1"/>
  <c r="P419" i="1" s="1"/>
  <c r="P420" i="1" a="1"/>
  <c r="P420" i="1" s="1"/>
  <c r="P421" i="1" a="1"/>
  <c r="P421" i="1" s="1"/>
  <c r="P422" i="1" a="1"/>
  <c r="P422" i="1" s="1"/>
  <c r="P423" i="1" a="1"/>
  <c r="P423" i="1" s="1"/>
  <c r="P424" i="1" a="1"/>
  <c r="P424" i="1" s="1"/>
  <c r="P425" i="1" a="1"/>
  <c r="P425" i="1" s="1"/>
  <c r="P426" i="1" a="1"/>
  <c r="P426" i="1" s="1"/>
  <c r="P427" i="1" a="1"/>
  <c r="P427" i="1" s="1"/>
  <c r="P428" i="1" a="1"/>
  <c r="P428" i="1" s="1"/>
  <c r="P429" i="1" a="1"/>
  <c r="P429" i="1" s="1"/>
  <c r="P430" i="1" a="1"/>
  <c r="P430" i="1" s="1"/>
  <c r="P431" i="1" a="1"/>
  <c r="P431" i="1" s="1"/>
  <c r="P432" i="1" a="1"/>
  <c r="P432" i="1" s="1"/>
  <c r="P433" i="1" a="1"/>
  <c r="P433" i="1" s="1"/>
  <c r="P434" i="1" a="1"/>
  <c r="P434" i="1" s="1"/>
  <c r="P435" i="1" a="1"/>
  <c r="P435" i="1" s="1"/>
  <c r="P436" i="1" a="1"/>
  <c r="P436" i="1" s="1"/>
  <c r="P437" i="1" a="1"/>
  <c r="P437" i="1" s="1"/>
  <c r="P438" i="1" a="1"/>
  <c r="P438" i="1" s="1"/>
  <c r="P439" i="1" a="1"/>
  <c r="P439" i="1" s="1"/>
  <c r="P440" i="1" a="1"/>
  <c r="P440" i="1" s="1"/>
  <c r="P441" i="1" a="1"/>
  <c r="P441" i="1" s="1"/>
  <c r="P442" i="1" a="1"/>
  <c r="P442" i="1" s="1"/>
  <c r="P443" i="1" a="1"/>
  <c r="P443" i="1" s="1"/>
  <c r="P444" i="1" a="1"/>
  <c r="P444" i="1" s="1"/>
  <c r="P445" i="1" a="1"/>
  <c r="P445" i="1" s="1"/>
  <c r="P446" i="1" a="1"/>
  <c r="P446" i="1" s="1"/>
  <c r="P447" i="1" a="1"/>
  <c r="P447" i="1" s="1"/>
  <c r="P448" i="1" a="1"/>
  <c r="P448" i="1" s="1"/>
  <c r="P449" i="1" a="1"/>
  <c r="P449" i="1" s="1"/>
  <c r="P450" i="1" a="1"/>
  <c r="P450" i="1" s="1"/>
  <c r="P451" i="1" a="1"/>
  <c r="P451" i="1" s="1"/>
  <c r="P452" i="1" a="1"/>
  <c r="P452" i="1" s="1"/>
  <c r="P453" i="1" a="1"/>
  <c r="P453" i="1" s="1"/>
  <c r="P454" i="1" a="1"/>
  <c r="P454" i="1" s="1"/>
  <c r="P455" i="1" a="1"/>
  <c r="P455" i="1" s="1"/>
  <c r="P456" i="1" a="1"/>
  <c r="P456" i="1" s="1"/>
  <c r="P457" i="1" a="1"/>
  <c r="P457" i="1" s="1"/>
  <c r="P458" i="1" a="1"/>
  <c r="P458" i="1" s="1"/>
  <c r="P459" i="1" a="1"/>
  <c r="P459" i="1" s="1"/>
  <c r="P460" i="1" a="1"/>
  <c r="P460" i="1" s="1"/>
  <c r="P461" i="1" a="1"/>
  <c r="P461" i="1" s="1"/>
  <c r="P462" i="1" a="1"/>
  <c r="P462" i="1" s="1"/>
  <c r="P463" i="1" a="1"/>
  <c r="P463" i="1" s="1"/>
  <c r="P464" i="1" a="1"/>
  <c r="P464" i="1" s="1"/>
  <c r="P465" i="1" a="1"/>
  <c r="P465" i="1" s="1"/>
  <c r="P466" i="1" a="1"/>
  <c r="P466" i="1" s="1"/>
  <c r="P467" i="1" a="1"/>
  <c r="P467" i="1" s="1"/>
  <c r="P468" i="1" a="1"/>
  <c r="P468" i="1" s="1"/>
  <c r="P469" i="1" a="1"/>
  <c r="P469" i="1" s="1"/>
  <c r="P470" i="1" a="1"/>
  <c r="P470" i="1" s="1"/>
  <c r="P471" i="1" a="1"/>
  <c r="P471" i="1" s="1"/>
  <c r="P472" i="1" a="1"/>
  <c r="P472" i="1" s="1"/>
  <c r="P473" i="1" a="1"/>
  <c r="P473" i="1" s="1"/>
  <c r="P474" i="1" a="1"/>
  <c r="P474" i="1" s="1"/>
  <c r="P475" i="1" a="1"/>
  <c r="P475" i="1" s="1"/>
  <c r="P476" i="1" a="1"/>
  <c r="P476" i="1" s="1"/>
  <c r="P477" i="1" a="1"/>
  <c r="P477" i="1" s="1"/>
  <c r="P478" i="1" a="1"/>
  <c r="P478" i="1" s="1"/>
  <c r="P479" i="1" a="1"/>
  <c r="P479" i="1" s="1"/>
  <c r="P480" i="1" a="1"/>
  <c r="P480" i="1" s="1"/>
  <c r="P481" i="1" a="1"/>
  <c r="P481" i="1" s="1"/>
  <c r="P482" i="1" a="1"/>
  <c r="P482" i="1" s="1"/>
  <c r="P483" i="1" a="1"/>
  <c r="P483" i="1" s="1"/>
  <c r="P484" i="1" a="1"/>
  <c r="P484" i="1" s="1"/>
  <c r="P485" i="1" a="1"/>
  <c r="P485" i="1" s="1"/>
  <c r="P486" i="1" a="1"/>
  <c r="P486" i="1" s="1"/>
  <c r="P487" i="1" a="1"/>
  <c r="P487" i="1" s="1"/>
  <c r="P488" i="1" a="1"/>
  <c r="P488" i="1" s="1"/>
  <c r="P489" i="1" a="1"/>
  <c r="P489" i="1" s="1"/>
  <c r="P490" i="1" a="1"/>
  <c r="P490" i="1" s="1"/>
  <c r="P491" i="1" a="1"/>
  <c r="P491" i="1" s="1"/>
  <c r="P492" i="1" a="1"/>
  <c r="P492" i="1" s="1"/>
  <c r="P493" i="1" a="1"/>
  <c r="P493" i="1" s="1"/>
  <c r="P494" i="1" a="1"/>
  <c r="P494" i="1" s="1"/>
  <c r="P495" i="1" a="1"/>
  <c r="P495" i="1" s="1"/>
  <c r="P496" i="1" a="1"/>
  <c r="P496" i="1" s="1"/>
  <c r="P497" i="1" a="1"/>
  <c r="P497" i="1" s="1"/>
  <c r="P498" i="1" a="1"/>
  <c r="P498" i="1" s="1"/>
  <c r="P499" i="1" a="1"/>
  <c r="P499" i="1" s="1"/>
  <c r="P500" i="1" a="1"/>
  <c r="P500" i="1"/>
  <c r="P501" i="1" a="1"/>
  <c r="P501" i="1" s="1"/>
  <c r="P502" i="1" a="1"/>
  <c r="P502" i="1" s="1"/>
  <c r="P503" i="1" a="1"/>
  <c r="P503" i="1" s="1"/>
  <c r="P504" i="1" a="1"/>
  <c r="P504" i="1" s="1"/>
  <c r="P505" i="1" a="1"/>
  <c r="P505" i="1" s="1"/>
  <c r="P506" i="1" a="1"/>
  <c r="P506" i="1" s="1"/>
  <c r="P507" i="1" a="1"/>
  <c r="P507" i="1"/>
  <c r="P508" i="1" a="1"/>
  <c r="P508" i="1" s="1"/>
  <c r="P509" i="1" a="1"/>
  <c r="P509" i="1" s="1"/>
  <c r="P510" i="1" a="1"/>
  <c r="P510" i="1" s="1"/>
  <c r="P511" i="1" a="1"/>
  <c r="P511" i="1" s="1"/>
  <c r="P512" i="1" a="1"/>
  <c r="P512" i="1" s="1"/>
  <c r="P513" i="1" a="1"/>
  <c r="P513" i="1" s="1"/>
  <c r="P514" i="1" a="1"/>
  <c r="P514" i="1" s="1"/>
  <c r="P515" i="1" a="1"/>
  <c r="P515" i="1" s="1"/>
  <c r="P516" i="1" a="1"/>
  <c r="P516" i="1" s="1"/>
  <c r="P517" i="1" a="1"/>
  <c r="P517" i="1" s="1"/>
  <c r="P518" i="1" a="1"/>
  <c r="P518" i="1" s="1"/>
  <c r="P519" i="1" a="1"/>
  <c r="P519" i="1" s="1"/>
  <c r="P520" i="1" a="1"/>
  <c r="P520" i="1" s="1"/>
  <c r="P521" i="1" a="1"/>
  <c r="P521" i="1" s="1"/>
  <c r="P522" i="1" a="1"/>
  <c r="P522" i="1" s="1"/>
  <c r="P523" i="1" a="1"/>
  <c r="P523" i="1" s="1"/>
  <c r="P524" i="1" a="1"/>
  <c r="P524" i="1" s="1"/>
  <c r="P525" i="1" a="1"/>
  <c r="P525" i="1" s="1"/>
  <c r="P526" i="1" a="1"/>
  <c r="P526" i="1"/>
  <c r="P527" i="1" a="1"/>
  <c r="P527" i="1" s="1"/>
  <c r="P528" i="1" a="1"/>
  <c r="P528" i="1" s="1"/>
  <c r="P529" i="1" a="1"/>
  <c r="P529" i="1" s="1"/>
  <c r="P530" i="1" a="1"/>
  <c r="P530" i="1"/>
  <c r="P531" i="1" a="1"/>
  <c r="P531" i="1" s="1"/>
  <c r="P532" i="1" a="1"/>
  <c r="P532" i="1" s="1"/>
  <c r="P533" i="1" a="1"/>
  <c r="P533" i="1" s="1"/>
  <c r="P534" i="1" a="1"/>
  <c r="P534" i="1" s="1"/>
  <c r="P535" i="1" a="1"/>
  <c r="P535" i="1" s="1"/>
  <c r="P536" i="1" a="1"/>
  <c r="P536" i="1" s="1"/>
  <c r="P537" i="1" a="1"/>
  <c r="P537" i="1" s="1"/>
  <c r="P538" i="1" a="1"/>
  <c r="P538" i="1"/>
  <c r="P539" i="1" a="1"/>
  <c r="P539" i="1" s="1"/>
  <c r="P540" i="1" a="1"/>
  <c r="P540" i="1" s="1"/>
  <c r="P541" i="1" a="1"/>
  <c r="P541" i="1"/>
  <c r="P542" i="1" a="1"/>
  <c r="P542" i="1" s="1"/>
  <c r="P543" i="1" a="1"/>
  <c r="P543" i="1" s="1"/>
  <c r="P544" i="1" a="1"/>
  <c r="P544" i="1" s="1"/>
  <c r="P545" i="1" a="1"/>
  <c r="P545" i="1" s="1"/>
  <c r="P546" i="1" a="1"/>
  <c r="P546" i="1" s="1"/>
  <c r="P547" i="1" a="1"/>
  <c r="P547" i="1"/>
  <c r="P548" i="1" a="1"/>
  <c r="P548" i="1" s="1"/>
  <c r="P549" i="1" a="1"/>
  <c r="P549" i="1" s="1"/>
  <c r="P550" i="1" a="1"/>
  <c r="P550" i="1"/>
  <c r="P551" i="1" a="1"/>
  <c r="P551" i="1" s="1"/>
  <c r="P552" i="1" a="1"/>
  <c r="P552" i="1" s="1"/>
  <c r="P553" i="1" a="1"/>
  <c r="P553" i="1" s="1"/>
  <c r="P554" i="1" a="1"/>
  <c r="P554" i="1"/>
  <c r="P555" i="1" a="1"/>
  <c r="P555" i="1" s="1"/>
  <c r="P556" i="1" a="1"/>
  <c r="P556" i="1" s="1"/>
  <c r="P557" i="1" a="1"/>
  <c r="P557" i="1" s="1"/>
  <c r="P558" i="1" a="1"/>
  <c r="P558" i="1" s="1"/>
  <c r="P559" i="1" a="1"/>
  <c r="P559" i="1"/>
  <c r="P560" i="1" a="1"/>
  <c r="P560" i="1" s="1"/>
  <c r="P561" i="1" a="1"/>
  <c r="P561" i="1" s="1"/>
  <c r="P562" i="1" a="1"/>
  <c r="P562" i="1" s="1"/>
  <c r="P563" i="1" a="1"/>
  <c r="P563" i="1" s="1"/>
  <c r="P564" i="1" a="1"/>
  <c r="P564" i="1" s="1"/>
  <c r="P565" i="1" a="1"/>
  <c r="P565" i="1"/>
  <c r="P566" i="1" a="1"/>
  <c r="P566" i="1"/>
  <c r="P567" i="1" a="1"/>
  <c r="P567" i="1" s="1"/>
  <c r="P568" i="1" a="1"/>
  <c r="P568" i="1" s="1"/>
  <c r="P569" i="1" a="1"/>
  <c r="P569" i="1" s="1"/>
  <c r="P570" i="1" a="1"/>
  <c r="P570" i="1" s="1"/>
  <c r="P571" i="1" a="1"/>
  <c r="P571" i="1" s="1"/>
  <c r="P572" i="1" a="1"/>
  <c r="P572" i="1" s="1"/>
  <c r="P573" i="1" a="1"/>
  <c r="P573" i="1" s="1"/>
  <c r="P574" i="1" a="1"/>
  <c r="P574" i="1"/>
  <c r="P575" i="1" a="1"/>
  <c r="P575" i="1" s="1"/>
  <c r="P576" i="1" a="1"/>
  <c r="P576" i="1" s="1"/>
  <c r="P577" i="1" a="1"/>
  <c r="P577" i="1"/>
  <c r="P578" i="1" a="1"/>
  <c r="P578" i="1" s="1"/>
  <c r="P579" i="1" a="1"/>
  <c r="P579" i="1" s="1"/>
  <c r="P580" i="1" a="1"/>
  <c r="P580" i="1"/>
  <c r="P581" i="1" a="1"/>
  <c r="P581" i="1" s="1"/>
  <c r="P582" i="1" a="1"/>
  <c r="P582" i="1" s="1"/>
  <c r="P583" i="1" a="1"/>
  <c r="P583" i="1"/>
  <c r="P584" i="1" a="1"/>
  <c r="P584" i="1"/>
  <c r="P585" i="1" a="1"/>
  <c r="P585" i="1" s="1"/>
  <c r="P586" i="1" a="1"/>
  <c r="P586" i="1" s="1"/>
  <c r="P587" i="1" a="1"/>
  <c r="P587" i="1" s="1"/>
  <c r="P588" i="1" a="1"/>
  <c r="P588" i="1" s="1"/>
  <c r="P589" i="1" a="1"/>
  <c r="P589" i="1"/>
  <c r="P590" i="1" a="1"/>
  <c r="P590" i="1"/>
  <c r="P591" i="1" a="1"/>
  <c r="P591" i="1" s="1"/>
  <c r="P592" i="1" a="1"/>
  <c r="P592" i="1" s="1"/>
  <c r="P593" i="1" a="1"/>
  <c r="P593" i="1" s="1"/>
  <c r="P594" i="1" a="1"/>
  <c r="P594" i="1" s="1"/>
  <c r="P595" i="1" a="1"/>
  <c r="P595" i="1" s="1"/>
  <c r="P596" i="1" a="1"/>
  <c r="P596" i="1"/>
  <c r="P597" i="1" a="1"/>
  <c r="P597" i="1"/>
  <c r="P598" i="1" a="1"/>
  <c r="P598" i="1" s="1"/>
  <c r="P599" i="1" a="1"/>
  <c r="P599" i="1" s="1"/>
  <c r="P600" i="1" a="1"/>
  <c r="P600" i="1" s="1"/>
  <c r="P601" i="1" a="1"/>
  <c r="P601" i="1" s="1"/>
  <c r="P602" i="1" a="1"/>
  <c r="P602" i="1" s="1"/>
  <c r="P603" i="1" a="1"/>
  <c r="P603" i="1" s="1"/>
  <c r="P604" i="1" a="1"/>
  <c r="P604" i="1" s="1"/>
  <c r="P605" i="1" a="1"/>
  <c r="P605" i="1" s="1"/>
  <c r="P606" i="1" a="1"/>
  <c r="P606" i="1" s="1"/>
  <c r="P607" i="1" a="1"/>
  <c r="P607" i="1" s="1"/>
  <c r="P608" i="1" a="1"/>
  <c r="P608" i="1" s="1"/>
  <c r="P609" i="1" a="1"/>
  <c r="P609" i="1" s="1"/>
  <c r="P610" i="1" a="1"/>
  <c r="P610" i="1" s="1"/>
  <c r="P611" i="1" a="1"/>
  <c r="P611" i="1" s="1"/>
  <c r="P612" i="1" a="1"/>
  <c r="P612" i="1" s="1"/>
  <c r="P613" i="1" a="1"/>
  <c r="P613" i="1" s="1"/>
  <c r="P614" i="1" a="1"/>
  <c r="P614" i="1"/>
  <c r="P615" i="1" a="1"/>
  <c r="P615" i="1"/>
  <c r="P616" i="1" a="1"/>
  <c r="P616" i="1" s="1"/>
  <c r="P617" i="1" a="1"/>
  <c r="P617" i="1" s="1"/>
  <c r="P618" i="1" a="1"/>
  <c r="P618" i="1" s="1"/>
  <c r="P619" i="1" a="1"/>
  <c r="P619" i="1" s="1"/>
  <c r="P620" i="1" a="1"/>
  <c r="P620" i="1" s="1"/>
  <c r="P621" i="1" a="1"/>
  <c r="P621" i="1" s="1"/>
  <c r="P622" i="1" a="1"/>
  <c r="P622" i="1"/>
  <c r="P623" i="1" a="1"/>
  <c r="P623" i="1" s="1"/>
  <c r="P624" i="1" a="1"/>
  <c r="P624" i="1" s="1"/>
  <c r="P625" i="1" a="1"/>
  <c r="P625" i="1"/>
  <c r="P626" i="1" a="1"/>
  <c r="P626" i="1"/>
  <c r="P627" i="1" a="1"/>
  <c r="P627" i="1" s="1"/>
  <c r="P628" i="1" a="1"/>
  <c r="P628" i="1"/>
  <c r="P629" i="1" a="1"/>
  <c r="P629" i="1" s="1"/>
  <c r="P630" i="1" a="1"/>
  <c r="P630" i="1" s="1"/>
  <c r="P631" i="1" a="1"/>
  <c r="P631" i="1" s="1"/>
  <c r="P632" i="1" a="1"/>
  <c r="P632" i="1"/>
  <c r="P633" i="1" a="1"/>
  <c r="P633" i="1" s="1"/>
  <c r="P634" i="1" a="1"/>
  <c r="P634" i="1" s="1"/>
  <c r="P635" i="1" a="1"/>
  <c r="P635" i="1" s="1"/>
  <c r="P636" i="1" a="1"/>
  <c r="P636" i="1" s="1"/>
  <c r="P637" i="1" a="1"/>
  <c r="P637" i="1" s="1"/>
  <c r="P638" i="1" a="1"/>
  <c r="P638" i="1" s="1"/>
  <c r="P639" i="1" a="1"/>
  <c r="P639" i="1" s="1"/>
  <c r="P640" i="1" a="1"/>
  <c r="P640" i="1"/>
  <c r="P641" i="1" a="1"/>
  <c r="P641" i="1" s="1"/>
  <c r="P642" i="1" a="1"/>
  <c r="P642" i="1" s="1"/>
  <c r="P643" i="1" a="1"/>
  <c r="P643" i="1"/>
  <c r="P644" i="1" a="1"/>
  <c r="P644" i="1"/>
  <c r="P645" i="1" a="1"/>
  <c r="P645" i="1" s="1"/>
  <c r="P646" i="1" a="1"/>
  <c r="P646" i="1"/>
  <c r="P647" i="1" a="1"/>
  <c r="P647" i="1" s="1"/>
  <c r="P648" i="1" a="1"/>
  <c r="P648" i="1" s="1"/>
  <c r="P649" i="1" a="1"/>
  <c r="P649" i="1" s="1"/>
  <c r="P650" i="1" a="1"/>
  <c r="P650" i="1"/>
  <c r="P651" i="1" a="1"/>
  <c r="P651" i="1" s="1"/>
  <c r="P652" i="1" a="1"/>
  <c r="P652" i="1" s="1"/>
  <c r="P653" i="1" a="1"/>
  <c r="P653" i="1" s="1"/>
  <c r="P654" i="1" a="1"/>
  <c r="P654" i="1" s="1"/>
  <c r="P655" i="1" a="1"/>
  <c r="P655" i="1" s="1"/>
  <c r="P656" i="1" a="1"/>
  <c r="P656" i="1" s="1"/>
  <c r="P657" i="1" a="1"/>
  <c r="P657" i="1"/>
  <c r="P658" i="1" a="1"/>
  <c r="P658" i="1" s="1"/>
  <c r="P659" i="1" a="1"/>
  <c r="P659" i="1" s="1"/>
  <c r="P660" i="1" a="1"/>
  <c r="P660" i="1" s="1"/>
  <c r="P661" i="1" a="1"/>
  <c r="P661" i="1"/>
  <c r="P662" i="1" a="1"/>
  <c r="P662" i="1" s="1"/>
  <c r="P663" i="1" a="1"/>
  <c r="P663" i="1" s="1"/>
  <c r="P664" i="1" a="1"/>
  <c r="P664" i="1" s="1"/>
  <c r="P665" i="1" a="1"/>
  <c r="P665" i="1" s="1"/>
  <c r="P666" i="1" a="1"/>
  <c r="P666" i="1" s="1"/>
  <c r="P667" i="1" a="1"/>
  <c r="P667" i="1" s="1"/>
  <c r="P668" i="1" a="1"/>
  <c r="P668" i="1" s="1"/>
  <c r="P669" i="1" a="1"/>
  <c r="P669" i="1" s="1"/>
  <c r="P670" i="1" a="1"/>
  <c r="P670" i="1" s="1"/>
  <c r="P671" i="1" a="1"/>
  <c r="P671" i="1" s="1"/>
  <c r="P672" i="1" a="1"/>
  <c r="P672" i="1" s="1"/>
  <c r="P673" i="1" a="1"/>
  <c r="P673" i="1" s="1"/>
  <c r="P674" i="1" a="1"/>
  <c r="P674" i="1" s="1"/>
  <c r="P675" i="1" a="1"/>
  <c r="P675" i="1" s="1"/>
  <c r="P676" i="1" a="1"/>
  <c r="P676" i="1" s="1"/>
  <c r="P677" i="1" a="1"/>
  <c r="P677" i="1" s="1"/>
  <c r="P678" i="1" a="1"/>
  <c r="P678" i="1" s="1"/>
  <c r="P679" i="1" a="1"/>
  <c r="P679" i="1" s="1"/>
  <c r="P680" i="1" a="1"/>
  <c r="P680" i="1" s="1"/>
  <c r="P681" i="1" a="1"/>
  <c r="P681" i="1" s="1"/>
  <c r="P682" i="1" a="1"/>
  <c r="P682" i="1" s="1"/>
  <c r="P683" i="1" a="1"/>
  <c r="P683" i="1" s="1"/>
  <c r="P684" i="1" a="1"/>
  <c r="P684" i="1" s="1"/>
  <c r="P685" i="1" a="1"/>
  <c r="P685" i="1" s="1"/>
  <c r="P686" i="1" a="1"/>
  <c r="P686" i="1" s="1"/>
  <c r="P687" i="1" a="1"/>
  <c r="P687" i="1" s="1"/>
  <c r="P688" i="1" a="1"/>
  <c r="P688" i="1" s="1"/>
  <c r="P689" i="1" a="1"/>
  <c r="P689" i="1" s="1"/>
  <c r="P690" i="1" a="1"/>
  <c r="P690" i="1" s="1"/>
  <c r="P691" i="1" a="1"/>
  <c r="P691" i="1" s="1"/>
  <c r="P692" i="1" a="1"/>
  <c r="P692" i="1" s="1"/>
  <c r="P693" i="1" a="1"/>
  <c r="P693" i="1" s="1"/>
  <c r="P694" i="1" a="1"/>
  <c r="P694" i="1"/>
  <c r="P695" i="1" a="1"/>
  <c r="P695" i="1" s="1"/>
  <c r="P696" i="1" a="1"/>
  <c r="P696" i="1" s="1"/>
  <c r="P697" i="1" a="1"/>
  <c r="P697" i="1"/>
  <c r="P698" i="1" a="1"/>
  <c r="P698" i="1"/>
  <c r="P699" i="1" a="1"/>
  <c r="P699" i="1" s="1"/>
  <c r="P700" i="1" a="1"/>
  <c r="P700" i="1"/>
  <c r="P701" i="1" a="1"/>
  <c r="P701" i="1" s="1"/>
  <c r="P702" i="1" a="1"/>
  <c r="P702" i="1" s="1"/>
  <c r="P703" i="1" a="1"/>
  <c r="P703" i="1" s="1"/>
  <c r="P704" i="1" a="1"/>
  <c r="P704" i="1"/>
  <c r="P705" i="1" a="1"/>
  <c r="P705" i="1"/>
  <c r="P706" i="1" a="1"/>
  <c r="P706" i="1" s="1"/>
  <c r="P707" i="1" a="1"/>
  <c r="P707" i="1" s="1"/>
  <c r="P708" i="1" a="1"/>
  <c r="P708" i="1" s="1"/>
  <c r="P709" i="1" a="1"/>
  <c r="P709" i="1"/>
  <c r="P710" i="1" a="1"/>
  <c r="P710" i="1" s="1"/>
  <c r="P711" i="1" a="1"/>
  <c r="P711" i="1"/>
  <c r="P712" i="1" a="1"/>
  <c r="P712" i="1" s="1"/>
  <c r="P713" i="1" a="1"/>
  <c r="P713" i="1" s="1"/>
  <c r="P714" i="1" a="1"/>
  <c r="P714" i="1" s="1"/>
  <c r="P715" i="1" a="1"/>
  <c r="P715" i="1" s="1"/>
  <c r="P716" i="1" a="1"/>
  <c r="P716" i="1" s="1"/>
  <c r="P717" i="1" a="1"/>
  <c r="P717" i="1" s="1"/>
  <c r="P718" i="1" a="1"/>
  <c r="P718" i="1"/>
  <c r="P719" i="1" a="1"/>
  <c r="P719" i="1" s="1"/>
  <c r="P720" i="1" a="1"/>
  <c r="P720" i="1" s="1"/>
  <c r="P721" i="1" a="1"/>
  <c r="P721" i="1" s="1"/>
  <c r="P722" i="1" a="1"/>
  <c r="P722" i="1"/>
  <c r="P723" i="1" a="1"/>
  <c r="P723" i="1"/>
  <c r="P724" i="1" a="1"/>
  <c r="P724" i="1" s="1"/>
  <c r="P725" i="1" a="1"/>
  <c r="P725" i="1" s="1"/>
  <c r="P726" i="1" a="1"/>
  <c r="P726" i="1"/>
  <c r="P727" i="1" a="1"/>
  <c r="P727" i="1" s="1"/>
  <c r="P728" i="1" a="1"/>
  <c r="P728" i="1"/>
  <c r="P729" i="1" a="1"/>
  <c r="P729" i="1"/>
  <c r="P730" i="1" a="1"/>
  <c r="P730" i="1" s="1"/>
  <c r="P731" i="1" a="1"/>
  <c r="P731" i="1" s="1"/>
  <c r="P732" i="1" a="1"/>
  <c r="P732" i="1" s="1"/>
  <c r="P733" i="1" a="1"/>
  <c r="P733" i="1" s="1"/>
  <c r="P734" i="1" a="1"/>
  <c r="P734" i="1" s="1"/>
  <c r="P735" i="1" a="1"/>
  <c r="P735" i="1"/>
  <c r="P736" i="1" a="1"/>
  <c r="P736" i="1" s="1"/>
  <c r="P737" i="1" a="1"/>
  <c r="P737" i="1" s="1"/>
  <c r="P738" i="1" a="1"/>
  <c r="P738" i="1" s="1"/>
  <c r="P739" i="1" a="1"/>
  <c r="P739" i="1" s="1"/>
  <c r="P740" i="1" a="1"/>
  <c r="P740" i="1" s="1"/>
  <c r="P741" i="1" a="1"/>
  <c r="P741" i="1" s="1"/>
  <c r="P742" i="1" a="1"/>
  <c r="P742" i="1" s="1"/>
  <c r="P743" i="1" a="1"/>
  <c r="P743" i="1" s="1"/>
  <c r="P744" i="1" a="1"/>
  <c r="P744" i="1" s="1"/>
  <c r="P745" i="1" a="1"/>
  <c r="P745" i="1" s="1"/>
  <c r="P746" i="1" a="1"/>
  <c r="P746" i="1" s="1"/>
  <c r="P747" i="1" a="1"/>
  <c r="P747" i="1"/>
  <c r="P748" i="1" a="1"/>
  <c r="P748" i="1" s="1"/>
  <c r="P749" i="1" a="1"/>
  <c r="P749" i="1" s="1"/>
  <c r="P750" i="1" a="1"/>
  <c r="P750" i="1" s="1"/>
  <c r="P751" i="1" a="1"/>
  <c r="P751" i="1" s="1"/>
  <c r="P752" i="1" a="1"/>
  <c r="P752" i="1" s="1"/>
  <c r="P753" i="1" a="1"/>
  <c r="P753" i="1" s="1"/>
  <c r="P754" i="1" a="1"/>
  <c r="P754" i="1" s="1"/>
  <c r="P755" i="1" a="1"/>
  <c r="P755" i="1" s="1"/>
  <c r="P756" i="1" a="1"/>
  <c r="P756" i="1" s="1"/>
  <c r="P757" i="1" a="1"/>
  <c r="P757" i="1" s="1"/>
  <c r="P758" i="1" a="1"/>
  <c r="P758" i="1" s="1"/>
  <c r="P759" i="1" a="1"/>
  <c r="P759" i="1" s="1"/>
  <c r="P760" i="1" a="1"/>
  <c r="P760" i="1" s="1"/>
  <c r="P761" i="1" a="1"/>
  <c r="P761" i="1" s="1"/>
  <c r="P762" i="1" a="1"/>
  <c r="P762" i="1" s="1"/>
  <c r="P763" i="1" a="1"/>
  <c r="P763" i="1" s="1"/>
  <c r="P764" i="1" a="1"/>
  <c r="P764" i="1" s="1"/>
  <c r="P765" i="1" a="1"/>
  <c r="P765" i="1" s="1"/>
  <c r="P766" i="1" a="1"/>
  <c r="P766" i="1" s="1"/>
  <c r="P767" i="1" a="1"/>
  <c r="P767" i="1" s="1"/>
  <c r="P768" i="1" a="1"/>
  <c r="P768" i="1" s="1"/>
  <c r="P769" i="1" a="1"/>
  <c r="P769" i="1" s="1"/>
  <c r="P770" i="1" a="1"/>
  <c r="P770" i="1" s="1"/>
  <c r="P771" i="1" a="1"/>
  <c r="P771" i="1" s="1"/>
  <c r="P772" i="1" a="1"/>
  <c r="P772" i="1" s="1"/>
  <c r="P773" i="1" a="1"/>
  <c r="P773" i="1" s="1"/>
  <c r="P774" i="1" a="1"/>
  <c r="P774" i="1"/>
  <c r="P775" i="1" a="1"/>
  <c r="P775" i="1" s="1"/>
  <c r="P776" i="1" a="1"/>
  <c r="P776" i="1" s="1"/>
  <c r="P777" i="1" a="1"/>
  <c r="P777" i="1" s="1"/>
  <c r="P778" i="1" a="1"/>
  <c r="P778" i="1" s="1"/>
  <c r="P779" i="1" a="1"/>
  <c r="P779" i="1" s="1"/>
  <c r="P780" i="1" a="1"/>
  <c r="P780" i="1" s="1"/>
  <c r="P781" i="1" a="1"/>
  <c r="P781" i="1" s="1"/>
  <c r="P782" i="1" a="1"/>
  <c r="P782" i="1" s="1"/>
  <c r="P783" i="1" a="1"/>
  <c r="P783" i="1"/>
  <c r="P784" i="1" a="1"/>
  <c r="P784" i="1" s="1"/>
  <c r="P785" i="1" a="1"/>
  <c r="P785" i="1" s="1"/>
  <c r="P786" i="1" a="1"/>
  <c r="P786" i="1" s="1"/>
  <c r="P787" i="1" a="1"/>
  <c r="P787" i="1" s="1"/>
  <c r="P788" i="1" a="1"/>
  <c r="P788" i="1" s="1"/>
  <c r="P789" i="1" a="1"/>
  <c r="P789" i="1" s="1"/>
  <c r="P790" i="1" a="1"/>
  <c r="P790" i="1" s="1"/>
  <c r="P791" i="1" a="1"/>
  <c r="P791" i="1" s="1"/>
  <c r="P792" i="1" a="1"/>
  <c r="P792" i="1"/>
  <c r="P793" i="1" a="1"/>
  <c r="P793" i="1" s="1"/>
  <c r="P794" i="1" a="1"/>
  <c r="P794" i="1" s="1"/>
  <c r="P795" i="1" a="1"/>
  <c r="P795" i="1" s="1"/>
  <c r="P796" i="1" a="1"/>
  <c r="P796" i="1" s="1"/>
  <c r="P797" i="1" a="1"/>
  <c r="P797" i="1" s="1"/>
  <c r="P798" i="1" a="1"/>
  <c r="P798" i="1" s="1"/>
  <c r="P799" i="1" a="1"/>
  <c r="P799" i="1" s="1"/>
  <c r="P800" i="1" a="1"/>
  <c r="P800" i="1" s="1"/>
  <c r="P801" i="1" a="1"/>
  <c r="P801" i="1"/>
  <c r="P802" i="1" a="1"/>
  <c r="P802" i="1" s="1"/>
  <c r="P803" i="1" a="1"/>
  <c r="P803" i="1" s="1"/>
  <c r="P804" i="1" a="1"/>
  <c r="P804" i="1" s="1"/>
  <c r="P805" i="1" a="1"/>
  <c r="P805" i="1" s="1"/>
  <c r="P806" i="1" a="1"/>
  <c r="P806" i="1" s="1"/>
  <c r="P807" i="1" a="1"/>
  <c r="P807" i="1" s="1"/>
  <c r="P808" i="1" a="1"/>
  <c r="P808" i="1" s="1"/>
  <c r="P809" i="1" a="1"/>
  <c r="P809" i="1" s="1"/>
  <c r="P810" i="1" a="1"/>
  <c r="P810" i="1" s="1"/>
  <c r="P811" i="1" a="1"/>
  <c r="P811" i="1" s="1"/>
  <c r="P812" i="1" a="1"/>
  <c r="P812" i="1" s="1"/>
  <c r="P813" i="1" a="1"/>
  <c r="P813" i="1" s="1"/>
  <c r="P814" i="1" a="1"/>
  <c r="P814" i="1" s="1"/>
  <c r="P815" i="1" a="1"/>
  <c r="P815" i="1" s="1"/>
  <c r="P816" i="1" a="1"/>
  <c r="P816" i="1" s="1"/>
  <c r="P817" i="1" a="1"/>
  <c r="P817" i="1" s="1"/>
  <c r="P818" i="1" a="1"/>
  <c r="P818" i="1" s="1"/>
  <c r="P819" i="1" a="1"/>
  <c r="P819" i="1" s="1"/>
  <c r="P820" i="1" a="1"/>
  <c r="P820" i="1" s="1"/>
  <c r="P821" i="1" a="1"/>
  <c r="P821" i="1" s="1"/>
  <c r="P822" i="1" a="1"/>
  <c r="P822" i="1" s="1"/>
  <c r="P823" i="1" a="1"/>
  <c r="P823" i="1" s="1"/>
  <c r="P824" i="1" a="1"/>
  <c r="P824" i="1" s="1"/>
  <c r="P825" i="1" a="1"/>
  <c r="P825" i="1" s="1"/>
  <c r="P826" i="1" a="1"/>
  <c r="P826" i="1" s="1"/>
  <c r="P827" i="1" a="1"/>
  <c r="P827" i="1" s="1"/>
  <c r="P828" i="1" a="1"/>
  <c r="P828" i="1"/>
  <c r="P829" i="1" a="1"/>
  <c r="P829" i="1" s="1"/>
  <c r="P830" i="1" a="1"/>
  <c r="P830" i="1" s="1"/>
  <c r="P831" i="1" a="1"/>
  <c r="P831" i="1" s="1"/>
  <c r="P832" i="1" a="1"/>
  <c r="P832" i="1" s="1"/>
  <c r="P833" i="1" a="1"/>
  <c r="P833" i="1" s="1"/>
  <c r="P834" i="1" a="1"/>
  <c r="P834" i="1" s="1"/>
  <c r="P835" i="1" a="1"/>
  <c r="P835" i="1" s="1"/>
  <c r="P836" i="1" a="1"/>
  <c r="P836" i="1" s="1"/>
  <c r="P837" i="1" a="1"/>
  <c r="P837" i="1"/>
  <c r="P838" i="1" a="1"/>
  <c r="P838" i="1" s="1"/>
  <c r="P839" i="1" a="1"/>
  <c r="P839" i="1" s="1"/>
  <c r="P840" i="1" a="1"/>
  <c r="P840" i="1" s="1"/>
  <c r="P841" i="1" a="1"/>
  <c r="P841" i="1" s="1"/>
  <c r="P842" i="1" a="1"/>
  <c r="P842" i="1" s="1"/>
  <c r="P843" i="1" a="1"/>
  <c r="P843" i="1" s="1"/>
  <c r="P844" i="1" a="1"/>
  <c r="P844" i="1" s="1"/>
  <c r="P845" i="1" a="1"/>
  <c r="P845" i="1" s="1"/>
  <c r="P846" i="1" a="1"/>
  <c r="P846" i="1"/>
  <c r="P847" i="1" a="1"/>
  <c r="P847" i="1" s="1"/>
  <c r="P848" i="1" a="1"/>
  <c r="P848" i="1" s="1"/>
  <c r="P849" i="1" a="1"/>
  <c r="P849" i="1" s="1"/>
  <c r="P850" i="1" a="1"/>
  <c r="P850" i="1" s="1"/>
  <c r="P851" i="1" a="1"/>
  <c r="P851" i="1" s="1"/>
  <c r="P852" i="1" a="1"/>
  <c r="P852" i="1" s="1"/>
  <c r="P853" i="1" a="1"/>
  <c r="P853" i="1" s="1"/>
  <c r="P854" i="1" a="1"/>
  <c r="P854" i="1" s="1"/>
  <c r="P855" i="1" a="1"/>
  <c r="P855" i="1"/>
  <c r="P856" i="1" a="1"/>
  <c r="P856" i="1" s="1"/>
  <c r="P857" i="1" a="1"/>
  <c r="P857" i="1" s="1"/>
  <c r="P858" i="1" a="1"/>
  <c r="P858" i="1" s="1"/>
  <c r="P859" i="1" a="1"/>
  <c r="P859" i="1" s="1"/>
  <c r="P860" i="1" a="1"/>
  <c r="P860" i="1" s="1"/>
  <c r="P861" i="1" a="1"/>
  <c r="P861" i="1" s="1"/>
  <c r="P862" i="1" a="1"/>
  <c r="P862" i="1" s="1"/>
  <c r="P863" i="1" a="1"/>
  <c r="P863" i="1" s="1"/>
  <c r="P864" i="1" a="1"/>
  <c r="P864" i="1" s="1"/>
  <c r="P865" i="1" a="1"/>
  <c r="P865" i="1" s="1"/>
  <c r="P866" i="1" a="1"/>
  <c r="P866" i="1" s="1"/>
  <c r="P867" i="1" a="1"/>
  <c r="P867" i="1" s="1"/>
  <c r="P868" i="1" a="1"/>
  <c r="P868" i="1" s="1"/>
  <c r="P869" i="1" a="1"/>
  <c r="P869" i="1" s="1"/>
  <c r="P870" i="1" a="1"/>
  <c r="P870" i="1" s="1"/>
  <c r="P871" i="1" a="1"/>
  <c r="P871" i="1" s="1"/>
  <c r="P872" i="1" a="1"/>
  <c r="P872" i="1" s="1"/>
  <c r="P873" i="1" a="1"/>
  <c r="P873" i="1" s="1"/>
  <c r="P874" i="1" a="1"/>
  <c r="P874" i="1" s="1"/>
  <c r="P875" i="1" a="1"/>
  <c r="P875" i="1" s="1"/>
  <c r="P876" i="1" a="1"/>
  <c r="P876" i="1" s="1"/>
  <c r="P877" i="1" a="1"/>
  <c r="P877" i="1" s="1"/>
  <c r="P878" i="1" a="1"/>
  <c r="P878" i="1" s="1"/>
  <c r="P879" i="1" a="1"/>
  <c r="P879" i="1" s="1"/>
  <c r="P880" i="1" a="1"/>
  <c r="P880" i="1" s="1"/>
  <c r="P881" i="1" a="1"/>
  <c r="P881" i="1" s="1"/>
  <c r="P882" i="1" a="1"/>
  <c r="P882" i="1"/>
  <c r="P883" i="1" a="1"/>
  <c r="P883" i="1" s="1"/>
  <c r="P884" i="1" a="1"/>
  <c r="P884" i="1" s="1"/>
  <c r="P885" i="1" a="1"/>
  <c r="P885" i="1" s="1"/>
  <c r="P886" i="1" a="1"/>
  <c r="P886" i="1" s="1"/>
  <c r="P887" i="1" a="1"/>
  <c r="P887" i="1" s="1"/>
  <c r="P888" i="1" a="1"/>
  <c r="P888" i="1" s="1"/>
  <c r="P889" i="1" a="1"/>
  <c r="P889" i="1" s="1"/>
  <c r="P890" i="1" a="1"/>
  <c r="P890" i="1" s="1"/>
  <c r="P891" i="1" a="1"/>
  <c r="P891" i="1"/>
  <c r="P892" i="1" a="1"/>
  <c r="P892" i="1" s="1"/>
  <c r="P893" i="1" a="1"/>
  <c r="P893" i="1" s="1"/>
  <c r="P894" i="1" a="1"/>
  <c r="P894" i="1" s="1"/>
  <c r="P895" i="1" a="1"/>
  <c r="P895" i="1" s="1"/>
  <c r="P896" i="1" a="1"/>
  <c r="P896" i="1" s="1"/>
  <c r="P897" i="1" a="1"/>
  <c r="P897" i="1" s="1"/>
  <c r="P898" i="1" a="1"/>
  <c r="P898" i="1" s="1"/>
  <c r="P899" i="1" a="1"/>
  <c r="P899" i="1" s="1"/>
  <c r="P900" i="1" a="1"/>
  <c r="P900" i="1"/>
  <c r="P901" i="1" a="1"/>
  <c r="P901" i="1" s="1"/>
  <c r="P902" i="1" a="1"/>
  <c r="P902" i="1" s="1"/>
  <c r="P903" i="1" a="1"/>
  <c r="P903" i="1" s="1"/>
  <c r="P904" i="1" a="1"/>
  <c r="P904" i="1" s="1"/>
  <c r="P905" i="1" a="1"/>
  <c r="P905" i="1" s="1"/>
  <c r="P906" i="1" a="1"/>
  <c r="P906" i="1" s="1"/>
  <c r="P907" i="1" a="1"/>
  <c r="P907" i="1" s="1"/>
  <c r="P908" i="1" a="1"/>
  <c r="P908" i="1" s="1"/>
  <c r="P909" i="1" a="1"/>
  <c r="P909" i="1"/>
  <c r="P910" i="1" a="1"/>
  <c r="P910" i="1" s="1"/>
  <c r="P911" i="1" a="1"/>
  <c r="P911" i="1" s="1"/>
  <c r="P912" i="1" a="1"/>
  <c r="P912" i="1" s="1"/>
  <c r="P913" i="1" a="1"/>
  <c r="P913" i="1" s="1"/>
  <c r="P914" i="1" a="1"/>
  <c r="P914" i="1" s="1"/>
  <c r="P915" i="1" a="1"/>
  <c r="P915" i="1" s="1"/>
  <c r="P916" i="1" a="1"/>
  <c r="P916" i="1" s="1"/>
  <c r="P917" i="1" a="1"/>
  <c r="P917" i="1" s="1"/>
  <c r="P918" i="1" a="1"/>
  <c r="P918" i="1" s="1"/>
  <c r="P919" i="1" a="1"/>
  <c r="P919" i="1" s="1"/>
  <c r="P920" i="1" a="1"/>
  <c r="P920" i="1" s="1"/>
  <c r="P921" i="1" a="1"/>
  <c r="P921" i="1" s="1"/>
  <c r="P922" i="1" a="1"/>
  <c r="P922" i="1" s="1"/>
  <c r="P923" i="1" a="1"/>
  <c r="P923" i="1" s="1"/>
  <c r="P924" i="1" a="1"/>
  <c r="P924" i="1" s="1"/>
  <c r="P925" i="1" a="1"/>
  <c r="P925" i="1" s="1"/>
  <c r="P926" i="1" a="1"/>
  <c r="P926" i="1" s="1"/>
  <c r="P927" i="1" a="1"/>
  <c r="P927" i="1" s="1"/>
  <c r="P928" i="1" a="1"/>
  <c r="P928" i="1" s="1"/>
  <c r="P929" i="1" a="1"/>
  <c r="P929" i="1" s="1"/>
  <c r="P930" i="1" a="1"/>
  <c r="P930" i="1" s="1"/>
  <c r="P931" i="1" a="1"/>
  <c r="P931" i="1" s="1"/>
  <c r="P932" i="1" a="1"/>
  <c r="P932" i="1" s="1"/>
  <c r="P933" i="1" a="1"/>
  <c r="P933" i="1" s="1"/>
  <c r="P934" i="1" a="1"/>
  <c r="P934" i="1" s="1"/>
  <c r="P935" i="1" a="1"/>
  <c r="P935" i="1" s="1"/>
  <c r="P936" i="1" a="1"/>
  <c r="P936" i="1"/>
  <c r="P937" i="1" a="1"/>
  <c r="P937" i="1" s="1"/>
  <c r="P938" i="1" a="1"/>
  <c r="P938" i="1" s="1"/>
  <c r="P939" i="1" a="1"/>
  <c r="P939" i="1" s="1"/>
  <c r="P940" i="1" a="1"/>
  <c r="P940" i="1" s="1"/>
  <c r="P941" i="1" a="1"/>
  <c r="P941" i="1" s="1"/>
  <c r="P942" i="1" a="1"/>
  <c r="P942" i="1" s="1"/>
  <c r="P943" i="1" a="1"/>
  <c r="P943" i="1" s="1"/>
  <c r="P944" i="1" a="1"/>
  <c r="P944" i="1" s="1"/>
  <c r="P945" i="1" a="1"/>
  <c r="P945" i="1"/>
  <c r="P946" i="1" a="1"/>
  <c r="P946" i="1" s="1"/>
  <c r="P947" i="1" a="1"/>
  <c r="P947" i="1" s="1"/>
  <c r="P948" i="1" a="1"/>
  <c r="P948" i="1" s="1"/>
  <c r="P949" i="1" a="1"/>
  <c r="P949" i="1" s="1"/>
  <c r="P950" i="1" a="1"/>
  <c r="P950" i="1" s="1"/>
  <c r="P951" i="1" a="1"/>
  <c r="P951" i="1" s="1"/>
  <c r="P952" i="1" a="1"/>
  <c r="P952" i="1" s="1"/>
  <c r="P953" i="1" a="1"/>
  <c r="P953" i="1" s="1"/>
  <c r="P954" i="1" a="1"/>
  <c r="P954" i="1"/>
  <c r="P955" i="1" a="1"/>
  <c r="P955" i="1" s="1"/>
  <c r="P956" i="1" a="1"/>
  <c r="P956" i="1" s="1"/>
  <c r="P957" i="1" a="1"/>
  <c r="P957" i="1" s="1"/>
  <c r="P958" i="1" a="1"/>
  <c r="P958" i="1" s="1"/>
  <c r="P959" i="1" a="1"/>
  <c r="P959" i="1" s="1"/>
  <c r="P960" i="1" a="1"/>
  <c r="P960" i="1" s="1"/>
  <c r="P961" i="1" a="1"/>
  <c r="P961" i="1" s="1"/>
  <c r="P962" i="1" a="1"/>
  <c r="P962" i="1" s="1"/>
  <c r="P963" i="1" a="1"/>
  <c r="P963" i="1"/>
  <c r="P964" i="1" a="1"/>
  <c r="P964" i="1" s="1"/>
  <c r="P965" i="1" a="1"/>
  <c r="P965" i="1" s="1"/>
  <c r="P966" i="1" a="1"/>
  <c r="P966" i="1" s="1"/>
  <c r="P967" i="1" a="1"/>
  <c r="P967" i="1" s="1"/>
  <c r="P968" i="1" a="1"/>
  <c r="P968" i="1" s="1"/>
  <c r="P969" i="1" a="1"/>
  <c r="P969" i="1" s="1"/>
  <c r="P970" i="1" a="1"/>
  <c r="P970" i="1" s="1"/>
  <c r="P971" i="1" a="1"/>
  <c r="P971" i="1" s="1"/>
  <c r="P972" i="1" a="1"/>
  <c r="P972" i="1" s="1"/>
  <c r="P973" i="1" a="1"/>
  <c r="P973" i="1" s="1"/>
  <c r="P974" i="1" a="1"/>
  <c r="P974" i="1" s="1"/>
  <c r="P975" i="1" a="1"/>
  <c r="P975" i="1" s="1"/>
  <c r="P976" i="1" a="1"/>
  <c r="P976" i="1" s="1"/>
  <c r="P977" i="1" a="1"/>
  <c r="P977" i="1" s="1"/>
  <c r="P978" i="1" a="1"/>
  <c r="P978" i="1" s="1"/>
  <c r="P979" i="1" a="1"/>
  <c r="P979" i="1" s="1"/>
  <c r="P980" i="1" a="1"/>
  <c r="P980" i="1" s="1"/>
  <c r="P981" i="1" a="1"/>
  <c r="P981" i="1" s="1"/>
  <c r="P982" i="1" a="1"/>
  <c r="P982" i="1" s="1"/>
  <c r="P983" i="1" a="1"/>
  <c r="P983" i="1" s="1"/>
  <c r="P984" i="1" a="1"/>
  <c r="P984" i="1"/>
  <c r="P985" i="1" a="1"/>
  <c r="P985" i="1" s="1"/>
  <c r="P986" i="1" a="1"/>
  <c r="P986" i="1" s="1"/>
  <c r="P987" i="1" a="1"/>
  <c r="P987" i="1"/>
  <c r="P988" i="1" a="1"/>
  <c r="P988" i="1"/>
  <c r="P989" i="1" a="1"/>
  <c r="P989" i="1" s="1"/>
  <c r="P990" i="1" a="1"/>
  <c r="P990" i="1" s="1"/>
  <c r="P991" i="1" a="1"/>
  <c r="P991" i="1" s="1"/>
  <c r="P992" i="1" a="1"/>
  <c r="P992" i="1" s="1"/>
  <c r="P993" i="1" a="1"/>
  <c r="P993" i="1" s="1"/>
  <c r="P994" i="1" a="1"/>
  <c r="P994" i="1" s="1"/>
  <c r="P995" i="1" a="1"/>
  <c r="P995" i="1" s="1"/>
  <c r="P996" i="1" a="1"/>
  <c r="P996" i="1" s="1"/>
  <c r="P997" i="1" a="1"/>
  <c r="P997" i="1" s="1"/>
  <c r="P998" i="1" a="1"/>
  <c r="P998" i="1" s="1"/>
  <c r="P999" i="1" a="1"/>
  <c r="P999" i="1" s="1"/>
  <c r="P1000" i="1" a="1"/>
  <c r="P1000" i="1"/>
  <c r="P1001" i="1" a="1"/>
  <c r="P1001" i="1" s="1"/>
  <c r="P1002" i="1" a="1"/>
  <c r="P1002" i="1" s="1"/>
  <c r="P1003" i="1" a="1"/>
  <c r="P1003" i="1" s="1"/>
  <c r="P1004" i="1" a="1"/>
  <c r="P1004" i="1" s="1"/>
  <c r="P1005" i="1" a="1"/>
  <c r="P1005" i="1" s="1"/>
  <c r="P1006" i="1" a="1"/>
  <c r="P1006" i="1" s="1"/>
  <c r="P1007" i="1" a="1"/>
  <c r="P1007" i="1" s="1"/>
  <c r="P1008" i="1" a="1"/>
  <c r="P1008" i="1" s="1"/>
  <c r="P1009" i="1" a="1"/>
  <c r="P1009" i="1" s="1"/>
  <c r="P1010" i="1" a="1"/>
  <c r="P1010" i="1" s="1"/>
  <c r="P1011" i="1" a="1"/>
  <c r="P1011" i="1" s="1"/>
  <c r="P1012" i="1" a="1"/>
  <c r="P1012" i="1" s="1"/>
  <c r="P1013" i="1" a="1"/>
  <c r="P1013" i="1" s="1"/>
  <c r="P1014" i="1" a="1"/>
  <c r="P1014" i="1" s="1"/>
  <c r="P1015" i="1" a="1"/>
  <c r="P1015" i="1" s="1"/>
  <c r="P1016" i="1" a="1"/>
  <c r="P1016" i="1" s="1"/>
  <c r="P1017" i="1" a="1"/>
  <c r="P1017" i="1" s="1"/>
  <c r="P1018" i="1" a="1"/>
  <c r="P1018" i="1" s="1"/>
  <c r="P1019" i="1" a="1"/>
  <c r="P1019" i="1" s="1"/>
  <c r="P1020" i="1" a="1"/>
  <c r="P1020" i="1"/>
  <c r="P1021" i="1" a="1"/>
  <c r="P1021" i="1" s="1"/>
  <c r="P1022" i="1" a="1"/>
  <c r="P1022" i="1" s="1"/>
  <c r="P1023" i="1" a="1"/>
  <c r="P1023" i="1"/>
  <c r="P1024" i="1" a="1"/>
  <c r="P1024" i="1"/>
  <c r="P1025" i="1" a="1"/>
  <c r="P1025" i="1" s="1"/>
  <c r="P1026" i="1" a="1"/>
  <c r="P1026" i="1" s="1"/>
  <c r="P1027" i="1" a="1"/>
  <c r="P1027" i="1" s="1"/>
  <c r="P1028" i="1" a="1"/>
  <c r="P1028" i="1" s="1"/>
  <c r="P1029" i="1" a="1"/>
  <c r="P1029" i="1"/>
  <c r="P1030" i="1" a="1"/>
  <c r="P1030" i="1" s="1"/>
  <c r="P1031" i="1" a="1"/>
  <c r="P1031" i="1" s="1"/>
  <c r="P1032" i="1" a="1"/>
  <c r="P1032" i="1"/>
  <c r="P1033" i="1" a="1"/>
  <c r="P1033" i="1" s="1"/>
  <c r="P1034" i="1" a="1"/>
  <c r="P1034" i="1" s="1"/>
  <c r="P1035" i="1" a="1"/>
  <c r="P1035" i="1"/>
  <c r="P1036" i="1" a="1"/>
  <c r="P1036" i="1" s="1"/>
  <c r="P1037" i="1" a="1"/>
  <c r="P1037" i="1" s="1"/>
  <c r="P1038" i="1" a="1"/>
  <c r="P1038" i="1" s="1"/>
  <c r="P1039" i="1" a="1"/>
  <c r="P1039" i="1" s="1"/>
  <c r="P1040" i="1" a="1"/>
  <c r="P1040" i="1" s="1"/>
  <c r="P1041" i="1" a="1"/>
  <c r="P1041" i="1" s="1"/>
  <c r="P1042" i="1" a="1"/>
  <c r="P1042" i="1" s="1"/>
  <c r="P1043" i="1" a="1"/>
  <c r="P1043" i="1" s="1"/>
  <c r="P1044" i="1" a="1"/>
  <c r="P1044" i="1"/>
  <c r="P1045" i="1" a="1"/>
  <c r="P1045" i="1" s="1"/>
  <c r="P1046" i="1" a="1"/>
  <c r="P1046" i="1" s="1"/>
  <c r="P1047" i="1" a="1"/>
  <c r="P1047" i="1"/>
  <c r="P1048" i="1" a="1"/>
  <c r="P1048" i="1" s="1"/>
  <c r="P1049" i="1" a="1"/>
  <c r="P1049" i="1" s="1"/>
  <c r="P1050" i="1" a="1"/>
  <c r="P1050" i="1" s="1"/>
  <c r="P1051" i="1" a="1"/>
  <c r="P1051" i="1" s="1"/>
  <c r="P1052" i="1" a="1"/>
  <c r="P1052" i="1" s="1"/>
  <c r="P1053" i="1" a="1"/>
  <c r="P1053" i="1"/>
  <c r="P1054" i="1" a="1"/>
  <c r="P1054" i="1" s="1"/>
  <c r="P1055" i="1" a="1"/>
  <c r="P1055" i="1" s="1"/>
  <c r="P1056" i="1" a="1"/>
  <c r="P1056" i="1"/>
  <c r="P1057" i="1" a="1"/>
  <c r="P1057" i="1" s="1"/>
  <c r="P1058" i="1" a="1"/>
  <c r="P1058" i="1" s="1"/>
  <c r="P1059" i="1" a="1"/>
  <c r="P1059" i="1" s="1"/>
  <c r="P1060" i="1" a="1"/>
  <c r="P1060" i="1" s="1"/>
  <c r="P1061" i="1" a="1"/>
  <c r="P1061" i="1" s="1"/>
  <c r="P1062" i="1" a="1"/>
  <c r="P1062" i="1" s="1"/>
  <c r="P1063" i="1" a="1"/>
  <c r="P1063" i="1" s="1"/>
  <c r="P1064" i="1" a="1"/>
  <c r="P1064" i="1" s="1"/>
  <c r="P1065" i="1" a="1"/>
  <c r="P1065" i="1" s="1"/>
  <c r="P1066" i="1" a="1"/>
  <c r="P1066" i="1" s="1"/>
  <c r="P1067" i="1" a="1"/>
  <c r="P1067" i="1" s="1"/>
  <c r="P1068" i="1" a="1"/>
  <c r="P1068" i="1"/>
  <c r="P1069" i="1" a="1"/>
  <c r="P1069" i="1" s="1"/>
  <c r="P1070" i="1" a="1"/>
  <c r="P1070" i="1" s="1"/>
  <c r="P1071" i="1" a="1"/>
  <c r="P1071" i="1"/>
  <c r="P1072" i="1" a="1"/>
  <c r="P1072" i="1"/>
  <c r="P1073" i="1" a="1"/>
  <c r="P1073" i="1" s="1"/>
  <c r="P1074" i="1" a="1"/>
  <c r="P1074" i="1" s="1"/>
  <c r="P1075" i="1" a="1"/>
  <c r="P1075" i="1" s="1"/>
  <c r="P1076" i="1" a="1"/>
  <c r="P1076" i="1" s="1"/>
  <c r="P1077" i="1" a="1"/>
  <c r="P1077" i="1"/>
  <c r="P1078" i="1" a="1"/>
  <c r="P1078" i="1" s="1"/>
  <c r="P1079" i="1" a="1"/>
  <c r="P1079" i="1" s="1"/>
  <c r="P1080" i="1" a="1"/>
  <c r="P1080" i="1"/>
  <c r="P1081" i="1" a="1"/>
  <c r="P1081" i="1" s="1"/>
  <c r="P1082" i="1" a="1"/>
  <c r="P1082" i="1" s="1"/>
  <c r="P1083" i="1" a="1"/>
  <c r="P1083" i="1" s="1"/>
  <c r="P1084" i="1" a="1"/>
  <c r="P1084" i="1" s="1"/>
  <c r="P1085" i="1" a="1"/>
  <c r="P1085" i="1" s="1"/>
  <c r="P1086" i="1" a="1"/>
  <c r="P1086" i="1" s="1"/>
  <c r="P1087" i="1" a="1"/>
  <c r="P1087" i="1" s="1"/>
  <c r="P1088" i="1" a="1"/>
  <c r="P1088" i="1" s="1"/>
  <c r="P1089" i="1" a="1"/>
  <c r="P1089" i="1" s="1"/>
  <c r="P1090" i="1" a="1"/>
  <c r="P1090" i="1" s="1"/>
  <c r="P1091" i="1" a="1"/>
  <c r="P1091" i="1" s="1"/>
  <c r="P1092" i="1" a="1"/>
  <c r="P1092" i="1" s="1"/>
  <c r="P1093" i="1" a="1"/>
  <c r="P1093" i="1" s="1"/>
  <c r="P1094" i="1" a="1"/>
  <c r="P1094" i="1" s="1"/>
  <c r="P1095" i="1" a="1"/>
  <c r="P1095" i="1"/>
  <c r="P1096" i="1" a="1"/>
  <c r="P1096" i="1" s="1"/>
  <c r="P1097" i="1" a="1"/>
  <c r="P1097" i="1" s="1"/>
  <c r="P1098" i="1" a="1"/>
  <c r="P1098" i="1" s="1"/>
  <c r="P1099" i="1" a="1"/>
  <c r="P1099" i="1" s="1"/>
  <c r="P1100" i="1" a="1"/>
  <c r="P1100" i="1" s="1"/>
  <c r="P1101" i="1" a="1"/>
  <c r="P1101" i="1"/>
  <c r="P1102" i="1" a="1"/>
  <c r="P1102" i="1" s="1"/>
  <c r="P1103" i="1" a="1"/>
  <c r="P1103" i="1" s="1"/>
  <c r="P1104" i="1" a="1"/>
  <c r="P1104" i="1"/>
  <c r="P1105" i="1" a="1"/>
  <c r="P1105" i="1" s="1"/>
  <c r="P1106" i="1" a="1"/>
  <c r="P1106" i="1" s="1"/>
  <c r="P1107" i="1" a="1"/>
  <c r="P1107" i="1" s="1"/>
  <c r="P1108" i="1" a="1"/>
  <c r="P1108" i="1" s="1"/>
  <c r="P1109" i="1" a="1"/>
  <c r="P1109" i="1" s="1"/>
  <c r="P1110" i="1" a="1"/>
  <c r="P1110" i="1" s="1"/>
  <c r="P1111" i="1" a="1"/>
  <c r="P1111" i="1" s="1"/>
  <c r="P1112" i="1" a="1"/>
  <c r="P1112" i="1" s="1"/>
  <c r="P1113" i="1" a="1"/>
  <c r="P1113" i="1" s="1"/>
  <c r="P1114" i="1" a="1"/>
  <c r="P1114" i="1" s="1"/>
  <c r="P1115" i="1" a="1"/>
  <c r="P1115" i="1" s="1"/>
  <c r="P1116" i="1" a="1"/>
  <c r="P1116" i="1" s="1"/>
  <c r="P1117" i="1" a="1"/>
  <c r="P1117" i="1" s="1"/>
  <c r="P1118" i="1" a="1"/>
  <c r="P1118" i="1" s="1"/>
  <c r="P1119" i="1" a="1"/>
  <c r="P1119" i="1"/>
  <c r="P1120" i="1" a="1"/>
  <c r="P1120" i="1"/>
  <c r="P1121" i="1" a="1"/>
  <c r="P1121" i="1" s="1"/>
  <c r="P1122" i="1" a="1"/>
  <c r="P1122" i="1" s="1"/>
  <c r="P1123" i="1" a="1"/>
  <c r="P1123" i="1" s="1"/>
  <c r="P1124" i="1" a="1"/>
  <c r="P1124" i="1" s="1"/>
  <c r="P1125" i="1" a="1"/>
  <c r="P1125" i="1"/>
  <c r="P1126" i="1" a="1"/>
  <c r="P1126" i="1" s="1"/>
  <c r="P1127" i="1" a="1"/>
  <c r="P1127" i="1" s="1"/>
  <c r="P1128" i="1" a="1"/>
  <c r="P1128" i="1"/>
  <c r="P1129" i="1" a="1"/>
  <c r="P1129" i="1" s="1"/>
  <c r="P1130" i="1" a="1"/>
  <c r="P1130" i="1" s="1"/>
  <c r="P1131" i="1" a="1"/>
  <c r="P1131" i="1"/>
  <c r="P1132" i="1" a="1"/>
  <c r="P1132" i="1" s="1"/>
  <c r="P1133" i="1" a="1"/>
  <c r="P1133" i="1" s="1"/>
  <c r="P1134" i="1" a="1"/>
  <c r="P1134" i="1" s="1"/>
  <c r="P1135" i="1" a="1"/>
  <c r="P1135" i="1" s="1"/>
  <c r="P1136" i="1" a="1"/>
  <c r="P1136" i="1" s="1"/>
  <c r="P1137" i="1" a="1"/>
  <c r="P1137" i="1" s="1"/>
  <c r="P1138" i="1" a="1"/>
  <c r="P1138" i="1" s="1"/>
  <c r="P1139" i="1" a="1"/>
  <c r="P1139" i="1" s="1"/>
  <c r="P1140" i="1" a="1"/>
  <c r="P1140" i="1" s="1"/>
  <c r="P1141" i="1" a="1"/>
  <c r="P1141" i="1" s="1"/>
  <c r="P1142" i="1" a="1"/>
  <c r="P1142" i="1" s="1"/>
  <c r="P1143" i="1" a="1"/>
  <c r="P1143" i="1" s="1"/>
  <c r="P1144" i="1" a="1"/>
  <c r="P1144" i="1" s="1"/>
  <c r="P1145" i="1" a="1"/>
  <c r="P1145" i="1" s="1"/>
  <c r="P1146" i="1" a="1"/>
  <c r="P1146" i="1" s="1"/>
  <c r="P1147" i="1" a="1"/>
  <c r="P1147" i="1" s="1"/>
  <c r="P1148" i="1" a="1"/>
  <c r="P1148" i="1" s="1"/>
  <c r="P1149" i="1" a="1"/>
  <c r="P1149" i="1" s="1"/>
  <c r="P1150" i="1" a="1"/>
  <c r="P1150" i="1"/>
  <c r="P1151" i="1" a="1"/>
  <c r="P1151" i="1" s="1"/>
  <c r="P1152" i="1" a="1"/>
  <c r="P1152" i="1"/>
  <c r="P1153" i="1" a="1"/>
  <c r="P1153" i="1" s="1"/>
  <c r="P1154" i="1" a="1"/>
  <c r="P1154" i="1" s="1"/>
  <c r="P1155" i="1" a="1"/>
  <c r="P1155" i="1" s="1"/>
  <c r="P1156" i="1" a="1"/>
  <c r="P1156" i="1" s="1"/>
  <c r="P1157" i="1" a="1"/>
  <c r="P1157" i="1"/>
  <c r="P1158" i="1" a="1"/>
  <c r="P1158" i="1" s="1"/>
  <c r="P1159" i="1" a="1"/>
  <c r="P1159" i="1" s="1"/>
  <c r="P1160" i="1" a="1"/>
  <c r="P1160" i="1" s="1"/>
  <c r="P1161" i="1" a="1"/>
  <c r="P1161" i="1" s="1"/>
  <c r="P1162" i="1" a="1"/>
  <c r="P1162" i="1" s="1"/>
  <c r="P1163" i="1" a="1"/>
  <c r="P1163" i="1" s="1"/>
  <c r="P1164" i="1" a="1"/>
  <c r="P1164" i="1"/>
  <c r="P1165" i="1" a="1"/>
  <c r="P1165" i="1" s="1"/>
  <c r="P1166" i="1" a="1"/>
  <c r="P1166" i="1" s="1"/>
  <c r="P1167" i="1" a="1"/>
  <c r="P1167" i="1"/>
  <c r="P1168" i="1" a="1"/>
  <c r="P1168" i="1" s="1"/>
  <c r="P1169" i="1" a="1"/>
  <c r="P1169" i="1" s="1"/>
  <c r="P1170" i="1" a="1"/>
  <c r="P1170" i="1" s="1"/>
  <c r="P1171" i="1" a="1"/>
  <c r="P1171" i="1" s="1"/>
  <c r="P1172" i="1" a="1"/>
  <c r="P1172" i="1" s="1"/>
  <c r="P1173" i="1" a="1"/>
  <c r="P1173" i="1" s="1"/>
  <c r="P1174" i="1" a="1"/>
  <c r="P1174" i="1"/>
  <c r="P1175" i="1" a="1"/>
  <c r="P1175" i="1" s="1"/>
  <c r="P1176" i="1" a="1"/>
  <c r="P1176" i="1" s="1"/>
  <c r="P1177" i="1" a="1"/>
  <c r="P1177" i="1" s="1"/>
  <c r="P1178" i="1" a="1"/>
  <c r="P1178" i="1" s="1"/>
  <c r="P1179" i="1" a="1"/>
  <c r="P1179" i="1"/>
  <c r="P1180" i="1" a="1"/>
  <c r="P1180" i="1" s="1"/>
  <c r="P1181" i="1" a="1"/>
  <c r="P1181" i="1"/>
  <c r="P1182" i="1" a="1"/>
  <c r="P1182" i="1" s="1"/>
  <c r="P1183" i="1" a="1"/>
  <c r="P1183" i="1" s="1"/>
  <c r="P1184" i="1" a="1"/>
  <c r="P1184" i="1" s="1"/>
  <c r="P1185" i="1" a="1"/>
  <c r="P1185" i="1" s="1"/>
  <c r="P1186" i="1" a="1"/>
  <c r="P1186" i="1"/>
  <c r="P1187" i="1" a="1"/>
  <c r="P1187" i="1" s="1"/>
  <c r="P1188" i="1" a="1"/>
  <c r="P1188" i="1"/>
  <c r="P1189" i="1" a="1"/>
  <c r="P1189" i="1" s="1"/>
  <c r="P1190" i="1" a="1"/>
  <c r="P1190" i="1" s="1"/>
  <c r="P1191" i="1" a="1"/>
  <c r="P1191" i="1" s="1"/>
  <c r="P1192" i="1" a="1"/>
  <c r="P1192" i="1" s="1"/>
  <c r="P1193" i="1" a="1"/>
  <c r="P1193" i="1"/>
  <c r="P1194" i="1" a="1"/>
  <c r="P1194" i="1" s="1"/>
  <c r="P1195" i="1" a="1"/>
  <c r="P1195" i="1" s="1"/>
  <c r="P1196" i="1" a="1"/>
  <c r="P1196" i="1" s="1"/>
  <c r="P1197" i="1" a="1"/>
  <c r="P1197" i="1" s="1"/>
  <c r="P1198" i="1" a="1"/>
  <c r="P1198" i="1" s="1"/>
  <c r="P1199" i="1" a="1"/>
  <c r="P1199" i="1" s="1"/>
  <c r="P1200" i="1" a="1"/>
  <c r="P1200" i="1"/>
  <c r="P1201" i="1" a="1"/>
  <c r="P1201" i="1" s="1"/>
  <c r="P1202" i="1" a="1"/>
  <c r="P1202" i="1" s="1"/>
  <c r="P1203" i="1" a="1"/>
  <c r="P1203" i="1"/>
  <c r="P1204" i="1" a="1"/>
  <c r="P1204" i="1" s="1"/>
  <c r="P1205" i="1" a="1"/>
  <c r="P1205" i="1" s="1"/>
  <c r="P1206" i="1" a="1"/>
  <c r="P1206" i="1" s="1"/>
  <c r="P1207" i="1" a="1"/>
  <c r="P1207" i="1" s="1"/>
  <c r="P1208" i="1" a="1"/>
  <c r="P1208" i="1" s="1"/>
  <c r="P1209" i="1" a="1"/>
  <c r="P1209" i="1" s="1"/>
  <c r="P1210" i="1" a="1"/>
  <c r="P1210" i="1"/>
  <c r="P1211" i="1" a="1"/>
  <c r="P1211" i="1" s="1"/>
  <c r="P1212" i="1" a="1"/>
  <c r="P1212" i="1" s="1"/>
  <c r="P1213" i="1" a="1"/>
  <c r="P1213" i="1" s="1"/>
  <c r="P1214" i="1" a="1"/>
  <c r="P1214" i="1" s="1"/>
  <c r="P1215" i="1" a="1"/>
  <c r="P1215" i="1" s="1"/>
  <c r="P1216" i="1" a="1"/>
  <c r="P1216" i="1" s="1"/>
  <c r="P1217" i="1" a="1"/>
  <c r="P1217" i="1"/>
  <c r="P1218" i="1" a="1"/>
  <c r="P1218" i="1" s="1"/>
  <c r="P1219" i="1" a="1"/>
  <c r="P1219" i="1" s="1"/>
  <c r="P1220" i="1" a="1"/>
  <c r="P1220" i="1" s="1"/>
  <c r="P1221" i="1" a="1"/>
  <c r="P1221" i="1" s="1"/>
  <c r="P1222" i="1" a="1"/>
  <c r="P1222" i="1" s="1"/>
  <c r="P1223" i="1" a="1"/>
  <c r="P1223" i="1" s="1"/>
  <c r="P1224" i="1" a="1"/>
  <c r="P1224" i="1"/>
  <c r="P1225" i="1" a="1"/>
  <c r="P1225" i="1" s="1"/>
  <c r="P1226" i="1" a="1"/>
  <c r="P1226" i="1" s="1"/>
  <c r="P1227" i="1" a="1"/>
  <c r="P1227" i="1" s="1"/>
  <c r="P1228" i="1" a="1"/>
  <c r="P1228" i="1" s="1"/>
  <c r="P1229" i="1" a="1"/>
  <c r="P1229" i="1" s="1"/>
  <c r="P1230" i="1" a="1"/>
  <c r="P1230" i="1" s="1"/>
  <c r="P1231" i="1" a="1"/>
  <c r="P1231" i="1" s="1"/>
  <c r="P1232" i="1" a="1"/>
  <c r="P1232" i="1" s="1"/>
  <c r="P1233" i="1" a="1"/>
  <c r="P1233" i="1" s="1"/>
  <c r="P1234" i="1" a="1"/>
  <c r="P1234" i="1" s="1"/>
  <c r="P1235" i="1" a="1"/>
  <c r="P1235" i="1" s="1"/>
  <c r="P1236" i="1" a="1"/>
  <c r="P1236" i="1" s="1"/>
  <c r="P1237" i="1" a="1"/>
  <c r="P1237" i="1" s="1"/>
  <c r="P1238" i="1" a="1"/>
  <c r="P1238" i="1" s="1"/>
  <c r="P1239" i="1" a="1"/>
  <c r="P1239" i="1"/>
  <c r="P1240" i="1" a="1"/>
  <c r="P1240" i="1" s="1"/>
  <c r="P1241" i="1" a="1"/>
  <c r="P1241" i="1" s="1"/>
  <c r="P1242" i="1" a="1"/>
  <c r="P1242" i="1" s="1"/>
  <c r="P1243" i="1" a="1"/>
  <c r="P1243" i="1" s="1"/>
  <c r="P1244" i="1" a="1"/>
  <c r="P1244" i="1" s="1"/>
  <c r="P1245" i="1" a="1"/>
  <c r="P1245" i="1" s="1"/>
  <c r="P1246" i="1" a="1"/>
  <c r="P1246" i="1"/>
  <c r="P1247" i="1" a="1"/>
  <c r="P1247" i="1" s="1"/>
  <c r="P1248" i="1" a="1"/>
  <c r="P1248" i="1"/>
  <c r="P1249" i="1" a="1"/>
  <c r="P1249" i="1" s="1"/>
  <c r="P1250" i="1" a="1"/>
  <c r="P1250" i="1" s="1"/>
  <c r="P1251" i="1" a="1"/>
  <c r="P1251" i="1" s="1"/>
  <c r="P1252" i="1" a="1"/>
  <c r="P1252" i="1" s="1"/>
  <c r="P1253" i="1" a="1"/>
  <c r="P1253" i="1" s="1"/>
  <c r="P1254" i="1" a="1"/>
  <c r="P1254" i="1" s="1"/>
  <c r="P1255" i="1" a="1"/>
  <c r="P1255" i="1" s="1"/>
  <c r="P1256" i="1" a="1"/>
  <c r="P1256" i="1" s="1"/>
  <c r="P1257" i="1" a="1"/>
  <c r="P1257" i="1" s="1"/>
  <c r="P1258" i="1" a="1"/>
  <c r="P1258" i="1" s="1"/>
  <c r="P1259" i="1" a="1"/>
  <c r="P1259" i="1" s="1"/>
  <c r="P1260" i="1" a="1"/>
  <c r="P1260" i="1" s="1"/>
  <c r="P1261" i="1" a="1"/>
  <c r="P1261" i="1" s="1"/>
  <c r="P1262" i="1" a="1"/>
  <c r="P1262" i="1" s="1"/>
  <c r="P1263" i="1" a="1"/>
  <c r="P1263" i="1" s="1"/>
  <c r="P1264" i="1" a="1"/>
  <c r="P1264" i="1" s="1"/>
  <c r="P1265" i="1" a="1"/>
  <c r="P1265" i="1" s="1"/>
  <c r="P1266" i="1" a="1"/>
  <c r="P1266" i="1" s="1"/>
  <c r="P1267" i="1" a="1"/>
  <c r="P1267" i="1" s="1"/>
  <c r="P1268" i="1" a="1"/>
  <c r="P1268" i="1" s="1"/>
  <c r="P1269" i="1" a="1"/>
  <c r="P1269" i="1"/>
  <c r="P1270" i="1" a="1"/>
  <c r="P1270" i="1" s="1"/>
  <c r="P1271" i="1" a="1"/>
  <c r="P1271" i="1" s="1"/>
  <c r="P1272" i="1" a="1"/>
  <c r="P1272" i="1"/>
  <c r="P1273" i="1" a="1"/>
  <c r="P1273" i="1" s="1"/>
  <c r="P1274" i="1" a="1"/>
  <c r="P1274" i="1" s="1"/>
  <c r="P1275" i="1" a="1"/>
  <c r="P1275" i="1" s="1"/>
  <c r="P1276" i="1" a="1"/>
  <c r="P1276" i="1" s="1"/>
  <c r="P1277" i="1" a="1"/>
  <c r="P1277" i="1" s="1"/>
  <c r="P1278" i="1" a="1"/>
  <c r="P1278" i="1" s="1"/>
  <c r="P1279" i="1" a="1"/>
  <c r="P1279" i="1" s="1"/>
  <c r="P1280" i="1" a="1"/>
  <c r="P1280" i="1" s="1"/>
  <c r="P1281" i="1" a="1"/>
  <c r="P1281" i="1" s="1"/>
  <c r="P1282" i="1" a="1"/>
  <c r="P1282" i="1" s="1"/>
  <c r="P1283" i="1" a="1"/>
  <c r="P1283" i="1" s="1"/>
  <c r="P1284" i="1" a="1"/>
  <c r="P1284" i="1" s="1"/>
  <c r="P1285" i="1" a="1"/>
  <c r="P1285" i="1" s="1"/>
  <c r="P1286" i="1" a="1"/>
  <c r="P1286" i="1" s="1"/>
  <c r="P1287" i="1" a="1"/>
  <c r="P1287" i="1"/>
  <c r="P1288" i="1" a="1"/>
  <c r="P1288" i="1" s="1"/>
  <c r="P1289" i="1" a="1"/>
  <c r="P1289" i="1" s="1"/>
  <c r="P1290" i="1" a="1"/>
  <c r="P1290" i="1"/>
  <c r="P1291" i="1" a="1"/>
  <c r="P1291" i="1" s="1"/>
  <c r="P1292" i="1" a="1"/>
  <c r="P1292" i="1" s="1"/>
  <c r="P1293" i="1" a="1"/>
  <c r="P1293" i="1" s="1"/>
  <c r="P1294" i="1" a="1"/>
  <c r="P1294" i="1" s="1"/>
  <c r="P1295" i="1" a="1"/>
  <c r="P1295" i="1" s="1"/>
  <c r="P1296" i="1" a="1"/>
  <c r="P1296" i="1" s="1"/>
  <c r="P1297" i="1" a="1"/>
  <c r="P1297" i="1" s="1"/>
  <c r="P1298" i="1" a="1"/>
  <c r="P1298" i="1" s="1"/>
  <c r="P1299" i="1" a="1"/>
  <c r="P1299" i="1" s="1"/>
  <c r="P1300" i="1" a="1"/>
  <c r="P1300" i="1" s="1"/>
  <c r="P1301" i="1" a="1"/>
  <c r="P1301" i="1" s="1"/>
  <c r="P1302" i="1" a="1"/>
  <c r="P1302" i="1" s="1"/>
  <c r="P1303" i="1" a="1"/>
  <c r="P1303" i="1" s="1"/>
  <c r="P1304" i="1" a="1"/>
  <c r="P1304" i="1" s="1"/>
  <c r="P1305" i="1" a="1"/>
  <c r="P1305" i="1"/>
  <c r="P1306" i="1" a="1"/>
  <c r="P1306" i="1" s="1"/>
  <c r="P1307" i="1" a="1"/>
  <c r="P1307" i="1" s="1"/>
  <c r="P1308" i="1" a="1"/>
  <c r="P1308" i="1"/>
  <c r="P1309" i="1" a="1"/>
  <c r="P1309" i="1" s="1"/>
  <c r="P1310" i="1" a="1"/>
  <c r="P1310" i="1" s="1"/>
  <c r="P1311" i="1" a="1"/>
  <c r="P1311" i="1" s="1"/>
  <c r="P1312" i="1" a="1"/>
  <c r="P1312" i="1" s="1"/>
  <c r="P1313" i="1" a="1"/>
  <c r="P1313" i="1" s="1"/>
  <c r="P1314" i="1" a="1"/>
  <c r="P1314" i="1"/>
  <c r="P1315" i="1" a="1"/>
  <c r="P1315" i="1" s="1"/>
  <c r="P1316" i="1" a="1"/>
  <c r="P1316" i="1" s="1"/>
  <c r="P1317" i="1" a="1"/>
  <c r="P1317" i="1" s="1"/>
  <c r="P1318" i="1" a="1"/>
  <c r="P1318" i="1" s="1"/>
  <c r="P1319" i="1" a="1"/>
  <c r="P1319" i="1" s="1"/>
  <c r="P1320" i="1" a="1"/>
  <c r="P1320" i="1" s="1"/>
  <c r="P1321" i="1" a="1"/>
  <c r="P1321" i="1" s="1"/>
  <c r="P1322" i="1" a="1"/>
  <c r="P1322" i="1" s="1"/>
  <c r="P1323" i="1" a="1"/>
  <c r="P1323" i="1" s="1"/>
  <c r="P1324" i="1" a="1"/>
  <c r="P1324" i="1" s="1"/>
  <c r="P1325" i="1" a="1"/>
  <c r="P1325" i="1" s="1"/>
  <c r="P1326" i="1" a="1"/>
  <c r="P1326" i="1"/>
  <c r="P1327" i="1" a="1"/>
  <c r="P1327" i="1" s="1"/>
  <c r="P1328" i="1" a="1"/>
  <c r="P1328" i="1" s="1"/>
  <c r="P1329" i="1" a="1"/>
  <c r="P1329" i="1" s="1"/>
  <c r="P1330" i="1" a="1"/>
  <c r="P1330" i="1" s="1"/>
  <c r="P1331" i="1" a="1"/>
  <c r="P1331" i="1" s="1"/>
  <c r="P1332" i="1" a="1"/>
  <c r="P1332" i="1" s="1"/>
  <c r="P1333" i="1" a="1"/>
  <c r="P1333" i="1" s="1"/>
  <c r="P1334" i="1" a="1"/>
  <c r="P1334" i="1" s="1"/>
  <c r="P1335" i="1" a="1"/>
  <c r="P1335" i="1" s="1"/>
  <c r="P1336" i="1" a="1"/>
  <c r="P1336" i="1" s="1"/>
  <c r="P1337" i="1" a="1"/>
  <c r="P1337" i="1" s="1"/>
  <c r="P1338" i="1" a="1"/>
  <c r="P1338" i="1" s="1"/>
  <c r="P1339" i="1" a="1"/>
  <c r="P1339" i="1" s="1"/>
  <c r="P1340" i="1" a="1"/>
  <c r="P1340" i="1" s="1"/>
  <c r="P1341" i="1" a="1"/>
  <c r="P1341" i="1" s="1"/>
  <c r="P1342" i="1" a="1"/>
  <c r="P1342" i="1" s="1"/>
  <c r="P1343" i="1" a="1"/>
  <c r="P1343" i="1" s="1"/>
  <c r="P1344" i="1" a="1"/>
  <c r="P1344" i="1" s="1"/>
  <c r="P1345" i="1" a="1"/>
  <c r="P1345" i="1" s="1"/>
  <c r="P1346" i="1" a="1"/>
  <c r="P1346" i="1" s="1"/>
  <c r="P1347" i="1" a="1"/>
  <c r="P1347" i="1" s="1"/>
  <c r="P1348" i="1" a="1"/>
  <c r="P1348" i="1" s="1"/>
  <c r="P1349" i="1" a="1"/>
  <c r="P1349" i="1" s="1"/>
  <c r="P1350" i="1" a="1"/>
  <c r="P1350" i="1" s="1"/>
  <c r="P1351" i="1" a="1"/>
  <c r="P1351" i="1" s="1"/>
  <c r="P1352" i="1" a="1"/>
  <c r="P1352" i="1" s="1"/>
  <c r="P1353" i="1" a="1"/>
  <c r="P1353" i="1" s="1"/>
  <c r="P1354" i="1" a="1"/>
  <c r="P1354" i="1" s="1"/>
  <c r="P1355" i="1" a="1"/>
  <c r="P1355" i="1" s="1"/>
  <c r="P1356" i="1" a="1"/>
  <c r="P1356" i="1" s="1"/>
  <c r="P1357" i="1" a="1"/>
  <c r="P1357" i="1" s="1"/>
  <c r="P1358" i="1" a="1"/>
  <c r="P1358" i="1" s="1"/>
  <c r="P1359" i="1" a="1"/>
  <c r="P1359" i="1" s="1"/>
  <c r="P1360" i="1" a="1"/>
  <c r="P1360" i="1" s="1"/>
  <c r="P1361" i="1" a="1"/>
  <c r="P1361" i="1" s="1"/>
  <c r="P1362" i="1" a="1"/>
  <c r="P1362" i="1" s="1"/>
  <c r="P1363" i="1" a="1"/>
  <c r="P1363" i="1" s="1"/>
  <c r="P1364" i="1" a="1"/>
  <c r="P1364" i="1" s="1"/>
  <c r="P1365" i="1" a="1"/>
  <c r="P1365" i="1" s="1"/>
  <c r="P1366" i="1" a="1"/>
  <c r="P1366" i="1" s="1"/>
  <c r="P1367" i="1" a="1"/>
  <c r="P1367" i="1" s="1"/>
  <c r="P1368" i="1" a="1"/>
  <c r="P1368" i="1" s="1"/>
  <c r="P1369" i="1" a="1"/>
  <c r="P1369" i="1" s="1"/>
  <c r="P1370" i="1" a="1"/>
  <c r="P1370" i="1" s="1"/>
  <c r="P1371" i="1" a="1"/>
  <c r="P1371" i="1" s="1"/>
  <c r="P1372" i="1" a="1"/>
  <c r="P1372" i="1" s="1"/>
  <c r="P1373" i="1" a="1"/>
  <c r="P1373" i="1" s="1"/>
  <c r="P1374" i="1" a="1"/>
  <c r="P1374" i="1" s="1"/>
  <c r="P1375" i="1" a="1"/>
  <c r="P1375" i="1" s="1"/>
  <c r="P1376" i="1" a="1"/>
  <c r="P1376" i="1" s="1"/>
  <c r="P1377" i="1" a="1"/>
  <c r="P1377" i="1"/>
  <c r="P1378" i="1" a="1"/>
  <c r="P1378" i="1" s="1"/>
  <c r="P1379" i="1" a="1"/>
  <c r="P1379" i="1" s="1"/>
  <c r="P1380" i="1" a="1"/>
  <c r="P1380" i="1" s="1"/>
  <c r="P1381" i="1" a="1"/>
  <c r="P1381" i="1" s="1"/>
  <c r="P1382" i="1" a="1"/>
  <c r="P1382" i="1" s="1"/>
  <c r="P1383" i="1" a="1"/>
  <c r="P1383" i="1" s="1"/>
  <c r="P1384" i="1" a="1"/>
  <c r="P1384" i="1" s="1"/>
  <c r="P1385" i="1" a="1"/>
  <c r="P1385" i="1" s="1"/>
  <c r="P1386" i="1" a="1"/>
  <c r="P1386" i="1" s="1"/>
  <c r="P1387" i="1" a="1"/>
  <c r="P1387" i="1" s="1"/>
  <c r="P1388" i="1" a="1"/>
  <c r="P1388" i="1" s="1"/>
  <c r="P1389" i="1" a="1"/>
  <c r="P1389" i="1" s="1"/>
  <c r="P1390" i="1" a="1"/>
  <c r="P1390" i="1" s="1"/>
  <c r="P1391" i="1" a="1"/>
  <c r="P1391" i="1" s="1"/>
  <c r="P1392" i="1" a="1"/>
  <c r="P1392" i="1" s="1"/>
  <c r="P1393" i="1" a="1"/>
  <c r="P1393" i="1" s="1"/>
  <c r="P1394" i="1" a="1"/>
  <c r="P1394" i="1" s="1"/>
  <c r="P1395" i="1" a="1"/>
  <c r="P1395" i="1" s="1"/>
  <c r="P1396" i="1" a="1"/>
  <c r="P1396" i="1" s="1"/>
  <c r="P1397" i="1" a="1"/>
  <c r="P1397" i="1" s="1"/>
  <c r="P1398" i="1" a="1"/>
  <c r="P1398" i="1" s="1"/>
  <c r="P1399" i="1" a="1"/>
  <c r="P1399" i="1" s="1"/>
  <c r="P1400" i="1" a="1"/>
  <c r="P1400" i="1" s="1"/>
  <c r="P1401" i="1" a="1"/>
  <c r="P1401" i="1" s="1"/>
  <c r="P1402" i="1" a="1"/>
  <c r="P1402" i="1" s="1"/>
  <c r="P1403" i="1" a="1"/>
  <c r="P1403" i="1" s="1"/>
  <c r="P1404" i="1" a="1"/>
  <c r="P1404" i="1" s="1"/>
  <c r="P1405" i="1" a="1"/>
  <c r="P1405" i="1" s="1"/>
  <c r="P1406" i="1" a="1"/>
  <c r="P1406" i="1" s="1"/>
  <c r="P1407" i="1" a="1"/>
  <c r="P1407" i="1" s="1"/>
  <c r="P1408" i="1" a="1"/>
  <c r="P1408" i="1" s="1"/>
  <c r="P1409" i="1" a="1"/>
  <c r="P1409" i="1" s="1"/>
  <c r="P1410" i="1" a="1"/>
  <c r="P1410" i="1" s="1"/>
  <c r="P1411" i="1" a="1"/>
  <c r="P1411" i="1" s="1"/>
  <c r="P1412" i="1" a="1"/>
  <c r="P1412" i="1" s="1"/>
  <c r="P1413" i="1" a="1"/>
  <c r="P1413" i="1" s="1"/>
  <c r="P1414" i="1" a="1"/>
  <c r="P1414" i="1" s="1"/>
  <c r="P1415" i="1" a="1"/>
  <c r="P1415" i="1" s="1"/>
  <c r="P1416" i="1" a="1"/>
  <c r="P1416" i="1" s="1"/>
  <c r="P1417" i="1" a="1"/>
  <c r="P1417" i="1" s="1"/>
  <c r="P1418" i="1" a="1"/>
  <c r="P1418" i="1" s="1"/>
  <c r="P1419" i="1" a="1"/>
  <c r="P1419" i="1" s="1"/>
  <c r="P1420" i="1" a="1"/>
  <c r="P1420" i="1" s="1"/>
  <c r="P1421" i="1" a="1"/>
  <c r="P1421" i="1" s="1"/>
  <c r="P1422" i="1" a="1"/>
  <c r="P1422" i="1" s="1"/>
  <c r="P1423" i="1" a="1"/>
  <c r="P1423" i="1" s="1"/>
  <c r="P1424" i="1" a="1"/>
  <c r="P1424" i="1" s="1"/>
  <c r="P1425" i="1" a="1"/>
  <c r="P1425" i="1" s="1"/>
  <c r="P1426" i="1" a="1"/>
  <c r="P1426" i="1" s="1"/>
  <c r="P1427" i="1" a="1"/>
  <c r="P1427" i="1" s="1"/>
  <c r="P1428" i="1" a="1"/>
  <c r="P1428" i="1" s="1"/>
  <c r="P1429" i="1" a="1"/>
  <c r="P1429" i="1" s="1"/>
  <c r="P1430" i="1" a="1"/>
  <c r="P1430" i="1" s="1"/>
  <c r="P1431" i="1" a="1"/>
  <c r="P1431" i="1"/>
  <c r="P1432" i="1" a="1"/>
  <c r="P1432" i="1" s="1"/>
  <c r="P1433" i="1" a="1"/>
  <c r="P1433" i="1" s="1"/>
  <c r="P1434" i="1" a="1"/>
  <c r="P1434" i="1" s="1"/>
  <c r="P1435" i="1" a="1"/>
  <c r="P1435" i="1" s="1"/>
  <c r="P1436" i="1" a="1"/>
  <c r="P1436" i="1" s="1"/>
  <c r="P1437" i="1" a="1"/>
  <c r="P1437" i="1" s="1"/>
  <c r="P1438" i="1" a="1"/>
  <c r="P1438" i="1" s="1"/>
  <c r="P1439" i="1" a="1"/>
  <c r="P1439" i="1" s="1"/>
  <c r="P1440" i="1" a="1"/>
  <c r="P1440" i="1" s="1"/>
  <c r="P1441" i="1" a="1"/>
  <c r="P1441" i="1" s="1"/>
  <c r="P1442" i="1" a="1"/>
  <c r="P1442" i="1" s="1"/>
  <c r="P1443" i="1" a="1"/>
  <c r="P1443" i="1" s="1"/>
  <c r="P1444" i="1" a="1"/>
  <c r="P1444" i="1" s="1"/>
  <c r="P1445" i="1" a="1"/>
  <c r="P1445" i="1" s="1"/>
  <c r="P1446" i="1" a="1"/>
  <c r="P1446" i="1" s="1"/>
  <c r="P1447" i="1" a="1"/>
  <c r="P1447" i="1" s="1"/>
  <c r="P1448" i="1" a="1"/>
  <c r="P1448" i="1" s="1"/>
  <c r="P1449" i="1" a="1"/>
  <c r="P1449" i="1" s="1"/>
  <c r="P1450" i="1" a="1"/>
  <c r="P1450" i="1" s="1"/>
  <c r="P1451" i="1" a="1"/>
  <c r="P1451" i="1" s="1"/>
  <c r="P1452" i="1" a="1"/>
  <c r="P1452" i="1" s="1"/>
  <c r="P1453" i="1" a="1"/>
  <c r="P1453" i="1" s="1"/>
  <c r="P1454" i="1" a="1"/>
  <c r="P1454" i="1" s="1"/>
  <c r="P1455" i="1" a="1"/>
  <c r="P1455" i="1" s="1"/>
  <c r="P1456" i="1" a="1"/>
  <c r="P1456" i="1" s="1"/>
  <c r="P1457" i="1" a="1"/>
  <c r="P1457" i="1" s="1"/>
  <c r="P1458" i="1" a="1"/>
  <c r="P1458" i="1" s="1"/>
  <c r="P1459" i="1" a="1"/>
  <c r="P1459" i="1" s="1"/>
  <c r="P1460" i="1" a="1"/>
  <c r="P1460" i="1" s="1"/>
  <c r="P1461" i="1" a="1"/>
  <c r="P1461" i="1" s="1"/>
  <c r="P1462" i="1" a="1"/>
  <c r="P1462" i="1" s="1"/>
  <c r="P1463" i="1" a="1"/>
  <c r="P1463" i="1" s="1"/>
  <c r="P1464" i="1" a="1"/>
  <c r="P1464" i="1" s="1"/>
  <c r="P1465" i="1" a="1"/>
  <c r="P1465" i="1" s="1"/>
  <c r="P1466" i="1" a="1"/>
  <c r="P1466" i="1" s="1"/>
  <c r="P1467" i="1" a="1"/>
  <c r="P1467" i="1" s="1"/>
  <c r="P1468" i="1" a="1"/>
  <c r="P1468" i="1" s="1"/>
  <c r="P1469" i="1" a="1"/>
  <c r="P1469" i="1" s="1"/>
  <c r="P1470" i="1" a="1"/>
  <c r="P1470" i="1" s="1"/>
  <c r="P1471" i="1" a="1"/>
  <c r="P1471" i="1" s="1"/>
  <c r="P1472" i="1" a="1"/>
  <c r="P1472" i="1" s="1"/>
  <c r="P1473" i="1" a="1"/>
  <c r="P1473" i="1" s="1"/>
  <c r="P1474" i="1" a="1"/>
  <c r="P1474" i="1" s="1"/>
  <c r="P1475" i="1" a="1"/>
  <c r="P1475" i="1" s="1"/>
  <c r="P1476" i="1" a="1"/>
  <c r="P1476" i="1" s="1"/>
  <c r="P1477" i="1" a="1"/>
  <c r="P1477" i="1" s="1"/>
  <c r="P1478" i="1" a="1"/>
  <c r="P1478" i="1" s="1"/>
  <c r="P1479" i="1" a="1"/>
  <c r="P1479" i="1" s="1"/>
  <c r="P1480" i="1" a="1"/>
  <c r="P1480" i="1" s="1"/>
  <c r="P1481" i="1" a="1"/>
  <c r="P1481" i="1" s="1"/>
  <c r="P1482" i="1" a="1"/>
  <c r="P1482" i="1" s="1"/>
  <c r="P1483" i="1" a="1"/>
  <c r="P1483" i="1" s="1"/>
  <c r="P1484" i="1" a="1"/>
  <c r="P1484" i="1" s="1"/>
  <c r="P1485" i="1" a="1"/>
  <c r="P1485" i="1"/>
  <c r="P1486" i="1" a="1"/>
  <c r="P1486" i="1" s="1"/>
  <c r="P1487" i="1" a="1"/>
  <c r="P1487" i="1" s="1"/>
  <c r="P1488" i="1" a="1"/>
  <c r="P1488" i="1" s="1"/>
  <c r="P1489" i="1" a="1"/>
  <c r="P1489" i="1" s="1"/>
  <c r="P1490" i="1" a="1"/>
  <c r="P1490" i="1" s="1"/>
  <c r="P1491" i="1" a="1"/>
  <c r="P1491" i="1" s="1"/>
  <c r="P1492" i="1" a="1"/>
  <c r="P1492" i="1" s="1"/>
  <c r="P1493" i="1" a="1"/>
  <c r="P1493" i="1" s="1"/>
  <c r="P1494" i="1" a="1"/>
  <c r="P1494" i="1" s="1"/>
  <c r="P1495" i="1" a="1"/>
  <c r="P1495" i="1" s="1"/>
  <c r="P1496" i="1" a="1"/>
  <c r="P1496" i="1" s="1"/>
  <c r="P1497" i="1" a="1"/>
  <c r="P1497" i="1" s="1"/>
  <c r="P1498" i="1" a="1"/>
  <c r="P1498" i="1" s="1"/>
  <c r="P1499" i="1" a="1"/>
  <c r="P1499" i="1" s="1"/>
  <c r="P1500" i="1" a="1"/>
  <c r="P1500" i="1" s="1"/>
  <c r="P1501" i="1" a="1"/>
  <c r="P1501" i="1" s="1"/>
  <c r="P1502" i="1" a="1"/>
  <c r="P1502" i="1" s="1"/>
  <c r="P1503" i="1" a="1"/>
  <c r="P1503" i="1" s="1"/>
  <c r="P1504" i="1" a="1"/>
  <c r="P1504" i="1" s="1"/>
  <c r="P1505" i="1" a="1"/>
  <c r="P1505" i="1" s="1"/>
  <c r="P1506" i="1" a="1"/>
  <c r="P1506" i="1" s="1"/>
  <c r="P1507" i="1" a="1"/>
  <c r="P1507" i="1" s="1"/>
  <c r="P1508" i="1" a="1"/>
  <c r="P1508" i="1" s="1"/>
  <c r="P1509" i="1" a="1"/>
  <c r="P1509" i="1" s="1"/>
  <c r="P1510" i="1" a="1"/>
  <c r="P1510" i="1" s="1"/>
  <c r="P1511" i="1" a="1"/>
  <c r="P1511" i="1" s="1"/>
  <c r="P1512" i="1" a="1"/>
  <c r="P1512" i="1" s="1"/>
  <c r="P1513" i="1" a="1"/>
  <c r="P1513" i="1" s="1"/>
  <c r="P1514" i="1" a="1"/>
  <c r="P1514" i="1" s="1"/>
  <c r="P1515" i="1" a="1"/>
  <c r="P1515" i="1" s="1"/>
  <c r="P1516" i="1" a="1"/>
  <c r="P1516" i="1" s="1"/>
  <c r="P1517" i="1" a="1"/>
  <c r="P1517" i="1" s="1"/>
  <c r="P1518" i="1" a="1"/>
  <c r="P1518" i="1" s="1"/>
  <c r="P1519" i="1" a="1"/>
  <c r="P1519" i="1" s="1"/>
  <c r="P1520" i="1" a="1"/>
  <c r="P1520" i="1" s="1"/>
  <c r="P1521" i="1" a="1"/>
  <c r="P1521" i="1" s="1"/>
  <c r="P1522" i="1" a="1"/>
  <c r="P1522" i="1" s="1"/>
  <c r="P1523" i="1" a="1"/>
  <c r="P1523" i="1" s="1"/>
  <c r="P1524" i="1" a="1"/>
  <c r="P1524" i="1" s="1"/>
  <c r="P1525" i="1" a="1"/>
  <c r="P1525" i="1" s="1"/>
  <c r="P1526" i="1" a="1"/>
  <c r="P1526" i="1" s="1"/>
  <c r="P1527" i="1" a="1"/>
  <c r="P1527" i="1" s="1"/>
  <c r="P1528" i="1" a="1"/>
  <c r="P1528" i="1" s="1"/>
  <c r="P1529" i="1" a="1"/>
  <c r="P1529" i="1" s="1"/>
  <c r="P1530" i="1" a="1"/>
  <c r="P1530" i="1" s="1"/>
  <c r="P1531" i="1" a="1"/>
  <c r="P1531" i="1" s="1"/>
  <c r="P1532" i="1" a="1"/>
  <c r="P1532" i="1" s="1"/>
  <c r="P1533" i="1" a="1"/>
  <c r="P1533" i="1" s="1"/>
  <c r="P1534" i="1" a="1"/>
  <c r="P1534" i="1" s="1"/>
  <c r="P1535" i="1" a="1"/>
  <c r="P1535" i="1" s="1"/>
  <c r="P1536" i="1" a="1"/>
  <c r="P1536" i="1" s="1"/>
  <c r="P1537" i="1" a="1"/>
  <c r="P1537" i="1" s="1"/>
  <c r="P1538" i="1" a="1"/>
  <c r="P1538" i="1" s="1"/>
  <c r="P1539" i="1" a="1"/>
  <c r="P1539" i="1"/>
  <c r="P1540" i="1" a="1"/>
  <c r="P1540" i="1" s="1"/>
  <c r="P1541" i="1" a="1"/>
  <c r="P1541" i="1" s="1"/>
  <c r="P1542" i="1" a="1"/>
  <c r="P1542" i="1" s="1"/>
  <c r="P1543" i="1" a="1"/>
  <c r="P1543" i="1" s="1"/>
  <c r="P1544" i="1" a="1"/>
  <c r="P1544" i="1" s="1"/>
  <c r="P1545" i="1" a="1"/>
  <c r="P1545" i="1" s="1"/>
  <c r="P1546" i="1" a="1"/>
  <c r="P1546" i="1" s="1"/>
  <c r="P1547" i="1" a="1"/>
  <c r="P1547" i="1" s="1"/>
  <c r="P1548" i="1" a="1"/>
  <c r="P1548" i="1" s="1"/>
  <c r="P1549" i="1" a="1"/>
  <c r="P1549" i="1" s="1"/>
  <c r="P1550" i="1" a="1"/>
  <c r="P1550" i="1" s="1"/>
  <c r="P1551" i="1" a="1"/>
  <c r="P1551" i="1" s="1"/>
  <c r="P1552" i="1" a="1"/>
  <c r="P1552" i="1" s="1"/>
  <c r="P1553" i="1" a="1"/>
  <c r="P1553" i="1" s="1"/>
  <c r="P1554" i="1" a="1"/>
  <c r="P1554" i="1" s="1"/>
  <c r="P1555" i="1" a="1"/>
  <c r="P1555" i="1" s="1"/>
  <c r="P1556" i="1" a="1"/>
  <c r="P1556" i="1" s="1"/>
  <c r="P1557" i="1" a="1"/>
  <c r="P1557" i="1" s="1"/>
  <c r="P1558" i="1" a="1"/>
  <c r="P1558" i="1" s="1"/>
  <c r="P1559" i="1" a="1"/>
  <c r="P1559" i="1" s="1"/>
  <c r="P1560" i="1" a="1"/>
  <c r="P1560" i="1"/>
  <c r="P1561" i="1" a="1"/>
  <c r="P1561" i="1" s="1"/>
  <c r="P1562" i="1" a="1"/>
  <c r="P1562" i="1" s="1"/>
  <c r="P1563" i="1" a="1"/>
  <c r="P1563" i="1" s="1"/>
  <c r="P1564" i="1" a="1"/>
  <c r="P1564" i="1" s="1"/>
  <c r="P1565" i="1" a="1"/>
  <c r="P1565" i="1" s="1"/>
  <c r="P1566" i="1" a="1"/>
  <c r="P1566" i="1" s="1"/>
  <c r="P1567" i="1" a="1"/>
  <c r="P1567" i="1" s="1"/>
  <c r="P1568" i="1" a="1"/>
  <c r="P1568" i="1" s="1"/>
  <c r="P1569" i="1" a="1"/>
  <c r="P1569" i="1" s="1"/>
  <c r="P1570" i="1" a="1"/>
  <c r="P1570" i="1" s="1"/>
  <c r="P1571" i="1" a="1"/>
  <c r="P1571" i="1" s="1"/>
  <c r="P1572" i="1" a="1"/>
  <c r="P1572" i="1"/>
  <c r="P1573" i="1" a="1"/>
  <c r="P1573" i="1" s="1"/>
  <c r="P1574" i="1" a="1"/>
  <c r="P1574" i="1" s="1"/>
  <c r="P1575" i="1" a="1"/>
  <c r="P1575" i="1" s="1"/>
  <c r="P1576" i="1" a="1"/>
  <c r="P1576" i="1" s="1"/>
  <c r="P1577" i="1" a="1"/>
  <c r="P1577" i="1" s="1"/>
  <c r="P1578" i="1" a="1"/>
  <c r="P1578" i="1" s="1"/>
  <c r="P1579" i="1" a="1"/>
  <c r="P1579" i="1" s="1"/>
  <c r="P1580" i="1" a="1"/>
  <c r="P1580" i="1" s="1"/>
  <c r="P1581" i="1" a="1"/>
  <c r="P1581" i="1" s="1"/>
  <c r="P1582" i="1" a="1"/>
  <c r="P1582" i="1" s="1"/>
  <c r="P1583" i="1" a="1"/>
  <c r="P1583" i="1" s="1"/>
  <c r="P1584" i="1" a="1"/>
  <c r="P1584" i="1" s="1"/>
  <c r="P1585" i="1" a="1"/>
  <c r="P1585" i="1" s="1"/>
  <c r="P1586" i="1" a="1"/>
  <c r="P1586" i="1" s="1"/>
  <c r="P1587" i="1" a="1"/>
  <c r="P1587" i="1" s="1"/>
  <c r="P1588" i="1" a="1"/>
  <c r="P1588" i="1" s="1"/>
  <c r="P1589" i="1" a="1"/>
  <c r="P1589" i="1" s="1"/>
  <c r="P1590" i="1" a="1"/>
  <c r="P1590" i="1"/>
  <c r="P1591" i="1" a="1"/>
  <c r="P1591" i="1" s="1"/>
  <c r="P1592" i="1" a="1"/>
  <c r="P1592" i="1" s="1"/>
  <c r="P1593" i="1" a="1"/>
  <c r="P1593" i="1"/>
  <c r="P1594" i="1" a="1"/>
  <c r="P1594" i="1" s="1"/>
  <c r="P1595" i="1" a="1"/>
  <c r="P1595" i="1" s="1"/>
  <c r="P1596" i="1" a="1"/>
  <c r="P1596" i="1"/>
  <c r="P1597" i="1" a="1"/>
  <c r="P1597" i="1" s="1"/>
  <c r="P1598" i="1" a="1"/>
  <c r="P1598" i="1" s="1"/>
  <c r="P1599" i="1" a="1"/>
  <c r="P1599" i="1" s="1"/>
  <c r="P1600" i="1" a="1"/>
  <c r="P1600" i="1" s="1"/>
  <c r="P1601" i="1" a="1"/>
  <c r="P1601" i="1" s="1"/>
  <c r="P1602" i="1" a="1"/>
  <c r="P1602" i="1" s="1"/>
  <c r="P1603" i="1" a="1"/>
  <c r="P1603" i="1" s="1"/>
  <c r="P1604" i="1" a="1"/>
  <c r="P1604" i="1" s="1"/>
  <c r="P1605" i="1" a="1"/>
  <c r="P1605" i="1" s="1"/>
  <c r="P1606" i="1" a="1"/>
  <c r="P1606" i="1" s="1"/>
  <c r="P1607" i="1" a="1"/>
  <c r="P1607" i="1" s="1"/>
  <c r="P1608" i="1" a="1"/>
  <c r="P1608" i="1" s="1"/>
  <c r="P1609" i="1" a="1"/>
  <c r="P1609" i="1" s="1"/>
  <c r="P1610" i="1" a="1"/>
  <c r="P1610" i="1" s="1"/>
  <c r="P1611" i="1" a="1"/>
  <c r="P1611" i="1" s="1"/>
  <c r="P1612" i="1" a="1"/>
  <c r="P1612" i="1" s="1"/>
  <c r="P1613" i="1" a="1"/>
  <c r="P1613" i="1" s="1"/>
  <c r="P1614" i="1" a="1"/>
  <c r="P1614" i="1"/>
  <c r="P1615" i="1" a="1"/>
  <c r="P1615" i="1" s="1"/>
  <c r="P1616" i="1" a="1"/>
  <c r="P1616" i="1" s="1"/>
  <c r="P1617" i="1" a="1"/>
  <c r="P1617" i="1" s="1"/>
  <c r="P1618" i="1" a="1"/>
  <c r="P1618" i="1" s="1"/>
  <c r="P1619" i="1" a="1"/>
  <c r="P1619" i="1" s="1"/>
  <c r="P1620" i="1" a="1"/>
  <c r="P1620" i="1" s="1"/>
  <c r="P1621" i="1" a="1"/>
  <c r="P1621" i="1" s="1"/>
  <c r="P1622" i="1" a="1"/>
  <c r="P1622" i="1" s="1"/>
  <c r="P1623" i="1" a="1"/>
  <c r="P1623" i="1"/>
  <c r="P1624" i="1" a="1"/>
  <c r="P1624" i="1" s="1"/>
  <c r="P1625" i="1" a="1"/>
  <c r="P1625" i="1" s="1"/>
  <c r="P1626" i="1" a="1"/>
  <c r="P1626" i="1" s="1"/>
  <c r="P1627" i="1" a="1"/>
  <c r="P1627" i="1" s="1"/>
  <c r="P1628" i="1" a="1"/>
  <c r="P1628" i="1" s="1"/>
  <c r="P1629" i="1" a="1"/>
  <c r="P1629" i="1" s="1"/>
  <c r="P1630" i="1" a="1"/>
  <c r="P1630" i="1" s="1"/>
  <c r="P1631" i="1" a="1"/>
  <c r="P1631" i="1" s="1"/>
  <c r="P1632" i="1" a="1"/>
  <c r="P1632" i="1"/>
  <c r="P1633" i="1" a="1"/>
  <c r="P1633" i="1" s="1"/>
  <c r="P1634" i="1" a="1"/>
  <c r="P1634" i="1" s="1"/>
  <c r="P1635" i="1" a="1"/>
  <c r="P1635" i="1" s="1"/>
  <c r="P1636" i="1" a="1"/>
  <c r="P1636" i="1" s="1"/>
  <c r="P1637" i="1" a="1"/>
  <c r="P1637" i="1" s="1"/>
  <c r="P1638" i="1" a="1"/>
  <c r="P1638" i="1"/>
  <c r="P1639" i="1" a="1"/>
  <c r="P1639" i="1" s="1"/>
  <c r="P1640" i="1" a="1"/>
  <c r="P1640" i="1"/>
  <c r="P1641" i="1" a="1"/>
  <c r="P1641" i="1" s="1"/>
  <c r="P1642" i="1" a="1"/>
  <c r="P1642" i="1" s="1"/>
  <c r="P1643" i="1" a="1"/>
  <c r="P1643" i="1" s="1"/>
  <c r="P1644" i="1" a="1"/>
  <c r="P1644" i="1" s="1"/>
  <c r="P1645" i="1" a="1"/>
  <c r="P1645" i="1" s="1"/>
  <c r="P1646" i="1" a="1"/>
  <c r="P1646" i="1" s="1"/>
  <c r="P1647" i="1" a="1"/>
  <c r="P1647" i="1" s="1"/>
  <c r="P1648" i="1" a="1"/>
  <c r="P1648" i="1" s="1"/>
  <c r="P1649" i="1" a="1"/>
  <c r="P1649" i="1" s="1"/>
  <c r="P1650" i="1" a="1"/>
  <c r="P1650" i="1" s="1"/>
  <c r="P1651" i="1" a="1"/>
  <c r="P1651" i="1" s="1"/>
  <c r="P1652" i="1" a="1"/>
  <c r="P1652" i="1" s="1"/>
  <c r="P1653" i="1" a="1"/>
  <c r="P1653" i="1" s="1"/>
  <c r="P1654" i="1" a="1"/>
  <c r="P1654" i="1" s="1"/>
  <c r="P1655" i="1" a="1"/>
  <c r="P1655" i="1" s="1"/>
  <c r="P1656" i="1" a="1"/>
  <c r="P1656" i="1" s="1"/>
  <c r="P1657" i="1" a="1"/>
  <c r="P1657" i="1" s="1"/>
  <c r="P1658" i="1" a="1"/>
  <c r="P1658" i="1" s="1"/>
  <c r="P1659" i="1" a="1"/>
  <c r="P1659" i="1"/>
  <c r="P1660" i="1" a="1"/>
  <c r="P1660" i="1" s="1"/>
  <c r="P1661" i="1" a="1"/>
  <c r="P1661" i="1" s="1"/>
  <c r="P1662" i="1" a="1"/>
  <c r="P1662" i="1"/>
  <c r="P1663" i="1" a="1"/>
  <c r="P1663" i="1" s="1"/>
  <c r="P1664" i="1" a="1"/>
  <c r="P1664" i="1" s="1"/>
  <c r="P1665" i="1" a="1"/>
  <c r="P1665" i="1" s="1"/>
  <c r="P1666" i="1" a="1"/>
  <c r="P1666" i="1" s="1"/>
  <c r="P1667" i="1" a="1"/>
  <c r="P1667" i="1" s="1"/>
  <c r="P1668" i="1" a="1"/>
  <c r="P1668" i="1" s="1"/>
  <c r="P1669" i="1" a="1"/>
  <c r="P1669" i="1"/>
  <c r="P1670" i="1" a="1"/>
  <c r="P1670" i="1" s="1"/>
  <c r="P1671" i="1" a="1"/>
  <c r="P1671" i="1" s="1"/>
  <c r="P1672" i="1" a="1"/>
  <c r="P1672" i="1" s="1"/>
  <c r="P1673" i="1" a="1"/>
  <c r="P1673" i="1" s="1"/>
  <c r="P1674" i="1" a="1"/>
  <c r="P1674" i="1"/>
  <c r="P1675" i="1" a="1"/>
  <c r="P1675" i="1" s="1"/>
  <c r="P1676" i="1" a="1"/>
  <c r="P1676" i="1" s="1"/>
  <c r="P1677" i="1" a="1"/>
  <c r="P1677" i="1" s="1"/>
  <c r="P1678" i="1" a="1"/>
  <c r="P1678" i="1" s="1"/>
  <c r="P1679" i="1" a="1"/>
  <c r="P1679" i="1" s="1"/>
  <c r="P1680" i="1" a="1"/>
  <c r="P1680" i="1" s="1"/>
  <c r="P1681" i="1" a="1"/>
  <c r="P1681" i="1" s="1"/>
  <c r="P1682" i="1" a="1"/>
  <c r="P1682" i="1" s="1"/>
  <c r="P1683" i="1" a="1"/>
  <c r="P1683" i="1" s="1"/>
  <c r="P1684" i="1" a="1"/>
  <c r="P1684" i="1" s="1"/>
  <c r="P1685" i="1" a="1"/>
  <c r="P1685" i="1" s="1"/>
  <c r="P1686" i="1" a="1"/>
  <c r="P1686" i="1" s="1"/>
  <c r="P1687" i="1" a="1"/>
  <c r="P1687" i="1" s="1"/>
  <c r="P1688" i="1" a="1"/>
  <c r="P1688" i="1" s="1"/>
  <c r="P1689" i="1" a="1"/>
  <c r="P1689" i="1" s="1"/>
  <c r="P1690" i="1" a="1"/>
  <c r="P1690" i="1" s="1"/>
  <c r="P1691" i="1" a="1"/>
  <c r="P1691" i="1" s="1"/>
  <c r="P1692" i="1" a="1"/>
  <c r="P1692" i="1" s="1"/>
  <c r="P1693" i="1" a="1"/>
  <c r="P1693" i="1" s="1"/>
  <c r="P1694" i="1" a="1"/>
  <c r="P1694" i="1" s="1"/>
  <c r="P1695" i="1" a="1"/>
  <c r="P1695" i="1"/>
  <c r="P1696" i="1" a="1"/>
  <c r="P1696" i="1" s="1"/>
  <c r="P1697" i="1" a="1"/>
  <c r="P1697" i="1" s="1"/>
  <c r="P1698" i="1" a="1"/>
  <c r="P1698" i="1" s="1"/>
  <c r="P1699" i="1" a="1"/>
  <c r="P1699" i="1" s="1"/>
  <c r="P1700" i="1" a="1"/>
  <c r="P1700" i="1" s="1"/>
  <c r="P1701" i="1" a="1"/>
  <c r="P1701" i="1" s="1"/>
  <c r="P1702" i="1" a="1"/>
  <c r="P1702" i="1" s="1"/>
  <c r="P1703" i="1" a="1"/>
  <c r="P1703" i="1" s="1"/>
  <c r="P1704" i="1" a="1"/>
  <c r="P1704" i="1" s="1"/>
  <c r="P1705" i="1" a="1"/>
  <c r="P1705" i="1" s="1"/>
  <c r="P1706" i="1" a="1"/>
  <c r="P1706" i="1" s="1"/>
  <c r="P1707" i="1" a="1"/>
  <c r="P1707" i="1" s="1"/>
  <c r="P1708" i="1" a="1"/>
  <c r="P1708" i="1" s="1"/>
  <c r="P1709" i="1" a="1"/>
  <c r="P1709" i="1" s="1"/>
  <c r="P1710" i="1" a="1"/>
  <c r="P1710" i="1" s="1"/>
  <c r="P1711" i="1" a="1"/>
  <c r="P1711" i="1" s="1"/>
  <c r="P1712" i="1" a="1"/>
  <c r="P1712" i="1" s="1"/>
  <c r="P1713" i="1" a="1"/>
  <c r="P1713" i="1" s="1"/>
  <c r="P1714" i="1" a="1"/>
  <c r="P1714" i="1" s="1"/>
  <c r="P1715" i="1" a="1"/>
  <c r="P1715" i="1" s="1"/>
  <c r="P1716" i="1" a="1"/>
  <c r="P1716" i="1" s="1"/>
  <c r="P1717" i="1" a="1"/>
  <c r="P1717" i="1"/>
  <c r="P1718" i="1" a="1"/>
  <c r="P1718" i="1" s="1"/>
  <c r="P1719" i="1" a="1"/>
  <c r="P1719" i="1" s="1"/>
  <c r="P1720" i="1" a="1"/>
  <c r="P1720" i="1" s="1"/>
  <c r="P1721" i="1" a="1"/>
  <c r="P1721" i="1" s="1"/>
  <c r="P1722" i="1" a="1"/>
  <c r="P1722" i="1" s="1"/>
  <c r="P1723" i="1" a="1"/>
  <c r="P1723" i="1" s="1"/>
  <c r="P1724" i="1" a="1"/>
  <c r="P1724" i="1"/>
  <c r="P1725" i="1" a="1"/>
  <c r="P1725" i="1" s="1"/>
  <c r="P1726" i="1" a="1"/>
  <c r="P1726" i="1" s="1"/>
  <c r="P1727" i="1" a="1"/>
  <c r="P1727" i="1" s="1"/>
  <c r="P1728" i="1" a="1"/>
  <c r="P1728" i="1" s="1"/>
  <c r="P1729" i="1" a="1"/>
  <c r="P1729" i="1" s="1"/>
  <c r="P1730" i="1" a="1"/>
  <c r="P1730" i="1" s="1"/>
  <c r="P1731" i="1" a="1"/>
  <c r="P1731" i="1"/>
  <c r="P1732" i="1" a="1"/>
  <c r="P1732" i="1" s="1"/>
  <c r="P1733" i="1" a="1"/>
  <c r="P1733" i="1" s="1"/>
  <c r="P1734" i="1" a="1"/>
  <c r="P1734" i="1" s="1"/>
  <c r="P1735" i="1" a="1"/>
  <c r="P1735" i="1" s="1"/>
  <c r="P1736" i="1" a="1"/>
  <c r="P1736" i="1" s="1"/>
  <c r="P1737" i="1" a="1"/>
  <c r="P1737" i="1" s="1"/>
  <c r="P1738" i="1" a="1"/>
  <c r="P1738" i="1" s="1"/>
  <c r="P1739" i="1" a="1"/>
  <c r="P1739" i="1" s="1"/>
  <c r="P1740" i="1" a="1"/>
  <c r="P1740" i="1" s="1"/>
  <c r="P1741" i="1" a="1"/>
  <c r="P1741" i="1" s="1"/>
  <c r="P1742" i="1" a="1"/>
  <c r="P1742" i="1" s="1"/>
  <c r="P1743" i="1" a="1"/>
  <c r="P1743" i="1" s="1"/>
  <c r="P1744" i="1" a="1"/>
  <c r="P1744" i="1" s="1"/>
  <c r="P1745" i="1" a="1"/>
  <c r="P1745" i="1" s="1"/>
  <c r="P1746" i="1" a="1"/>
  <c r="P1746" i="1" s="1"/>
  <c r="P1747" i="1" a="1"/>
  <c r="P1747" i="1" s="1"/>
  <c r="P1748" i="1" a="1"/>
  <c r="P1748" i="1" s="1"/>
  <c r="P1749" i="1" a="1"/>
  <c r="P1749" i="1" s="1"/>
  <c r="P1750" i="1" a="1"/>
  <c r="P1750" i="1" s="1"/>
  <c r="P1751" i="1" a="1"/>
  <c r="P1751" i="1" s="1"/>
  <c r="P1752" i="1" a="1"/>
  <c r="P1752" i="1" s="1"/>
  <c r="P1753" i="1" a="1"/>
  <c r="P1753" i="1" s="1"/>
  <c r="P1754" i="1" a="1"/>
  <c r="P1754" i="1" s="1"/>
  <c r="P1755" i="1" a="1"/>
  <c r="P1755" i="1" s="1"/>
  <c r="P1756" i="1" a="1"/>
  <c r="P1756" i="1" s="1"/>
  <c r="P1757" i="1" a="1"/>
  <c r="P1757" i="1"/>
  <c r="P1758" i="1" a="1"/>
  <c r="P1758" i="1" s="1"/>
  <c r="P1759" i="1" a="1"/>
  <c r="P1759" i="1" s="1"/>
  <c r="P1760" i="1" a="1"/>
  <c r="P1760" i="1"/>
  <c r="P1761" i="1" a="1"/>
  <c r="P1761" i="1"/>
  <c r="P1762" i="1" a="1"/>
  <c r="P1762" i="1" s="1"/>
  <c r="P1763" i="1" a="1"/>
  <c r="P1763" i="1" s="1"/>
  <c r="P1764" i="1" a="1"/>
  <c r="P1764" i="1" s="1"/>
  <c r="P1765" i="1" a="1"/>
  <c r="P1765" i="1" s="1"/>
  <c r="P1766" i="1" a="1"/>
  <c r="P1766" i="1"/>
  <c r="P1767" i="1" a="1"/>
  <c r="P1767" i="1"/>
  <c r="P1768" i="1" a="1"/>
  <c r="P1768" i="1" s="1"/>
  <c r="P1769" i="1" a="1"/>
  <c r="P1769" i="1" s="1"/>
  <c r="P1770" i="1" a="1"/>
  <c r="P1770" i="1"/>
  <c r="P1771" i="1" a="1"/>
  <c r="P1771" i="1"/>
  <c r="P1772" i="1" a="1"/>
  <c r="P1772" i="1" s="1"/>
  <c r="P1773" i="1" a="1"/>
  <c r="P1773" i="1"/>
  <c r="P1774" i="1" a="1"/>
  <c r="P1774" i="1" s="1"/>
  <c r="P1775" i="1" a="1"/>
  <c r="P1775" i="1"/>
  <c r="P1776" i="1" a="1"/>
  <c r="P1776" i="1" s="1"/>
  <c r="P1777" i="1" a="1"/>
  <c r="P1777" i="1" s="1"/>
  <c r="P1778" i="1" a="1"/>
  <c r="P1778" i="1" s="1"/>
  <c r="P1779" i="1" a="1"/>
  <c r="P1779" i="1" s="1"/>
  <c r="P1780" i="1" a="1"/>
  <c r="P1780" i="1" s="1"/>
  <c r="P1781" i="1" a="1"/>
  <c r="P1781" i="1" s="1"/>
  <c r="P1782" i="1" a="1"/>
  <c r="P1782" i="1" s="1"/>
  <c r="P1783" i="1" a="1"/>
  <c r="P1783" i="1"/>
  <c r="P1784" i="1" a="1"/>
  <c r="P1784" i="1"/>
  <c r="P1785" i="1" a="1"/>
  <c r="P1785" i="1" s="1"/>
  <c r="P1786" i="1" a="1"/>
  <c r="P1786" i="1" s="1"/>
  <c r="P1787" i="1" a="1"/>
  <c r="P1787" i="1" s="1"/>
  <c r="P1788" i="1" a="1"/>
  <c r="P1788" i="1" s="1"/>
  <c r="P1789" i="1" a="1"/>
  <c r="P1789" i="1" s="1"/>
  <c r="P1790" i="1" a="1"/>
  <c r="P1790" i="1" s="1"/>
  <c r="P1791" i="1" a="1"/>
  <c r="P1791" i="1" s="1"/>
  <c r="P1792" i="1" a="1"/>
  <c r="P1792" i="1" s="1"/>
  <c r="P1793" i="1" a="1"/>
  <c r="P1793" i="1" s="1"/>
  <c r="P1794" i="1" a="1"/>
  <c r="P1794" i="1" s="1"/>
  <c r="P1795" i="1" a="1"/>
  <c r="P1795" i="1" s="1"/>
  <c r="P1796" i="1" a="1"/>
  <c r="P1796" i="1"/>
  <c r="P1797" i="1" a="1"/>
  <c r="P1797" i="1"/>
  <c r="P1798" i="1" a="1"/>
  <c r="P1798" i="1" s="1"/>
  <c r="P1799" i="1" a="1"/>
  <c r="P1799" i="1"/>
  <c r="P1800" i="1" a="1"/>
  <c r="P1800" i="1" s="1"/>
  <c r="P1801" i="1" a="1"/>
  <c r="P1801" i="1"/>
  <c r="P1802" i="1" a="1"/>
  <c r="P1802" i="1" s="1"/>
  <c r="P1803" i="1" a="1"/>
  <c r="P1803" i="1" s="1"/>
  <c r="P1804" i="1" a="1"/>
  <c r="P1804" i="1" s="1"/>
  <c r="P1805" i="1" a="1"/>
  <c r="P1805" i="1" s="1"/>
  <c r="P1806" i="1" a="1"/>
  <c r="P1806" i="1"/>
  <c r="P1807" i="1" a="1"/>
  <c r="P1807" i="1" s="1"/>
  <c r="P1808" i="1" a="1"/>
  <c r="P1808" i="1" s="1"/>
  <c r="P1809" i="1" a="1"/>
  <c r="P1809" i="1"/>
  <c r="P1810" i="1" a="1"/>
  <c r="P1810" i="1" s="1"/>
  <c r="P1811" i="1" a="1"/>
  <c r="P1811" i="1" s="1"/>
  <c r="P1812" i="1" a="1"/>
  <c r="P1812" i="1"/>
  <c r="P1813" i="1" a="1"/>
  <c r="P1813" i="1" s="1"/>
  <c r="P1814" i="1" a="1"/>
  <c r="P1814" i="1" s="1"/>
  <c r="P1815" i="1" a="1"/>
  <c r="P1815" i="1" s="1"/>
  <c r="P1816" i="1" a="1"/>
  <c r="P1816" i="1" s="1"/>
  <c r="P1817" i="1" a="1"/>
  <c r="P1817" i="1"/>
  <c r="P1818" i="1" a="1"/>
  <c r="P1818" i="1" s="1"/>
  <c r="P1819" i="1" a="1"/>
  <c r="P1819" i="1"/>
  <c r="P1820" i="1" a="1"/>
  <c r="P1820" i="1"/>
  <c r="P1821" i="1" a="1"/>
  <c r="P1821" i="1" s="1"/>
  <c r="P1822" i="1" a="1"/>
  <c r="P1822" i="1" s="1"/>
  <c r="P1823" i="1" a="1"/>
  <c r="P1823" i="1" s="1"/>
  <c r="P1824" i="1" a="1"/>
  <c r="P1824" i="1" s="1"/>
  <c r="P1825" i="1" a="1"/>
  <c r="P1825" i="1"/>
  <c r="P1826" i="1" a="1"/>
  <c r="P1826" i="1" s="1"/>
  <c r="P1827" i="1" a="1"/>
  <c r="P1827" i="1" s="1"/>
  <c r="P1828" i="1" a="1"/>
  <c r="P1828" i="1" s="1"/>
  <c r="P1829" i="1" a="1"/>
  <c r="P1829" i="1"/>
  <c r="P1830" i="1" a="1"/>
  <c r="P1830" i="1"/>
  <c r="P1831" i="1" a="1"/>
  <c r="P1831" i="1" s="1"/>
  <c r="P1832" i="1" a="1"/>
  <c r="P1832" i="1" s="1"/>
  <c r="P1833" i="1" a="1"/>
  <c r="P1833" i="1"/>
  <c r="P1834" i="1" a="1"/>
  <c r="P1834" i="1" s="1"/>
  <c r="P1835" i="1" a="1"/>
  <c r="P1835" i="1" s="1"/>
  <c r="P1836" i="1" a="1"/>
  <c r="P1836" i="1" s="1"/>
  <c r="P1837" i="1" a="1"/>
  <c r="P1837" i="1" s="1"/>
  <c r="P1838" i="1" a="1"/>
  <c r="P1838" i="1" s="1"/>
  <c r="P1839" i="1" a="1"/>
  <c r="P1839" i="1" s="1"/>
  <c r="P1840" i="1" a="1"/>
  <c r="P1840" i="1" s="1"/>
  <c r="P1841" i="1" a="1"/>
  <c r="P1841" i="1" s="1"/>
  <c r="P1842" i="1" a="1"/>
  <c r="P1842" i="1"/>
  <c r="P1843" i="1" a="1"/>
  <c r="P1843" i="1" s="1"/>
  <c r="P1844" i="1" a="1"/>
  <c r="P1844" i="1" s="1"/>
  <c r="P1845" i="1" a="1"/>
  <c r="P1845" i="1" s="1"/>
  <c r="P1846" i="1" a="1"/>
  <c r="P1846" i="1" s="1"/>
  <c r="P1847" i="1" a="1"/>
  <c r="P1847" i="1" s="1"/>
  <c r="P1848" i="1" a="1"/>
  <c r="P1848" i="1" s="1"/>
  <c r="P1849" i="1" a="1"/>
  <c r="P1849" i="1" s="1"/>
  <c r="P1850" i="1" a="1"/>
  <c r="P1850" i="1" s="1"/>
  <c r="P1851" i="1" a="1"/>
  <c r="P1851" i="1"/>
  <c r="P1852" i="1" a="1"/>
  <c r="P1852" i="1" s="1"/>
  <c r="P1853" i="1" a="1"/>
  <c r="P1853" i="1" s="1"/>
  <c r="P1854" i="1" a="1"/>
  <c r="P1854" i="1" s="1"/>
  <c r="P1855" i="1" a="1"/>
  <c r="P1855" i="1"/>
  <c r="P1856" i="1" a="1"/>
  <c r="P1856" i="1"/>
  <c r="P1857" i="1" a="1"/>
  <c r="P1857" i="1" s="1"/>
  <c r="P1858" i="1" a="1"/>
  <c r="P1858" i="1" s="1"/>
  <c r="P1859" i="1" a="1"/>
  <c r="P1859" i="1" s="1"/>
  <c r="P1860" i="1" a="1"/>
  <c r="P1860" i="1" s="1"/>
  <c r="P1861" i="1" a="1"/>
  <c r="P1861" i="1" s="1"/>
  <c r="P1862" i="1" a="1"/>
  <c r="P1862" i="1" s="1"/>
  <c r="P1863" i="1" a="1"/>
  <c r="P1863" i="1" s="1"/>
  <c r="P1864" i="1" a="1"/>
  <c r="P1864" i="1" s="1"/>
  <c r="P1865" i="1" a="1"/>
  <c r="P1865" i="1"/>
  <c r="P1866" i="1" a="1"/>
  <c r="P1866" i="1"/>
  <c r="P1867" i="1" a="1"/>
  <c r="P1867" i="1" s="1"/>
  <c r="P1868" i="1" a="1"/>
  <c r="P1868" i="1"/>
  <c r="P1869" i="1" a="1"/>
  <c r="P1869" i="1" s="1"/>
  <c r="P1870" i="1" a="1"/>
  <c r="P1870" i="1" s="1"/>
  <c r="P1871" i="1" a="1"/>
  <c r="P1871" i="1"/>
  <c r="P1872" i="1" a="1"/>
  <c r="P1872" i="1"/>
  <c r="P1873" i="1" a="1"/>
  <c r="P1873" i="1"/>
  <c r="P1874" i="1" a="1"/>
  <c r="P1874" i="1" s="1"/>
  <c r="P1875" i="1" a="1"/>
  <c r="P1875" i="1" s="1"/>
  <c r="P1876" i="1" a="1"/>
  <c r="P1876" i="1" s="1"/>
  <c r="P1877" i="1" a="1"/>
  <c r="P1877" i="1" s="1"/>
  <c r="P1878" i="1" a="1"/>
  <c r="P1878" i="1"/>
  <c r="P1879" i="1" a="1"/>
  <c r="P1879" i="1"/>
  <c r="P1880" i="1" a="1"/>
  <c r="P1880" i="1" s="1"/>
  <c r="P1881" i="1" a="1"/>
  <c r="P1881" i="1" s="1"/>
  <c r="P1882" i="1" a="1"/>
  <c r="P1882" i="1" s="1"/>
  <c r="P1883" i="1" a="1"/>
  <c r="P1883" i="1" s="1"/>
  <c r="P1884" i="1" a="1"/>
  <c r="P1884" i="1"/>
  <c r="P1885" i="1" a="1"/>
  <c r="P1885" i="1" s="1"/>
  <c r="P1886" i="1" a="1"/>
  <c r="P1886" i="1" s="1"/>
  <c r="P1887" i="1" a="1"/>
  <c r="P1887" i="1" s="1"/>
  <c r="P1888" i="1" a="1"/>
  <c r="P1888" i="1" s="1"/>
  <c r="P1889" i="1" a="1"/>
  <c r="P1889" i="1" s="1"/>
  <c r="P1890" i="1" a="1"/>
  <c r="P1890" i="1" s="1"/>
  <c r="P1891" i="1" a="1"/>
  <c r="P1891" i="1" s="1"/>
  <c r="P1892" i="1" a="1"/>
  <c r="P1892" i="1" s="1"/>
  <c r="P1893" i="1" a="1"/>
  <c r="P1893" i="1" s="1"/>
  <c r="P1894" i="1" a="1"/>
  <c r="P1894" i="1" s="1"/>
  <c r="P1895" i="1" a="1"/>
  <c r="P1895" i="1" s="1"/>
  <c r="P1896" i="1" a="1"/>
  <c r="P1896" i="1" s="1"/>
  <c r="P1897" i="1" a="1"/>
  <c r="P1897" i="1" s="1"/>
  <c r="P1898" i="1" a="1"/>
  <c r="P1898" i="1" s="1"/>
  <c r="P1899" i="1" a="1"/>
  <c r="P1899" i="1"/>
  <c r="P1900" i="1" a="1"/>
  <c r="P1900" i="1" s="1"/>
  <c r="P1901" i="1" a="1"/>
  <c r="P1901" i="1"/>
  <c r="P1902" i="1" a="1"/>
  <c r="P1902" i="1" s="1"/>
  <c r="P1903" i="1" a="1"/>
  <c r="P1903" i="1" s="1"/>
  <c r="P1904" i="1" a="1"/>
  <c r="P1904" i="1"/>
  <c r="P1905" i="1" a="1"/>
  <c r="P1905" i="1" s="1"/>
  <c r="P1906" i="1" a="1"/>
  <c r="P1906" i="1" s="1"/>
  <c r="P1907" i="1" a="1"/>
  <c r="P1907" i="1" s="1"/>
  <c r="P1908" i="1" a="1"/>
  <c r="P1908" i="1" s="1"/>
  <c r="P1909" i="1" a="1"/>
  <c r="P1909" i="1" s="1"/>
  <c r="P1910" i="1" a="1"/>
  <c r="P1910" i="1"/>
  <c r="P1911" i="1" a="1"/>
  <c r="P1911" i="1" s="1"/>
  <c r="P1912" i="1" a="1"/>
  <c r="P1912" i="1" s="1"/>
  <c r="P1913" i="1" a="1"/>
  <c r="P1913" i="1" s="1"/>
  <c r="P1914" i="1" a="1"/>
  <c r="P1914" i="1" s="1"/>
  <c r="P1915" i="1" a="1"/>
  <c r="P1915" i="1" s="1"/>
  <c r="P1916" i="1" a="1"/>
  <c r="P1916" i="1" s="1"/>
  <c r="P1917" i="1" a="1"/>
  <c r="P1917" i="1" s="1"/>
  <c r="P1918" i="1" a="1"/>
  <c r="P1918" i="1" s="1"/>
  <c r="P1919" i="1" a="1"/>
  <c r="P1919" i="1" s="1"/>
  <c r="P1920" i="1" a="1"/>
  <c r="P1920" i="1" s="1"/>
  <c r="P1921" i="1" a="1"/>
  <c r="P1921" i="1" s="1"/>
  <c r="P1922" i="1" a="1"/>
  <c r="P1922" i="1" s="1"/>
  <c r="P1923" i="1" a="1"/>
  <c r="P1923" i="1"/>
  <c r="P1924" i="1" a="1"/>
  <c r="P1924" i="1" s="1"/>
  <c r="P1925" i="1" a="1"/>
  <c r="P1925" i="1" s="1"/>
  <c r="P1926" i="1" a="1"/>
  <c r="P1926" i="1" s="1"/>
  <c r="P1927" i="1" a="1"/>
  <c r="P1927" i="1"/>
  <c r="P1928" i="1" a="1"/>
  <c r="P1928" i="1" s="1"/>
  <c r="P1929" i="1" a="1"/>
  <c r="P1929" i="1" s="1"/>
  <c r="P1930" i="1" a="1"/>
  <c r="P1930" i="1" s="1"/>
  <c r="P1931" i="1" a="1"/>
  <c r="P1931" i="1" s="1"/>
  <c r="P1932" i="1" a="1"/>
  <c r="P1932" i="1" s="1"/>
  <c r="P1933" i="1" a="1"/>
  <c r="P1933" i="1" s="1"/>
  <c r="P1934" i="1" a="1"/>
  <c r="P1934" i="1" s="1"/>
  <c r="P1935" i="1" a="1"/>
  <c r="P1935" i="1" s="1"/>
  <c r="P1936" i="1" a="1"/>
  <c r="P1936" i="1" s="1"/>
  <c r="P1937" i="1" a="1"/>
  <c r="P1937" i="1" s="1"/>
  <c r="P1938" i="1" a="1"/>
  <c r="P1938" i="1" s="1"/>
  <c r="P1939" i="1" a="1"/>
  <c r="P1939" i="1" s="1"/>
  <c r="P1940" i="1" a="1"/>
  <c r="P1940" i="1"/>
  <c r="P1941" i="1" a="1"/>
  <c r="P1941" i="1"/>
  <c r="P1942" i="1" a="1"/>
  <c r="P1942" i="1" s="1"/>
  <c r="P1943" i="1" a="1"/>
  <c r="P1943" i="1" s="1"/>
  <c r="P1944" i="1" a="1"/>
  <c r="P1944" i="1" s="1"/>
  <c r="P1945" i="1" a="1"/>
  <c r="P1945" i="1" s="1"/>
  <c r="P1946" i="1" a="1"/>
  <c r="P1946" i="1" s="1"/>
  <c r="P1947" i="1" a="1"/>
  <c r="P1947" i="1" s="1"/>
  <c r="P1948" i="1" a="1"/>
  <c r="P1948" i="1" s="1"/>
  <c r="P1949" i="1" a="1"/>
  <c r="P1949" i="1" s="1"/>
  <c r="P1950" i="1" a="1"/>
  <c r="P1950" i="1" s="1"/>
  <c r="P1951" i="1" a="1"/>
  <c r="P1951" i="1" s="1"/>
  <c r="P1952" i="1" a="1"/>
  <c r="P1952" i="1" s="1"/>
  <c r="P1953" i="1" a="1"/>
  <c r="P1953" i="1" s="1"/>
  <c r="P1954" i="1" a="1"/>
  <c r="P1954" i="1" s="1"/>
  <c r="P1955" i="1" a="1"/>
  <c r="P1955" i="1" s="1"/>
  <c r="P1956" i="1" a="1"/>
  <c r="P1956" i="1"/>
  <c r="P1957" i="1" a="1"/>
  <c r="P1957" i="1" s="1"/>
  <c r="P1958" i="1" a="1"/>
  <c r="P1958" i="1" s="1"/>
  <c r="P1959" i="1" a="1"/>
  <c r="P1959" i="1" s="1"/>
  <c r="P1960" i="1" a="1"/>
  <c r="P1960" i="1" s="1"/>
  <c r="P1961" i="1" a="1"/>
  <c r="P1961" i="1"/>
  <c r="P1962" i="1" a="1"/>
  <c r="P1962" i="1" s="1"/>
  <c r="P1963" i="1" a="1"/>
  <c r="P1963" i="1"/>
  <c r="P1964" i="1" a="1"/>
  <c r="P1964" i="1" s="1"/>
  <c r="P1965" i="1" a="1"/>
  <c r="P1965" i="1" s="1"/>
  <c r="P1966" i="1" a="1"/>
  <c r="P1966" i="1" s="1"/>
  <c r="P1967" i="1" a="1"/>
  <c r="P1967" i="1" s="1"/>
  <c r="P1968" i="1" a="1"/>
  <c r="P1968" i="1" s="1"/>
  <c r="P1969" i="1" a="1"/>
  <c r="P1969" i="1"/>
  <c r="P1970" i="1" a="1"/>
  <c r="P1970" i="1" s="1"/>
  <c r="P1971" i="1" a="1"/>
  <c r="P1971" i="1" s="1"/>
  <c r="P1972" i="1" a="1"/>
  <c r="P1972" i="1" s="1"/>
  <c r="P1973" i="1" a="1"/>
  <c r="P1973" i="1" s="1"/>
  <c r="P1974" i="1" a="1"/>
  <c r="P1974" i="1"/>
  <c r="P1975" i="1" a="1"/>
  <c r="P1975" i="1" s="1"/>
  <c r="P1976" i="1" a="1"/>
  <c r="P1976" i="1" s="1"/>
  <c r="P1977" i="1" a="1"/>
  <c r="P1977" i="1" s="1"/>
  <c r="P1978" i="1" a="1"/>
  <c r="P1978" i="1" s="1"/>
  <c r="P1979" i="1" a="1"/>
  <c r="P1979" i="1" s="1"/>
  <c r="P1980" i="1" a="1"/>
  <c r="P1980" i="1" s="1"/>
  <c r="P1981" i="1" a="1"/>
  <c r="P1981" i="1" s="1"/>
  <c r="P1982" i="1" a="1"/>
  <c r="P1982" i="1" s="1"/>
  <c r="P1983" i="1" a="1"/>
  <c r="P1983" i="1"/>
  <c r="P1984" i="1" a="1"/>
  <c r="P1984" i="1" s="1"/>
  <c r="P1985" i="1" a="1"/>
  <c r="P1985" i="1" s="1"/>
  <c r="P1986" i="1" a="1"/>
  <c r="P1986" i="1"/>
  <c r="P1987" i="1" a="1"/>
  <c r="P1987" i="1"/>
  <c r="P1988" i="1" a="1"/>
  <c r="P1988" i="1" s="1"/>
  <c r="P1989" i="1" a="1"/>
  <c r="P1989" i="1"/>
  <c r="P1990" i="1" a="1"/>
  <c r="P1990" i="1" s="1"/>
  <c r="P1991" i="1" a="1"/>
  <c r="P1991" i="1" s="1"/>
  <c r="P1992" i="1" a="1"/>
  <c r="P1992" i="1" s="1"/>
  <c r="P1993" i="1" a="1"/>
  <c r="P1993" i="1" s="1"/>
  <c r="P1994" i="1" a="1"/>
  <c r="P1994" i="1" s="1"/>
  <c r="P1995" i="1" a="1"/>
  <c r="P1995" i="1"/>
  <c r="P1996" i="1" a="1"/>
  <c r="P1996" i="1" s="1"/>
  <c r="P1997" i="1" a="1"/>
  <c r="P1997" i="1" s="1"/>
  <c r="P1998" i="1" a="1"/>
  <c r="P1998" i="1" s="1"/>
  <c r="P1999" i="1" a="1"/>
  <c r="P1999" i="1"/>
  <c r="P2000" i="1" a="1"/>
  <c r="P2000" i="1" s="1"/>
  <c r="P2001" i="1" a="1"/>
  <c r="P2001" i="1" s="1"/>
  <c r="P2002" i="1" a="1"/>
  <c r="P2002" i="1" s="1"/>
  <c r="P2003" i="1" a="1"/>
  <c r="P2003" i="1" s="1"/>
  <c r="P2004" i="1" a="1"/>
  <c r="P2004" i="1" s="1"/>
  <c r="P2005" i="1" a="1"/>
  <c r="P2005" i="1" s="1"/>
  <c r="P2006" i="1" a="1"/>
  <c r="P2006" i="1" s="1"/>
  <c r="P2007" i="1" a="1"/>
  <c r="P2007" i="1" s="1"/>
  <c r="P2008" i="1" a="1"/>
  <c r="P2008" i="1" s="1"/>
  <c r="P2009" i="1" a="1"/>
  <c r="P2009" i="1" s="1"/>
  <c r="P2010" i="1" a="1"/>
  <c r="P2010" i="1"/>
  <c r="P2011" i="1" a="1"/>
  <c r="P2011" i="1" s="1"/>
  <c r="P2012" i="1" a="1"/>
  <c r="P2012" i="1" s="1"/>
  <c r="P2013" i="1" a="1"/>
  <c r="P2013" i="1" s="1"/>
  <c r="P2014" i="1" a="1"/>
  <c r="P2014" i="1" s="1"/>
  <c r="P2015" i="1" a="1"/>
  <c r="P2015" i="1" s="1"/>
  <c r="P2016" i="1" a="1"/>
  <c r="P2016" i="1"/>
  <c r="P2017" i="1" a="1"/>
  <c r="P2017" i="1"/>
  <c r="P2018" i="1" a="1"/>
  <c r="P2018" i="1" s="1"/>
  <c r="P2019" i="1" a="1"/>
  <c r="P2019" i="1"/>
  <c r="P2020" i="1" a="1"/>
  <c r="P2020" i="1" s="1"/>
  <c r="P2021" i="1" a="1"/>
  <c r="P2021" i="1" s="1"/>
  <c r="P2022" i="1" a="1"/>
  <c r="P2022" i="1"/>
  <c r="P2023" i="1" a="1"/>
  <c r="P2023" i="1"/>
  <c r="P2024" i="1" a="1"/>
  <c r="P2024" i="1" s="1"/>
  <c r="P2025" i="1" a="1"/>
  <c r="P2025" i="1" s="1"/>
  <c r="P2026" i="1" a="1"/>
  <c r="P2026" i="1" s="1"/>
  <c r="P2027" i="1" a="1"/>
  <c r="P2027" i="1" s="1"/>
  <c r="P2028" i="1" a="1"/>
  <c r="P2028" i="1" s="1"/>
  <c r="P2029" i="1" a="1"/>
  <c r="P2029" i="1" s="1"/>
  <c r="P2030" i="1" a="1"/>
  <c r="P2030" i="1" s="1"/>
  <c r="P2031" i="1" a="1"/>
  <c r="P2031" i="1"/>
  <c r="P2032" i="1" a="1"/>
  <c r="P2032" i="1" s="1"/>
  <c r="P2033" i="1" a="1"/>
  <c r="P2033" i="1" s="1"/>
  <c r="P2034" i="1" a="1"/>
  <c r="P2034" i="1" s="1"/>
  <c r="P2035" i="1" a="1"/>
  <c r="P2035" i="1" s="1"/>
  <c r="P2036" i="1" a="1"/>
  <c r="P2036" i="1" s="1"/>
  <c r="P2037" i="1" a="1"/>
  <c r="P2037" i="1" s="1"/>
  <c r="P2038" i="1" a="1"/>
  <c r="P2038" i="1" s="1"/>
  <c r="P2039" i="1" a="1"/>
  <c r="P2039" i="1" s="1"/>
  <c r="P2040" i="1" a="1"/>
  <c r="P2040" i="1"/>
  <c r="P2041" i="1" a="1"/>
  <c r="P2041" i="1" s="1"/>
  <c r="P2042" i="1" a="1"/>
  <c r="P2042" i="1" s="1"/>
  <c r="P2043" i="1" a="1"/>
  <c r="P2043" i="1" s="1"/>
  <c r="P2044" i="1" a="1"/>
  <c r="P2044" i="1" s="1"/>
  <c r="P2045" i="1" a="1"/>
  <c r="P2045" i="1" s="1"/>
  <c r="P2046" i="1" a="1"/>
  <c r="P2046" i="1" s="1"/>
  <c r="P2047" i="1" a="1"/>
  <c r="P2047" i="1" s="1"/>
  <c r="P2048" i="1" a="1"/>
  <c r="P2048" i="1" s="1"/>
  <c r="P2049" i="1" a="1"/>
  <c r="P2049" i="1" s="1"/>
  <c r="P2050" i="1" a="1"/>
  <c r="P2050" i="1" s="1"/>
  <c r="P2051" i="1" a="1"/>
  <c r="P2051" i="1" s="1"/>
  <c r="P2052" i="1" a="1"/>
  <c r="P2052" i="1" s="1"/>
  <c r="P2053" i="1" a="1"/>
  <c r="P2053" i="1" s="1"/>
  <c r="P2054" i="1" a="1"/>
  <c r="P2054" i="1" s="1"/>
  <c r="P2055" i="1" a="1"/>
  <c r="P2055" i="1"/>
  <c r="P2056" i="1" a="1"/>
  <c r="P2056" i="1" s="1"/>
  <c r="P2057" i="1" a="1"/>
  <c r="P2057" i="1" s="1"/>
  <c r="P2058" i="1" a="1"/>
  <c r="P2058" i="1" s="1"/>
  <c r="P2059" i="1" a="1"/>
  <c r="P2059" i="1" s="1"/>
  <c r="P2060" i="1" a="1"/>
  <c r="P2060" i="1" s="1"/>
  <c r="P2061" i="1" a="1"/>
  <c r="P2061" i="1"/>
  <c r="P2062" i="1" a="1"/>
  <c r="P2062" i="1" s="1"/>
  <c r="P2063" i="1" a="1"/>
  <c r="P2063" i="1" s="1"/>
  <c r="P2064" i="1" a="1"/>
  <c r="P2064" i="1" s="1"/>
  <c r="P2065" i="1" a="1"/>
  <c r="P2065" i="1" s="1"/>
  <c r="P2066" i="1" a="1"/>
  <c r="P2066" i="1" s="1"/>
  <c r="P2067" i="1" a="1"/>
  <c r="P2067" i="1" s="1"/>
  <c r="P2068" i="1" a="1"/>
  <c r="P2068" i="1" s="1"/>
  <c r="P2069" i="1" a="1"/>
  <c r="P2069" i="1" s="1"/>
  <c r="P2070" i="1" a="1"/>
  <c r="P2070" i="1" s="1"/>
  <c r="P2071" i="1" a="1"/>
  <c r="P2071" i="1" s="1"/>
  <c r="P2072" i="1" a="1"/>
  <c r="P2072" i="1" s="1"/>
  <c r="P2073" i="1" a="1"/>
  <c r="P2073" i="1" s="1"/>
  <c r="P2074" i="1" a="1"/>
  <c r="P2074" i="1"/>
  <c r="P2075" i="1" a="1"/>
  <c r="P2075" i="1" s="1"/>
  <c r="P2076" i="1" a="1"/>
  <c r="P2076" i="1" s="1"/>
  <c r="P2077" i="1" a="1"/>
  <c r="P2077" i="1" s="1"/>
  <c r="P2078" i="1" a="1"/>
  <c r="P2078" i="1" s="1"/>
  <c r="P2079" i="1" a="1"/>
  <c r="P2079" i="1" s="1"/>
  <c r="P2080" i="1" a="1"/>
  <c r="P2080" i="1" s="1"/>
  <c r="P2081" i="1" a="1"/>
  <c r="P2081" i="1" s="1"/>
  <c r="P2082" i="1" a="1"/>
  <c r="P2082" i="1" s="1"/>
  <c r="P2083" i="1" a="1"/>
  <c r="P2083" i="1" s="1"/>
  <c r="P2084" i="1" a="1"/>
  <c r="P2084" i="1" s="1"/>
  <c r="P2085" i="1" a="1"/>
  <c r="P2085" i="1"/>
  <c r="P2086" i="1" a="1"/>
  <c r="P2086" i="1"/>
  <c r="P2087" i="1" a="1"/>
  <c r="P2087" i="1" s="1"/>
  <c r="P2088" i="1" a="1"/>
  <c r="P2088" i="1"/>
  <c r="P2089" i="1" a="1"/>
  <c r="P2089" i="1" s="1"/>
  <c r="P2090" i="1" a="1"/>
  <c r="P2090" i="1" s="1"/>
  <c r="P2091" i="1" a="1"/>
  <c r="P2091" i="1" s="1"/>
  <c r="P2092" i="1" a="1"/>
  <c r="P2092" i="1" s="1"/>
  <c r="P2093" i="1" a="1"/>
  <c r="P2093" i="1" s="1"/>
  <c r="P2094" i="1" a="1"/>
  <c r="P2094" i="1" s="1"/>
  <c r="P2095" i="1" a="1"/>
  <c r="P2095" i="1" s="1"/>
  <c r="P2096" i="1" a="1"/>
  <c r="P2096" i="1" s="1"/>
  <c r="P2097" i="1" a="1"/>
  <c r="P2097" i="1" s="1"/>
  <c r="P2098" i="1" a="1"/>
  <c r="P2098" i="1" s="1"/>
  <c r="P2099" i="1" a="1"/>
  <c r="P2099" i="1" s="1"/>
  <c r="P2100" i="1" a="1"/>
  <c r="P2100" i="1" s="1"/>
  <c r="P2101" i="1" a="1"/>
  <c r="P2101" i="1" s="1"/>
  <c r="P2102" i="1" a="1"/>
  <c r="P2102" i="1" s="1"/>
  <c r="P2103" i="1" a="1"/>
  <c r="P2103" i="1" s="1"/>
  <c r="P2104" i="1" a="1"/>
  <c r="P2104" i="1" s="1"/>
  <c r="P2105" i="1" a="1"/>
  <c r="P2105" i="1" s="1"/>
  <c r="P2106" i="1" a="1"/>
  <c r="P2106" i="1"/>
  <c r="P2107" i="1" a="1"/>
  <c r="P2107" i="1" s="1"/>
  <c r="P2108" i="1" a="1"/>
  <c r="P2108" i="1" s="1"/>
  <c r="P2109" i="1" a="1"/>
  <c r="P2109" i="1" s="1"/>
  <c r="P2110" i="1" a="1"/>
  <c r="P2110" i="1" s="1"/>
  <c r="P2111" i="1" a="1"/>
  <c r="P2111" i="1" s="1"/>
  <c r="P2112" i="1" a="1"/>
  <c r="P2112" i="1"/>
  <c r="P2113" i="1" a="1"/>
  <c r="P2113" i="1" s="1"/>
  <c r="P2114" i="1" a="1"/>
  <c r="P2114" i="1" s="1"/>
  <c r="P2115" i="1" a="1"/>
  <c r="P2115" i="1"/>
  <c r="P2116" i="1" a="1"/>
  <c r="P2116" i="1" s="1"/>
  <c r="P2117" i="1" a="1"/>
  <c r="P2117" i="1" s="1"/>
  <c r="P2118" i="1" a="1"/>
  <c r="P2118" i="1" s="1"/>
  <c r="P2119" i="1" a="1"/>
  <c r="P2119" i="1"/>
  <c r="P2120" i="1" a="1"/>
  <c r="P2120" i="1" s="1"/>
  <c r="P2121" i="1" a="1"/>
  <c r="P2121" i="1" s="1"/>
  <c r="P2122" i="1" a="1"/>
  <c r="P2122" i="1"/>
  <c r="P2123" i="1" a="1"/>
  <c r="P2123" i="1" s="1"/>
  <c r="P2124" i="1" a="1"/>
  <c r="P2124" i="1"/>
  <c r="P2125" i="1" a="1"/>
  <c r="P2125" i="1" s="1"/>
  <c r="P2126" i="1" a="1"/>
  <c r="P2126" i="1" s="1"/>
  <c r="P2127" i="1" a="1"/>
  <c r="P2127" i="1"/>
  <c r="P2128" i="1" a="1"/>
  <c r="P2128" i="1"/>
  <c r="P2129" i="1" a="1"/>
  <c r="P2129" i="1" s="1"/>
  <c r="P2130" i="1" a="1"/>
  <c r="P2130" i="1" s="1"/>
  <c r="P2131" i="1" a="1"/>
  <c r="P2131" i="1" s="1"/>
  <c r="P2132" i="1" a="1"/>
  <c r="P2132" i="1" s="1"/>
  <c r="P2133" i="1" a="1"/>
  <c r="P2133" i="1" s="1"/>
  <c r="P2134" i="1" a="1"/>
  <c r="P2134" i="1" s="1"/>
  <c r="P2135" i="1" a="1"/>
  <c r="P2135" i="1" s="1"/>
  <c r="P2136" i="1" a="1"/>
  <c r="P2136" i="1" s="1"/>
  <c r="P2137" i="1" a="1"/>
  <c r="P2137" i="1" s="1"/>
  <c r="P2138" i="1" a="1"/>
  <c r="P2138" i="1" s="1"/>
  <c r="P2139" i="1" a="1"/>
  <c r="P2139" i="1" s="1"/>
  <c r="P2140" i="1" a="1"/>
  <c r="P2140" i="1" s="1"/>
  <c r="P2141" i="1" a="1"/>
  <c r="P2141" i="1" s="1"/>
  <c r="P2142" i="1" a="1"/>
  <c r="P2142" i="1"/>
  <c r="P2143" i="1" a="1"/>
  <c r="P2143" i="1" s="1"/>
  <c r="P2144" i="1" a="1"/>
  <c r="P2144" i="1" s="1"/>
  <c r="P2145" i="1" a="1"/>
  <c r="P2145" i="1" s="1"/>
  <c r="P2146" i="1" a="1"/>
  <c r="P2146" i="1"/>
  <c r="P2147" i="1" a="1"/>
  <c r="P2147" i="1" s="1"/>
  <c r="P2148" i="1" a="1"/>
  <c r="P2148" i="1" s="1"/>
  <c r="P2149" i="1" a="1"/>
  <c r="P2149" i="1"/>
  <c r="P2150" i="1" a="1"/>
  <c r="P2150" i="1" s="1"/>
  <c r="P2151" i="1" a="1"/>
  <c r="P2151" i="1"/>
  <c r="P2152" i="1" a="1"/>
  <c r="P2152" i="1" s="1"/>
  <c r="P2153" i="1" a="1"/>
  <c r="P2153" i="1" s="1"/>
  <c r="P2154" i="1" a="1"/>
  <c r="P2154" i="1" s="1"/>
  <c r="P2155" i="1" a="1"/>
  <c r="P2155" i="1" s="1"/>
  <c r="P2156" i="1" a="1"/>
  <c r="P2156" i="1" s="1"/>
  <c r="P2157" i="1" a="1"/>
  <c r="P2157" i="1" s="1"/>
  <c r="P2158" i="1" a="1"/>
  <c r="P2158" i="1" s="1"/>
  <c r="P2159" i="1" a="1"/>
  <c r="P2159" i="1" s="1"/>
  <c r="P2160" i="1" a="1"/>
  <c r="P2160" i="1" s="1"/>
  <c r="P2161" i="1" a="1"/>
  <c r="P2161" i="1" s="1"/>
  <c r="P2162" i="1" a="1"/>
  <c r="P2162" i="1" s="1"/>
  <c r="P2163" i="1" a="1"/>
  <c r="P2163" i="1" s="1"/>
  <c r="P2164" i="1" a="1"/>
  <c r="P2164" i="1"/>
  <c r="P2165" i="1" a="1"/>
  <c r="P2165" i="1" s="1"/>
  <c r="P2166" i="1" a="1"/>
  <c r="P2166" i="1" s="1"/>
  <c r="P2167" i="1" a="1"/>
  <c r="P2167" i="1" s="1"/>
  <c r="P2168" i="1" a="1"/>
  <c r="P2168" i="1" s="1"/>
  <c r="P2169" i="1" a="1"/>
  <c r="P2169" i="1" s="1"/>
  <c r="P2170" i="1" a="1"/>
  <c r="P2170" i="1" s="1"/>
  <c r="P2171" i="1" a="1"/>
  <c r="P2171" i="1" s="1"/>
  <c r="P2172" i="1" a="1"/>
  <c r="P2172" i="1" s="1"/>
  <c r="P2173" i="1" a="1"/>
  <c r="P2173" i="1" s="1"/>
  <c r="P2174" i="1" a="1"/>
  <c r="P2174" i="1" s="1"/>
  <c r="P2175" i="1" a="1"/>
  <c r="P2175" i="1" s="1"/>
  <c r="P2176" i="1" a="1"/>
  <c r="P2176" i="1" s="1"/>
  <c r="P2177" i="1" a="1"/>
  <c r="P2177" i="1" s="1"/>
  <c r="P2178" i="1" a="1"/>
  <c r="P2178" i="1"/>
  <c r="P2179" i="1" a="1"/>
  <c r="P2179" i="1" s="1"/>
  <c r="P2180" i="1" a="1"/>
  <c r="P2180" i="1" s="1"/>
  <c r="P2181" i="1" a="1"/>
  <c r="P2181" i="1" s="1"/>
  <c r="P2182" i="1" a="1"/>
  <c r="P2182" i="1"/>
  <c r="P2183" i="1" a="1"/>
  <c r="P2183" i="1" s="1"/>
  <c r="P2184" i="1" a="1"/>
  <c r="P2184" i="1" s="1"/>
  <c r="P2185" i="1" a="1"/>
  <c r="P2185" i="1"/>
  <c r="P2186" i="1" a="1"/>
  <c r="P2186" i="1" s="1"/>
  <c r="P2187" i="1" a="1"/>
  <c r="P2187" i="1"/>
  <c r="P2188" i="1" a="1"/>
  <c r="P2188" i="1" s="1"/>
  <c r="P2189" i="1" a="1"/>
  <c r="P2189" i="1" s="1"/>
  <c r="P2190" i="1" a="1"/>
  <c r="P2190" i="1" s="1"/>
  <c r="P2191" i="1" a="1"/>
  <c r="P2191" i="1" s="1"/>
  <c r="P2192" i="1" a="1"/>
  <c r="P2192" i="1" s="1"/>
  <c r="P2193" i="1" a="1"/>
  <c r="P2193" i="1" s="1"/>
  <c r="P2194" i="1" a="1"/>
  <c r="P2194" i="1" s="1"/>
  <c r="P2195" i="1" a="1"/>
  <c r="P2195" i="1" s="1"/>
  <c r="P2196" i="1" a="1"/>
  <c r="P2196" i="1" s="1"/>
  <c r="P2197" i="1" a="1"/>
  <c r="P2197" i="1" s="1"/>
  <c r="P2198" i="1" a="1"/>
  <c r="P2198" i="1" s="1"/>
  <c r="P2199" i="1" a="1"/>
  <c r="P2199" i="1" s="1"/>
  <c r="P2200" i="1" a="1"/>
  <c r="P2200" i="1"/>
  <c r="P2201" i="1" a="1"/>
  <c r="P2201" i="1" s="1"/>
  <c r="P2202" i="1" a="1"/>
  <c r="P2202" i="1" s="1"/>
  <c r="P2203" i="1" a="1"/>
  <c r="P2203" i="1" s="1"/>
  <c r="P2204" i="1" a="1"/>
  <c r="P2204" i="1" s="1"/>
  <c r="P2205" i="1" a="1"/>
  <c r="P2205" i="1" s="1"/>
  <c r="P2206" i="1" a="1"/>
  <c r="P2206" i="1" s="1"/>
  <c r="P2207" i="1" a="1"/>
  <c r="P2207" i="1" s="1"/>
  <c r="P2208" i="1" a="1"/>
  <c r="P2208" i="1" s="1"/>
  <c r="P2209" i="1" a="1"/>
  <c r="P2209" i="1" s="1"/>
  <c r="P2210" i="1" a="1"/>
  <c r="P2210" i="1" s="1"/>
  <c r="P2211" i="1" a="1"/>
  <c r="P2211" i="1" s="1"/>
  <c r="P2212" i="1" a="1"/>
  <c r="P2212" i="1" s="1"/>
  <c r="P2213" i="1" a="1"/>
  <c r="P2213" i="1" s="1"/>
  <c r="P2214" i="1" a="1"/>
  <c r="P2214" i="1"/>
  <c r="P2215" i="1" a="1"/>
  <c r="P2215" i="1" s="1"/>
  <c r="P2216" i="1" a="1"/>
  <c r="P2216" i="1" s="1"/>
  <c r="P2217" i="1" a="1"/>
  <c r="P2217" i="1" s="1"/>
  <c r="P2218" i="1" a="1"/>
  <c r="P2218" i="1"/>
  <c r="P2219" i="1" a="1"/>
  <c r="P2219" i="1" s="1"/>
  <c r="P2220" i="1" a="1"/>
  <c r="P2220" i="1" s="1"/>
  <c r="P2221" i="1" a="1"/>
  <c r="P2221" i="1" s="1"/>
  <c r="P2222" i="1" a="1"/>
  <c r="P2222" i="1" s="1"/>
  <c r="P2223" i="1" a="1"/>
  <c r="P2223" i="1" s="1"/>
  <c r="P2224" i="1" a="1"/>
  <c r="P2224" i="1" s="1"/>
  <c r="P2225" i="1" a="1"/>
  <c r="P2225" i="1" s="1"/>
  <c r="P2226" i="1" a="1"/>
  <c r="P2226" i="1" s="1"/>
  <c r="P2227" i="1" a="1"/>
  <c r="P2227" i="1"/>
  <c r="P2228" i="1" a="1"/>
  <c r="P2228" i="1" s="1"/>
  <c r="P2229" i="1" a="1"/>
  <c r="P2229" i="1"/>
  <c r="P2230" i="1" a="1"/>
  <c r="P2230" i="1"/>
  <c r="P2231" i="1" a="1"/>
  <c r="P2231" i="1" s="1"/>
  <c r="P2232" i="1" a="1"/>
  <c r="P2232" i="1"/>
  <c r="P2233" i="1" a="1"/>
  <c r="P2233" i="1" s="1"/>
  <c r="P2234" i="1" a="1"/>
  <c r="P2234" i="1" s="1"/>
  <c r="P2235" i="1" a="1"/>
  <c r="P2235" i="1" s="1"/>
  <c r="P2236" i="1" a="1"/>
  <c r="P2236" i="1" s="1"/>
  <c r="P2237" i="1" a="1"/>
  <c r="P2237" i="1" s="1"/>
  <c r="P2238" i="1" a="1"/>
  <c r="P2238" i="1" s="1"/>
  <c r="P2239" i="1" a="1"/>
  <c r="P2239" i="1"/>
  <c r="P2240" i="1" a="1"/>
  <c r="P2240" i="1" s="1"/>
  <c r="P2241" i="1" a="1"/>
  <c r="P2241" i="1" s="1"/>
  <c r="P2242" i="1" a="1"/>
  <c r="P2242" i="1" s="1"/>
  <c r="P2243" i="1" a="1"/>
  <c r="P2243" i="1" s="1"/>
  <c r="P2244" i="1" a="1"/>
  <c r="P2244" i="1" s="1"/>
  <c r="P2245" i="1" a="1"/>
  <c r="P2245" i="1" s="1"/>
  <c r="P2246" i="1" a="1"/>
  <c r="P2246" i="1" s="1"/>
  <c r="P2247" i="1" a="1"/>
  <c r="P2247" i="1" s="1"/>
  <c r="P2248" i="1" a="1"/>
  <c r="P2248" i="1" s="1"/>
  <c r="P2249" i="1" a="1"/>
  <c r="P2249" i="1" s="1"/>
  <c r="P2250" i="1" a="1"/>
  <c r="P2250" i="1"/>
  <c r="P2251" i="1" a="1"/>
  <c r="P2251" i="1" s="1"/>
  <c r="P2252" i="1" a="1"/>
  <c r="P2252" i="1" s="1"/>
  <c r="P2253" i="1" a="1"/>
  <c r="P2253" i="1"/>
  <c r="P2254" i="1" a="1"/>
  <c r="P2254" i="1"/>
  <c r="P2255" i="1" a="1"/>
  <c r="P2255" i="1" s="1"/>
  <c r="P2256" i="1" a="1"/>
  <c r="P2256" i="1"/>
  <c r="P2257" i="1" a="1"/>
  <c r="P2257" i="1"/>
  <c r="P2258" i="1" a="1"/>
  <c r="P2258" i="1" s="1"/>
  <c r="P2259" i="1" a="1"/>
  <c r="P2259" i="1"/>
  <c r="P2260" i="1" a="1"/>
  <c r="P2260" i="1" s="1"/>
  <c r="P2261" i="1" a="1"/>
  <c r="P2261" i="1" s="1"/>
  <c r="P2262" i="1" a="1"/>
  <c r="P2262" i="1" s="1"/>
  <c r="P2263" i="1" a="1"/>
  <c r="P2263" i="1" s="1"/>
  <c r="P2264" i="1" a="1"/>
  <c r="P2264" i="1" s="1"/>
  <c r="P2265" i="1" a="1"/>
  <c r="P2265" i="1" s="1"/>
  <c r="P2266" i="1" a="1"/>
  <c r="P2266" i="1"/>
  <c r="P2267" i="1" a="1"/>
  <c r="P2267" i="1" s="1"/>
  <c r="P2268" i="1" a="1"/>
  <c r="P2268" i="1" s="1"/>
  <c r="P2269" i="1" a="1"/>
  <c r="P2269" i="1" s="1"/>
  <c r="P2270" i="1" a="1"/>
  <c r="P2270" i="1" s="1"/>
  <c r="P2271" i="1" a="1"/>
  <c r="P2271" i="1" s="1"/>
  <c r="P2272" i="1" a="1"/>
  <c r="P2272" i="1" s="1"/>
  <c r="P2273" i="1" a="1"/>
  <c r="P2273" i="1" s="1"/>
  <c r="P2274" i="1" a="1"/>
  <c r="P2274" i="1" s="1"/>
  <c r="P2275" i="1" a="1"/>
  <c r="P2275" i="1"/>
  <c r="P2276" i="1" a="1"/>
  <c r="P2276" i="1" s="1"/>
  <c r="P2277" i="1" a="1"/>
  <c r="P2277" i="1" s="1"/>
  <c r="P2278" i="1" a="1"/>
  <c r="P2278" i="1" s="1"/>
  <c r="P2279" i="1" a="1"/>
  <c r="P2279" i="1" s="1"/>
  <c r="P2280" i="1" a="1"/>
  <c r="P2280" i="1" s="1"/>
  <c r="P2281" i="1" a="1"/>
  <c r="P2281" i="1" s="1"/>
  <c r="P2282" i="1" a="1"/>
  <c r="P2282" i="1" s="1"/>
  <c r="P2283" i="1" a="1"/>
  <c r="P2283" i="1"/>
  <c r="P2284" i="1" a="1"/>
  <c r="P2284" i="1" s="1"/>
  <c r="P2285" i="1" a="1"/>
  <c r="P2285" i="1" s="1"/>
  <c r="P2286" i="1" a="1"/>
  <c r="P2286" i="1" s="1"/>
  <c r="P2287" i="1" a="1"/>
  <c r="P2287" i="1" s="1"/>
  <c r="P2288" i="1" a="1"/>
  <c r="P2288" i="1" s="1"/>
  <c r="P2289" i="1" a="1"/>
  <c r="P2289" i="1"/>
  <c r="P2290" i="1" a="1"/>
  <c r="P2290" i="1" s="1"/>
  <c r="P2291" i="1" a="1"/>
  <c r="P2291" i="1" s="1"/>
  <c r="P2292" i="1" a="1"/>
  <c r="P2292" i="1" s="1"/>
  <c r="P2293" i="1" a="1"/>
  <c r="P2293" i="1"/>
  <c r="P2294" i="1" a="1"/>
  <c r="P2294" i="1" s="1"/>
  <c r="P2295" i="1" a="1"/>
  <c r="P2295" i="1" s="1"/>
  <c r="P2296" i="1" a="1"/>
  <c r="P2296" i="1" s="1"/>
  <c r="P2297" i="1" a="1"/>
  <c r="P2297" i="1" s="1"/>
  <c r="P2298" i="1" a="1"/>
  <c r="P2298" i="1" s="1"/>
  <c r="P2299" i="1" a="1"/>
  <c r="P2299" i="1"/>
  <c r="P2300" i="1" a="1"/>
  <c r="P2300" i="1" s="1"/>
  <c r="P2301" i="1" a="1"/>
  <c r="P2301" i="1"/>
  <c r="P2302" i="1" a="1"/>
  <c r="P2302" i="1" s="1"/>
  <c r="P2303" i="1" a="1"/>
  <c r="P2303" i="1" s="1"/>
  <c r="P2304" i="1" a="1"/>
  <c r="P2304" i="1"/>
  <c r="P2305" i="1" a="1"/>
  <c r="P2305" i="1" s="1"/>
  <c r="P2306" i="1" a="1"/>
  <c r="P2306" i="1" s="1"/>
  <c r="P2307" i="1" a="1"/>
  <c r="P2307" i="1" s="1"/>
  <c r="P2308" i="1" a="1"/>
  <c r="P2308" i="1"/>
  <c r="P2309" i="1" a="1"/>
  <c r="P2309" i="1" s="1"/>
  <c r="P2310" i="1" a="1"/>
  <c r="P2310" i="1" s="1"/>
  <c r="P2311" i="1" a="1"/>
  <c r="P2311" i="1" s="1"/>
  <c r="P2312" i="1" a="1"/>
  <c r="P2312" i="1" s="1"/>
  <c r="P2313" i="1" a="1"/>
  <c r="P2313" i="1" s="1"/>
  <c r="P2314" i="1" a="1"/>
  <c r="P2314" i="1" s="1"/>
  <c r="P2315" i="1" a="1"/>
  <c r="P2315" i="1" s="1"/>
  <c r="P2316" i="1" a="1"/>
  <c r="P2316" i="1" s="1"/>
  <c r="P2317" i="1" a="1"/>
  <c r="P2317" i="1" s="1"/>
  <c r="P2318" i="1" a="1"/>
  <c r="P2318" i="1" s="1"/>
  <c r="P2319" i="1" a="1"/>
  <c r="P2319" i="1" s="1"/>
  <c r="P2320" i="1" a="1"/>
  <c r="P2320" i="1" s="1"/>
  <c r="P2321" i="1" a="1"/>
  <c r="P2321" i="1" s="1"/>
  <c r="P2322" i="1" a="1"/>
  <c r="P2322" i="1"/>
  <c r="P2323" i="1" a="1"/>
  <c r="P2323" i="1" s="1"/>
  <c r="P2324" i="1" a="1"/>
  <c r="P2324" i="1" s="1"/>
  <c r="P2325" i="1" a="1"/>
  <c r="P2325" i="1"/>
  <c r="P2326" i="1" a="1"/>
  <c r="P2326" i="1" s="1"/>
  <c r="P2327" i="1" a="1"/>
  <c r="P2327" i="1" s="1"/>
  <c r="P2328" i="1" a="1"/>
  <c r="P2328" i="1"/>
  <c r="P2329" i="1" a="1"/>
  <c r="P2329" i="1" s="1"/>
  <c r="P2330" i="1" a="1"/>
  <c r="P2330" i="1" s="1"/>
  <c r="P2331" i="1" a="1"/>
  <c r="P2331" i="1"/>
  <c r="P2332" i="1" a="1"/>
  <c r="P2332" i="1" s="1"/>
  <c r="P2333" i="1" a="1"/>
  <c r="P2333" i="1" s="1"/>
  <c r="P2334" i="1" a="1"/>
  <c r="P2334" i="1" s="1"/>
  <c r="P2335" i="1" a="1"/>
  <c r="P2335" i="1"/>
  <c r="P2336" i="1" a="1"/>
  <c r="P2336" i="1" s="1"/>
  <c r="P2337" i="1" a="1"/>
  <c r="P2337" i="1"/>
  <c r="P2338" i="1" a="1"/>
  <c r="P2338" i="1"/>
  <c r="P2339" i="1" a="1"/>
  <c r="P2339" i="1" s="1"/>
  <c r="P2340" i="1" a="1"/>
  <c r="P2340" i="1"/>
  <c r="P2341" i="1" a="1"/>
  <c r="P2341" i="1" s="1"/>
  <c r="P2342" i="1" a="1"/>
  <c r="P2342" i="1" s="1"/>
  <c r="P2343" i="1" a="1"/>
  <c r="P2343" i="1" s="1"/>
  <c r="P2344" i="1" a="1"/>
  <c r="P2344" i="1" s="1"/>
  <c r="P2345" i="1" a="1"/>
  <c r="P2345" i="1" s="1"/>
  <c r="P2346" i="1" a="1"/>
  <c r="P2346" i="1" s="1"/>
  <c r="P2347" i="1" a="1"/>
  <c r="P2347" i="1"/>
  <c r="P2348" i="1" a="1"/>
  <c r="P2348" i="1" s="1"/>
  <c r="P2349" i="1" a="1"/>
  <c r="P2349" i="1" s="1"/>
  <c r="P2350" i="1" a="1"/>
  <c r="P2350" i="1" s="1"/>
  <c r="P2351" i="1" a="1"/>
  <c r="P2351" i="1" s="1"/>
  <c r="P2352" i="1" a="1"/>
  <c r="P2352" i="1" s="1"/>
  <c r="P2353" i="1" a="1"/>
  <c r="P2353" i="1" s="1"/>
  <c r="P2354" i="1" a="1"/>
  <c r="P2354" i="1" s="1"/>
  <c r="P2355" i="1" a="1"/>
  <c r="P2355" i="1"/>
  <c r="P2356" i="1" a="1"/>
  <c r="P2356" i="1" s="1"/>
  <c r="P2357" i="1" a="1"/>
  <c r="P2357" i="1" s="1"/>
  <c r="P2358" i="1" a="1"/>
  <c r="P2358" i="1" s="1"/>
  <c r="P2359" i="1" a="1"/>
  <c r="P2359" i="1" s="1"/>
  <c r="P2360" i="1" a="1"/>
  <c r="P2360" i="1" s="1"/>
  <c r="P2361" i="1" a="1"/>
  <c r="P2361" i="1" s="1"/>
  <c r="P2362" i="1" a="1"/>
  <c r="P2362" i="1"/>
  <c r="P2363" i="1" a="1"/>
  <c r="P2363" i="1" s="1"/>
  <c r="P2364" i="1" a="1"/>
  <c r="P2364" i="1"/>
  <c r="P2365" i="1" a="1"/>
  <c r="P2365" i="1"/>
  <c r="P2366" i="1" a="1"/>
  <c r="P2366" i="1" s="1"/>
  <c r="P2367" i="1" a="1"/>
  <c r="P2367" i="1"/>
  <c r="P2368" i="1" a="1"/>
  <c r="P2368" i="1" s="1"/>
  <c r="P2369" i="1" a="1"/>
  <c r="P2369" i="1" s="1"/>
  <c r="P2370" i="1" a="1"/>
  <c r="P2370" i="1" s="1"/>
  <c r="P2371" i="1" a="1"/>
  <c r="P2371" i="1" s="1"/>
  <c r="P2372" i="1" a="1"/>
  <c r="P2372" i="1" s="1"/>
  <c r="P2373" i="1" a="1"/>
  <c r="P2373" i="1" s="1"/>
  <c r="P2374" i="1" a="1"/>
  <c r="P2374" i="1" s="1"/>
  <c r="P2375" i="1" a="1"/>
  <c r="P2375" i="1" s="1"/>
  <c r="P2376" i="1" a="1"/>
  <c r="P2376" i="1" s="1"/>
  <c r="P2377" i="1" a="1"/>
  <c r="P2377" i="1"/>
  <c r="P2378" i="1" a="1"/>
  <c r="P2378" i="1" s="1"/>
  <c r="P2379" i="1" a="1"/>
  <c r="P2379" i="1"/>
  <c r="P2380" i="1" a="1"/>
  <c r="P2380" i="1"/>
  <c r="P2381" i="1" a="1"/>
  <c r="P2381" i="1" s="1"/>
  <c r="P2382" i="1" a="1"/>
  <c r="P2382" i="1"/>
  <c r="P2383" i="1" a="1"/>
  <c r="P2383" i="1" s="1"/>
  <c r="P2384" i="1" a="1"/>
  <c r="P2384" i="1" s="1"/>
  <c r="P2385" i="1" a="1"/>
  <c r="P2385" i="1"/>
  <c r="P2386" i="1" a="1"/>
  <c r="P2386" i="1" s="1"/>
  <c r="P2387" i="1" a="1"/>
  <c r="P2387" i="1" s="1"/>
  <c r="P2388" i="1" a="1"/>
  <c r="P2388" i="1"/>
  <c r="P2389" i="1" a="1"/>
  <c r="P2389" i="1" s="1"/>
  <c r="P2390" i="1" a="1"/>
  <c r="P2390" i="1" s="1"/>
  <c r="P2391" i="1" a="1"/>
  <c r="P2391" i="1" s="1"/>
  <c r="P2392" i="1" a="1"/>
  <c r="P2392" i="1" s="1"/>
  <c r="P2393" i="1" a="1"/>
  <c r="P2393" i="1"/>
  <c r="P2394" i="1" a="1"/>
  <c r="P2394" i="1" s="1"/>
  <c r="P2395" i="1" a="1"/>
  <c r="P2395" i="1" s="1"/>
  <c r="P2396" i="1" a="1"/>
  <c r="P2396" i="1" s="1"/>
  <c r="P2397" i="1" a="1"/>
  <c r="P2397" i="1"/>
  <c r="P2398" i="1" a="1"/>
  <c r="P2398" i="1" s="1"/>
  <c r="P2399" i="1" a="1"/>
  <c r="P2399" i="1" s="1"/>
  <c r="P2400" i="1" a="1"/>
  <c r="P2400" i="1" s="1"/>
  <c r="P2401" i="1" a="1"/>
  <c r="P2401" i="1"/>
  <c r="P2402" i="1" a="1"/>
  <c r="P2402" i="1" s="1"/>
  <c r="P2403" i="1" a="1"/>
  <c r="P2403" i="1" s="1"/>
  <c r="P2404" i="1" a="1"/>
  <c r="P2404" i="1" s="1"/>
  <c r="P2405" i="1" a="1"/>
  <c r="P2405" i="1"/>
  <c r="P2406" i="1" a="1"/>
  <c r="P2406" i="1"/>
  <c r="P2407" i="1" a="1"/>
  <c r="P2407" i="1" s="1"/>
  <c r="P2408" i="1" a="1"/>
  <c r="P2408" i="1" s="1"/>
  <c r="P2409" i="1" a="1"/>
  <c r="P2409" i="1" s="1"/>
  <c r="P2410" i="1" a="1"/>
  <c r="P2410" i="1"/>
  <c r="P2411" i="1" a="1"/>
  <c r="P2411" i="1" s="1"/>
  <c r="P2412" i="1" a="1"/>
  <c r="P2412" i="1" s="1"/>
  <c r="P2413" i="1" a="1"/>
  <c r="P2413" i="1" s="1"/>
  <c r="P2414" i="1" a="1"/>
  <c r="P2414" i="1" s="1"/>
  <c r="P2415" i="1" a="1"/>
  <c r="P2415" i="1"/>
  <c r="P2416" i="1" a="1"/>
  <c r="P2416" i="1" s="1"/>
  <c r="P2417" i="1" a="1"/>
  <c r="P2417" i="1" s="1"/>
  <c r="P2418" i="1" a="1"/>
  <c r="P2418" i="1"/>
  <c r="P2419" i="1" a="1"/>
  <c r="P2419" i="1"/>
  <c r="P2420" i="1" a="1"/>
  <c r="P2420" i="1" s="1"/>
  <c r="P2421" i="1" a="1"/>
  <c r="P2421" i="1"/>
  <c r="P2422" i="1" a="1"/>
  <c r="P2422" i="1" s="1"/>
  <c r="P2423" i="1" a="1"/>
  <c r="P2423" i="1"/>
  <c r="P2424" i="1" a="1"/>
  <c r="P2424" i="1"/>
  <c r="P2425" i="1" a="1"/>
  <c r="P2425" i="1" s="1"/>
  <c r="P2426" i="1" a="1"/>
  <c r="P2426" i="1" s="1"/>
  <c r="P2427" i="1" a="1"/>
  <c r="P2427" i="1" s="1"/>
  <c r="P2428" i="1" a="1"/>
  <c r="P2428" i="1" s="1"/>
  <c r="P2429" i="1" a="1"/>
  <c r="P2429" i="1" s="1"/>
  <c r="P2430" i="1" a="1"/>
  <c r="P2430" i="1" s="1"/>
  <c r="P2431" i="1" a="1"/>
  <c r="P2431" i="1"/>
  <c r="P2432" i="1" a="1"/>
  <c r="P2432" i="1" s="1"/>
  <c r="P2433" i="1" a="1"/>
  <c r="P2433" i="1" s="1"/>
  <c r="P2434" i="1" a="1"/>
  <c r="P2434" i="1" s="1"/>
  <c r="P2435" i="1" a="1"/>
  <c r="P2435" i="1" s="1"/>
  <c r="P2436" i="1" a="1"/>
  <c r="P2436" i="1"/>
  <c r="P2437" i="1" a="1"/>
  <c r="P2437" i="1"/>
  <c r="P2438" i="1" a="1"/>
  <c r="P2438" i="1" s="1"/>
  <c r="P2439" i="1" a="1"/>
  <c r="P2439" i="1"/>
  <c r="P2440" i="1" a="1"/>
  <c r="P2440" i="1" s="1"/>
  <c r="P2441" i="1" a="1"/>
  <c r="P2441" i="1"/>
  <c r="P2442" i="1" a="1"/>
  <c r="P2442" i="1" s="1"/>
  <c r="P2443" i="1" a="1"/>
  <c r="P2443" i="1" s="1"/>
  <c r="P2444" i="1" a="1"/>
  <c r="P2444" i="1" s="1"/>
  <c r="P2445" i="1" a="1"/>
  <c r="P2445" i="1" s="1"/>
  <c r="P2446" i="1" a="1"/>
  <c r="P2446" i="1" s="1"/>
  <c r="P2447" i="1" a="1"/>
  <c r="P2447" i="1"/>
  <c r="P2448" i="1" a="1"/>
  <c r="P2448" i="1" s="1"/>
  <c r="P2449" i="1" a="1"/>
  <c r="P2449" i="1"/>
  <c r="P2450" i="1" a="1"/>
  <c r="P2450" i="1" s="1"/>
  <c r="P2451" i="1" a="1"/>
  <c r="P2451" i="1" s="1"/>
  <c r="P2452" i="1" a="1"/>
  <c r="P2452" i="1"/>
  <c r="P2453" i="1" a="1"/>
  <c r="P2453" i="1" s="1"/>
  <c r="P2454" i="1" a="1"/>
  <c r="P2454" i="1" s="1"/>
  <c r="P2455" i="1" a="1"/>
  <c r="P2455" i="1" s="1"/>
  <c r="P2456" i="1" a="1"/>
  <c r="P2456" i="1" s="1"/>
  <c r="P2457" i="1" a="1"/>
  <c r="P2457" i="1"/>
  <c r="P2458" i="1" a="1"/>
  <c r="P2458" i="1" s="1"/>
  <c r="P2459" i="1" a="1"/>
  <c r="P2459" i="1" s="1"/>
  <c r="P2460" i="1" a="1"/>
  <c r="P2460" i="1"/>
  <c r="P2461" i="1" a="1"/>
  <c r="P2461" i="1" s="1"/>
  <c r="P2462" i="1" a="1"/>
  <c r="P2462" i="1" s="1"/>
  <c r="P2463" i="1" a="1"/>
  <c r="P2463" i="1" s="1"/>
  <c r="P2464" i="1" a="1"/>
  <c r="P2464" i="1"/>
  <c r="P2465" i="1" a="1"/>
  <c r="P2465" i="1"/>
  <c r="P2466" i="1" a="1"/>
  <c r="P2466" i="1" s="1"/>
  <c r="P2467" i="1" a="1"/>
  <c r="P2467" i="1"/>
  <c r="P2468" i="1" a="1"/>
  <c r="P2468" i="1" s="1"/>
  <c r="P2469" i="1" a="1"/>
  <c r="P2469" i="1"/>
  <c r="P2470" i="1" a="1"/>
  <c r="P2470" i="1" s="1"/>
  <c r="P2471" i="1" a="1"/>
  <c r="P2471" i="1" s="1"/>
  <c r="P2472" i="1" a="1"/>
  <c r="P2472" i="1" s="1"/>
  <c r="P2473" i="1" a="1"/>
  <c r="P2473" i="1"/>
  <c r="P2474" i="1" a="1"/>
  <c r="P2474" i="1" s="1"/>
  <c r="P2475" i="1" a="1"/>
  <c r="P2475" i="1" s="1"/>
  <c r="P2476" i="1" a="1"/>
  <c r="P2476" i="1" s="1"/>
  <c r="P2477" i="1" a="1"/>
  <c r="P2477" i="1"/>
  <c r="P2478" i="1" a="1"/>
  <c r="P2478" i="1"/>
  <c r="P2479" i="1" a="1"/>
  <c r="P2479" i="1" s="1"/>
  <c r="P2480" i="1" a="1"/>
  <c r="P2480" i="1" s="1"/>
  <c r="P2481" i="1" a="1"/>
  <c r="P2481" i="1" s="1"/>
  <c r="P2482" i="1" a="1"/>
  <c r="P2482" i="1"/>
  <c r="P2483" i="1" a="1"/>
  <c r="P2483" i="1" s="1"/>
  <c r="P2484" i="1" a="1"/>
  <c r="P2484" i="1" s="1"/>
  <c r="P2485" i="1" a="1"/>
  <c r="P2485" i="1" s="1"/>
  <c r="P2486" i="1" a="1"/>
  <c r="P2486" i="1" s="1"/>
  <c r="P2487" i="1" a="1"/>
  <c r="P2487" i="1"/>
  <c r="P2488" i="1" a="1"/>
  <c r="P2488" i="1" s="1"/>
  <c r="P2489" i="1" a="1"/>
  <c r="P2489" i="1" s="1"/>
  <c r="P2490" i="1" a="1"/>
  <c r="P2490" i="1"/>
  <c r="P2491" i="1" a="1"/>
  <c r="P2491" i="1"/>
  <c r="P2492" i="1" a="1"/>
  <c r="P2492" i="1" s="1"/>
  <c r="P2493" i="1" a="1"/>
  <c r="P2493" i="1" s="1"/>
  <c r="P2494" i="1" a="1"/>
  <c r="P2494" i="1" s="1"/>
  <c r="P2495" i="1" a="1"/>
  <c r="P2495" i="1"/>
  <c r="P2496" i="1" a="1"/>
  <c r="P2496" i="1" s="1"/>
  <c r="P2497" i="1" a="1"/>
  <c r="P2497" i="1" s="1"/>
  <c r="P2498" i="1" a="1"/>
  <c r="P2498" i="1" s="1"/>
  <c r="P2499" i="1" a="1"/>
  <c r="P2499" i="1" s="1"/>
  <c r="P2500" i="1" a="1"/>
  <c r="P2500" i="1" s="1"/>
  <c r="P2501" i="1" a="1"/>
  <c r="P2501" i="1" s="1"/>
  <c r="P2502" i="1" a="1"/>
  <c r="P2502" i="1" s="1"/>
  <c r="P2503" i="1" a="1"/>
  <c r="P2503" i="1"/>
  <c r="P2504" i="1" a="1"/>
  <c r="P2504" i="1" s="1"/>
  <c r="P2505" i="1" a="1"/>
  <c r="P2505" i="1" s="1"/>
  <c r="P2506" i="1" a="1"/>
  <c r="P2506" i="1"/>
  <c r="P2507" i="1" a="1"/>
  <c r="P2507" i="1" s="1"/>
  <c r="P2508" i="1" a="1"/>
  <c r="P2508" i="1"/>
  <c r="P2509" i="1" a="1"/>
  <c r="P2509" i="1"/>
  <c r="P2510" i="1" a="1"/>
  <c r="P2510" i="1" s="1"/>
  <c r="P2511" i="1" a="1"/>
  <c r="P2511" i="1"/>
  <c r="P2512" i="1" a="1"/>
  <c r="P2512" i="1" s="1"/>
  <c r="P2513" i="1" a="1"/>
  <c r="P2513" i="1" s="1"/>
  <c r="P2514" i="1" a="1"/>
  <c r="P2514" i="1" s="1"/>
  <c r="P2515" i="1" a="1"/>
  <c r="P2515" i="1" s="1"/>
  <c r="P2516" i="1" a="1"/>
  <c r="P2516" i="1" s="1"/>
  <c r="P2517" i="1" a="1"/>
  <c r="P2517" i="1" s="1"/>
  <c r="P2518" i="1" a="1"/>
  <c r="P2518" i="1" s="1"/>
  <c r="P2519" i="1" a="1"/>
  <c r="P2519" i="1" s="1"/>
  <c r="P2520" i="1" a="1"/>
  <c r="P2520" i="1" s="1"/>
  <c r="P2521" i="1" a="1"/>
  <c r="P2521" i="1"/>
  <c r="P2522" i="1" a="1"/>
  <c r="P2522" i="1" s="1"/>
  <c r="P2523" i="1" a="1"/>
  <c r="P2523" i="1"/>
  <c r="P2524" i="1" a="1"/>
  <c r="P2524" i="1"/>
  <c r="P2525" i="1" a="1"/>
  <c r="P2525" i="1" s="1"/>
  <c r="P2526" i="1" a="1"/>
  <c r="P2526" i="1"/>
  <c r="P2527" i="1" a="1"/>
  <c r="P2527" i="1" s="1"/>
  <c r="P2528" i="1" a="1"/>
  <c r="P2528" i="1" s="1"/>
  <c r="P2529" i="1" a="1"/>
  <c r="P2529" i="1"/>
  <c r="P2530" i="1" a="1"/>
  <c r="P2530" i="1" s="1"/>
  <c r="P2531" i="1" a="1"/>
  <c r="P2531" i="1" s="1"/>
  <c r="P2532" i="1" a="1"/>
  <c r="P2532" i="1"/>
  <c r="P2533" i="1" a="1"/>
  <c r="P2533" i="1" s="1"/>
  <c r="P2534" i="1" a="1"/>
  <c r="P2534" i="1" s="1"/>
  <c r="P2535" i="1" a="1"/>
  <c r="P2535" i="1" s="1"/>
  <c r="P2536" i="1" a="1"/>
  <c r="P2536" i="1" s="1"/>
  <c r="P2537" i="1" a="1"/>
  <c r="P2537" i="1"/>
  <c r="P2538" i="1" a="1"/>
  <c r="P2538" i="1" s="1"/>
  <c r="P2539" i="1" a="1"/>
  <c r="P2539" i="1" s="1"/>
  <c r="P2540" i="1" a="1"/>
  <c r="P2540" i="1" s="1"/>
  <c r="P2541" i="1" a="1"/>
  <c r="P2541" i="1"/>
  <c r="P2542" i="1" a="1"/>
  <c r="P2542" i="1" s="1"/>
  <c r="P2543" i="1" a="1"/>
  <c r="P2543" i="1" s="1"/>
  <c r="P2544" i="1" a="1"/>
  <c r="P2544" i="1" s="1"/>
  <c r="P2545" i="1" a="1"/>
  <c r="P2545" i="1"/>
  <c r="P2546" i="1" a="1"/>
  <c r="P2546" i="1" s="1"/>
  <c r="P2547" i="1" a="1"/>
  <c r="P2547" i="1" s="1"/>
  <c r="P2548" i="1" a="1"/>
  <c r="P2548" i="1" s="1"/>
  <c r="P2549" i="1" a="1"/>
  <c r="P2549" i="1"/>
  <c r="P2550" i="1" a="1"/>
  <c r="P2550" i="1"/>
  <c r="P2551" i="1" a="1"/>
  <c r="P2551" i="1" s="1"/>
  <c r="P2552" i="1" a="1"/>
  <c r="P2552" i="1" s="1"/>
  <c r="P2553" i="1" a="1"/>
  <c r="P2553" i="1" s="1"/>
  <c r="P2554" i="1" a="1"/>
  <c r="P2554" i="1"/>
  <c r="P2555" i="1" a="1"/>
  <c r="P2555" i="1" s="1"/>
  <c r="P2556" i="1" a="1"/>
  <c r="P2556" i="1" s="1"/>
  <c r="P2557" i="1" a="1"/>
  <c r="P2557" i="1" s="1"/>
  <c r="N2" i="1" a="1"/>
  <c r="N2" i="1" s="1"/>
  <c r="S21" i="2" l="1"/>
  <c r="J22" i="2"/>
  <c r="J21" i="2"/>
  <c r="K21" i="2" s="1"/>
  <c r="J25" i="2"/>
  <c r="J24" i="2"/>
  <c r="J23" i="2"/>
  <c r="C7" i="2"/>
  <c r="N836" i="1" l="1" a="1"/>
  <c r="N836" i="1" s="1"/>
  <c r="N2501" i="1" a="1"/>
  <c r="N2501" i="1" s="1"/>
  <c r="N2542" i="1" a="1"/>
  <c r="N2542" i="1" s="1"/>
  <c r="N2532" i="1" a="1"/>
  <c r="N2532" i="1" s="1"/>
  <c r="N1489" i="1" a="1"/>
  <c r="N1489" i="1" s="1"/>
  <c r="N752" i="1" a="1"/>
  <c r="N752" i="1" s="1"/>
  <c r="N1506" i="1" a="1"/>
  <c r="N1506" i="1" s="1"/>
  <c r="N639" i="1" a="1"/>
  <c r="N639" i="1" s="1"/>
  <c r="N1298" i="1" a="1"/>
  <c r="N1298" i="1" s="1"/>
  <c r="N2518" i="1" a="1"/>
  <c r="N2518" i="1" s="1"/>
  <c r="N733" i="1" a="1"/>
  <c r="N733" i="1" s="1"/>
  <c r="N2431" i="1" a="1"/>
  <c r="N2431" i="1" s="1"/>
  <c r="N1201" i="1" a="1"/>
  <c r="N1201" i="1" s="1"/>
  <c r="N2432" i="1" a="1"/>
  <c r="N2432" i="1" s="1"/>
  <c r="N2424" i="1" a="1"/>
  <c r="N2424" i="1" s="1"/>
  <c r="N2465" i="1" a="1"/>
  <c r="N2465" i="1" s="1"/>
  <c r="N2466" i="1" a="1"/>
  <c r="N2466" i="1" s="1"/>
  <c r="N2214" i="1" a="1"/>
  <c r="N2214" i="1" s="1"/>
  <c r="N267" i="1" a="1"/>
  <c r="N267" i="1" s="1"/>
  <c r="N1788" i="1" a="1"/>
  <c r="N1788" i="1" s="1"/>
  <c r="N2429" i="1" a="1"/>
  <c r="N2429" i="1" s="1"/>
  <c r="N2430" i="1" a="1"/>
  <c r="N2430" i="1" s="1"/>
  <c r="N2481" i="1" a="1"/>
  <c r="N2481" i="1" s="1"/>
  <c r="N2496" i="1" a="1"/>
  <c r="N2496" i="1" s="1"/>
  <c r="N1552" i="1" a="1"/>
  <c r="N1552" i="1" s="1"/>
  <c r="N2206" i="1" a="1"/>
  <c r="N2206" i="1" s="1"/>
  <c r="N2259" i="1" a="1"/>
  <c r="N2259" i="1" s="1"/>
  <c r="N513" i="1" a="1"/>
  <c r="N513" i="1" s="1"/>
  <c r="N431" i="1" a="1"/>
  <c r="N431" i="1" s="1"/>
  <c r="N2534" i="1" a="1"/>
  <c r="N2534" i="1" s="1"/>
  <c r="N2246" i="1" a="1"/>
  <c r="N2246" i="1" s="1"/>
  <c r="N1110" i="1" a="1"/>
  <c r="N1110" i="1" s="1"/>
  <c r="N396" i="1" a="1"/>
  <c r="N396" i="1" s="1"/>
  <c r="N2131" i="1" a="1"/>
  <c r="N2131" i="1" s="1"/>
  <c r="N1596" i="1" a="1"/>
  <c r="N1596" i="1" s="1"/>
  <c r="N2488" i="1" a="1"/>
  <c r="N2488" i="1" s="1"/>
  <c r="N2427" i="1" a="1"/>
  <c r="N2427" i="1" s="1"/>
  <c r="N2428" i="1" a="1"/>
  <c r="N2428" i="1" s="1"/>
  <c r="N1817" i="1" a="1"/>
  <c r="N1817" i="1" s="1"/>
  <c r="N2434" i="1" a="1"/>
  <c r="N2434" i="1" s="1"/>
  <c r="N2435" i="1" a="1"/>
  <c r="N2435" i="1" s="1"/>
  <c r="N2480" i="1" a="1"/>
  <c r="N2480" i="1" s="1"/>
  <c r="N636" i="1" a="1"/>
  <c r="N636" i="1" s="1"/>
  <c r="N2294" i="1" a="1"/>
  <c r="N2294" i="1" s="1"/>
  <c r="N730" i="1" a="1"/>
  <c r="N730" i="1" s="1"/>
  <c r="N1101" i="1" a="1"/>
  <c r="N1101" i="1" s="1"/>
  <c r="N1728" i="1" a="1"/>
  <c r="N1728" i="1" s="1"/>
  <c r="N447" i="1" a="1"/>
  <c r="N447" i="1" s="1"/>
  <c r="N2037" i="1" a="1"/>
  <c r="N2037" i="1" s="1"/>
  <c r="N2118" i="1" a="1"/>
  <c r="N2118" i="1" s="1"/>
  <c r="N2462" i="1" a="1"/>
  <c r="N2462" i="1" s="1"/>
  <c r="N2093" i="1" a="1"/>
  <c r="N2093" i="1" s="1"/>
  <c r="N2096" i="1" a="1"/>
  <c r="N2096" i="1" s="1"/>
  <c r="N761" i="1" a="1"/>
  <c r="N761" i="1" s="1"/>
  <c r="N1873" i="1" a="1"/>
  <c r="N1873" i="1" s="1"/>
  <c r="N1709" i="1" a="1"/>
  <c r="N1709" i="1" s="1"/>
  <c r="N1119" i="1" a="1"/>
  <c r="N1119" i="1" s="1"/>
  <c r="N581" i="1" a="1"/>
  <c r="N581" i="1" s="1"/>
  <c r="N346" i="1" a="1"/>
  <c r="N346" i="1" s="1"/>
  <c r="N1216" i="1" a="1"/>
  <c r="N1216" i="1" s="1"/>
  <c r="N2105" i="1" a="1"/>
  <c r="N2105" i="1" s="1"/>
  <c r="N1998" i="1" a="1"/>
  <c r="N1998" i="1" s="1"/>
  <c r="N706" i="1" a="1"/>
  <c r="N706" i="1" s="1"/>
  <c r="N2207" i="1" a="1"/>
  <c r="N2207" i="1" s="1"/>
  <c r="N820" i="1" a="1"/>
  <c r="N820" i="1" s="1"/>
  <c r="N1345" i="1" a="1"/>
  <c r="N1345" i="1" s="1"/>
  <c r="N122" i="1" a="1"/>
  <c r="N122" i="1" s="1"/>
  <c r="N337" i="1" a="1"/>
  <c r="N337" i="1" s="1"/>
  <c r="N880" i="1" a="1"/>
  <c r="N880" i="1" s="1"/>
  <c r="N1652" i="1" a="1"/>
  <c r="N1652" i="1" s="1"/>
  <c r="N934" i="1" a="1"/>
  <c r="N934" i="1" s="1"/>
  <c r="N1869" i="1" a="1"/>
  <c r="N1869" i="1" s="1"/>
  <c r="N2119" i="1" a="1"/>
  <c r="N2119" i="1" s="1"/>
  <c r="N898" i="1" a="1"/>
  <c r="N898" i="1" s="1"/>
  <c r="N2064" i="1" a="1"/>
  <c r="N2064" i="1" s="1"/>
  <c r="N2205" i="1" a="1"/>
  <c r="N2205" i="1" s="1"/>
  <c r="N1427" i="1" a="1"/>
  <c r="N1427" i="1" s="1"/>
  <c r="N703" i="1" a="1"/>
  <c r="N703" i="1" s="1"/>
  <c r="N2094" i="1" a="1"/>
  <c r="N2094" i="1" s="1"/>
  <c r="N1586" i="1" a="1"/>
  <c r="N1586" i="1" s="1"/>
  <c r="N2095" i="1" a="1"/>
  <c r="N2095" i="1" s="1"/>
  <c r="N2533" i="1" a="1"/>
  <c r="N2533" i="1" s="1"/>
  <c r="N2123" i="1" a="1"/>
  <c r="N2123" i="1" s="1"/>
  <c r="N1829" i="1" a="1"/>
  <c r="N1829" i="1" s="1"/>
  <c r="N869" i="1" a="1"/>
  <c r="N869" i="1" s="1"/>
  <c r="N1414" i="1" a="1"/>
  <c r="N1414" i="1" s="1"/>
  <c r="N2261" i="1" a="1"/>
  <c r="N2261" i="1" s="1"/>
  <c r="N899" i="1" a="1"/>
  <c r="N899" i="1" s="1"/>
  <c r="N2122" i="1" a="1"/>
  <c r="N2122" i="1" s="1"/>
  <c r="N1911" i="1" a="1"/>
  <c r="N1911" i="1" s="1"/>
  <c r="N1335" i="1" a="1"/>
  <c r="N1335" i="1" s="1"/>
  <c r="N1705" i="1" a="1"/>
  <c r="N1705" i="1" s="1"/>
  <c r="N892" i="1" a="1"/>
  <c r="N892" i="1" s="1"/>
  <c r="N1429" i="1" a="1"/>
  <c r="N1429" i="1" s="1"/>
  <c r="N1779" i="1" a="1"/>
  <c r="N1779" i="1" s="1"/>
  <c r="N2208" i="1" a="1"/>
  <c r="N2208" i="1" s="1"/>
  <c r="N1629" i="1" a="1"/>
  <c r="N1629" i="1" s="1"/>
  <c r="N66" i="1" a="1"/>
  <c r="N66" i="1" s="1"/>
  <c r="N312" i="1" a="1"/>
  <c r="N312" i="1" s="1"/>
  <c r="N762" i="1" a="1"/>
  <c r="N762" i="1" s="1"/>
  <c r="N806" i="1" a="1"/>
  <c r="N806" i="1" s="1"/>
  <c r="N1839" i="1" a="1"/>
  <c r="N1839" i="1" s="1"/>
  <c r="N900" i="1" a="1"/>
  <c r="N900" i="1" s="1"/>
  <c r="N1868" i="1" a="1"/>
  <c r="N1868" i="1" s="1"/>
  <c r="N2140" i="1" a="1"/>
  <c r="N2140" i="1" s="1"/>
  <c r="N901" i="1" a="1"/>
  <c r="N901" i="1" s="1"/>
  <c r="N174" i="1" a="1"/>
  <c r="N174" i="1" s="1"/>
  <c r="N2550" i="1" a="1"/>
  <c r="N2550" i="1" s="1"/>
  <c r="N2146" i="1" a="1"/>
  <c r="N2146" i="1" s="1"/>
  <c r="N361" i="1" a="1"/>
  <c r="N361" i="1" s="1"/>
  <c r="N634" i="1" a="1"/>
  <c r="N634" i="1" s="1"/>
  <c r="N2110" i="1" a="1"/>
  <c r="N2110" i="1" s="1"/>
  <c r="N2505" i="1" a="1"/>
  <c r="N2505" i="1" s="1"/>
  <c r="N2051" i="1" a="1"/>
  <c r="N2051" i="1" s="1"/>
  <c r="N2553" i="1" a="1"/>
  <c r="N2553" i="1" s="1"/>
  <c r="N1682" i="1" a="1"/>
  <c r="N1682" i="1" s="1"/>
  <c r="N2260" i="1" a="1"/>
  <c r="N2260" i="1" s="1"/>
  <c r="N2139" i="1" a="1"/>
  <c r="N2139" i="1" s="1"/>
  <c r="N2493" i="1" a="1"/>
  <c r="N2493" i="1" s="1"/>
  <c r="N1853" i="1" a="1"/>
  <c r="N1853" i="1" s="1"/>
  <c r="N2124" i="1" a="1"/>
  <c r="N2124" i="1" s="1"/>
  <c r="N1721" i="1" a="1"/>
  <c r="N1721" i="1" s="1"/>
  <c r="N1818" i="1" a="1"/>
  <c r="N1818" i="1" s="1"/>
  <c r="N1273" i="1" a="1"/>
  <c r="N1273" i="1" s="1"/>
  <c r="N1215" i="1" a="1"/>
  <c r="N1215" i="1" s="1"/>
  <c r="N2125" i="1" a="1"/>
  <c r="N2125" i="1" s="1"/>
  <c r="N778" i="1" a="1"/>
  <c r="N778" i="1" s="1"/>
  <c r="N97" i="1" a="1"/>
  <c r="N97" i="1" s="1"/>
  <c r="N1789" i="1" a="1"/>
  <c r="N1789" i="1" s="1"/>
  <c r="N1787" i="1" a="1"/>
  <c r="N1787" i="1" s="1"/>
  <c r="N2500" i="1" a="1"/>
  <c r="N2500" i="1" s="1"/>
  <c r="N619" i="1" a="1"/>
  <c r="N619" i="1" s="1"/>
  <c r="N1507" i="1" a="1"/>
  <c r="N1507" i="1" s="1"/>
  <c r="N1650" i="1" a="1"/>
  <c r="N1650" i="1" s="1"/>
  <c r="N1270" i="1" a="1"/>
  <c r="N1270" i="1" s="1"/>
  <c r="N780" i="1" a="1"/>
  <c r="N780" i="1" s="1"/>
  <c r="N1854" i="1" a="1"/>
  <c r="N1854" i="1" s="1"/>
  <c r="N2403" i="1" a="1"/>
  <c r="N2403" i="1" s="1"/>
  <c r="N1279" i="1" a="1"/>
  <c r="N1279" i="1" s="1"/>
  <c r="N754" i="1" a="1"/>
  <c r="N754" i="1" s="1"/>
  <c r="N2552" i="1" a="1"/>
  <c r="N2552" i="1" s="1"/>
  <c r="N2145" i="1" a="1"/>
  <c r="N2145" i="1" s="1"/>
  <c r="N1866" i="1" a="1"/>
  <c r="N1866" i="1" s="1"/>
  <c r="N452" i="1" a="1"/>
  <c r="N452" i="1" s="1"/>
  <c r="N640" i="1" a="1"/>
  <c r="N640" i="1" s="1"/>
  <c r="N738" i="1" a="1"/>
  <c r="N738" i="1" s="1"/>
  <c r="N785" i="1" a="1"/>
  <c r="N785" i="1" s="1"/>
  <c r="N786" i="1" a="1"/>
  <c r="N786" i="1" s="1"/>
  <c r="N2081" i="1" a="1"/>
  <c r="N2081" i="1" s="1"/>
  <c r="N728" i="1" a="1"/>
  <c r="N728" i="1" s="1"/>
  <c r="N837" i="1" a="1"/>
  <c r="N837" i="1" s="1"/>
  <c r="N1616" i="1" a="1"/>
  <c r="N1616" i="1" s="1"/>
  <c r="N2099" i="1" a="1"/>
  <c r="N2099" i="1" s="1"/>
  <c r="N751" i="1" a="1"/>
  <c r="N751" i="1" s="1"/>
  <c r="N1654" i="1" a="1"/>
  <c r="N1654" i="1" s="1"/>
  <c r="N2523" i="1" a="1"/>
  <c r="N2523" i="1" s="1"/>
  <c r="N1467" i="1" a="1"/>
  <c r="N1467" i="1" s="1"/>
  <c r="N727" i="1" a="1"/>
  <c r="N727" i="1" s="1"/>
  <c r="N847" i="1" a="1"/>
  <c r="N847" i="1" s="1"/>
  <c r="N1625" i="1" a="1"/>
  <c r="N1625" i="1" s="1"/>
  <c r="N2098" i="1" a="1"/>
  <c r="N2098" i="1" s="1"/>
  <c r="N753" i="1" a="1"/>
  <c r="N753" i="1" s="1"/>
  <c r="N1231" i="1" a="1"/>
  <c r="N1231" i="1" s="1"/>
  <c r="N1832" i="1" a="1"/>
  <c r="N1832" i="1" s="1"/>
  <c r="N2226" i="1" a="1"/>
  <c r="N2226" i="1" s="1"/>
  <c r="N633" i="1" a="1"/>
  <c r="N633" i="1" s="1"/>
  <c r="N2080" i="1" a="1"/>
  <c r="N2080" i="1" s="1"/>
  <c r="N2121" i="1" a="1"/>
  <c r="N2121" i="1" s="1"/>
  <c r="N130" i="1" a="1"/>
  <c r="N130" i="1" s="1"/>
  <c r="N137" i="1" a="1"/>
  <c r="N137" i="1" s="1"/>
  <c r="N704" i="1" a="1"/>
  <c r="N704" i="1" s="1"/>
  <c r="N891" i="1" a="1"/>
  <c r="N891" i="1" s="1"/>
  <c r="N1026" i="1" a="1"/>
  <c r="N1026" i="1" s="1"/>
  <c r="N1587" i="1" a="1"/>
  <c r="N1587" i="1" s="1"/>
  <c r="N1964" i="1" a="1"/>
  <c r="N1964" i="1" s="1"/>
  <c r="N2548" i="1" a="1"/>
  <c r="N2548" i="1" s="1"/>
  <c r="N1683" i="1" a="1"/>
  <c r="N1683" i="1" s="1"/>
  <c r="N250" i="1" a="1"/>
  <c r="N250" i="1" s="1"/>
  <c r="N818" i="1" a="1"/>
  <c r="N818" i="1" s="1"/>
  <c r="N2281" i="1" a="1"/>
  <c r="N2281" i="1" s="1"/>
  <c r="N332" i="1" a="1"/>
  <c r="N332" i="1" s="1"/>
  <c r="N821" i="1" a="1"/>
  <c r="N821" i="1" s="1"/>
  <c r="N349" i="1" a="1"/>
  <c r="N349" i="1" s="1"/>
  <c r="N406" i="1" a="1"/>
  <c r="N406" i="1" s="1"/>
  <c r="N760" i="1" a="1"/>
  <c r="N760" i="1" s="1"/>
  <c r="N2358" i="1" a="1"/>
  <c r="N2358" i="1" s="1"/>
  <c r="N819" i="1" a="1"/>
  <c r="N819" i="1" s="1"/>
  <c r="N1944" i="1" a="1"/>
  <c r="N1944" i="1" s="1"/>
  <c r="N1508" i="1" a="1"/>
  <c r="N1508" i="1" s="1"/>
  <c r="N177" i="1" a="1"/>
  <c r="N177" i="1" s="1"/>
  <c r="N347" i="1" a="1"/>
  <c r="N347" i="1" s="1"/>
  <c r="N936" i="1" a="1"/>
  <c r="N936" i="1" s="1"/>
  <c r="N1605" i="1" a="1"/>
  <c r="N1605" i="1" s="1"/>
  <c r="N2065" i="1" a="1"/>
  <c r="N2065" i="1" s="1"/>
  <c r="N1428" i="1" a="1"/>
  <c r="N1428" i="1" s="1"/>
  <c r="N1471" i="1" a="1"/>
  <c r="N1471" i="1" s="1"/>
  <c r="N1734" i="1" a="1"/>
  <c r="N1734" i="1" s="1"/>
  <c r="N1927" i="1" a="1"/>
  <c r="N1927" i="1" s="1"/>
  <c r="N667" i="1" a="1"/>
  <c r="N667" i="1" s="1"/>
  <c r="N779" i="1" a="1"/>
  <c r="N779" i="1" s="1"/>
  <c r="N1604" i="1" a="1"/>
  <c r="N1604" i="1" s="1"/>
  <c r="N2142" i="1" a="1"/>
  <c r="N2142" i="1" s="1"/>
  <c r="N2282" i="1" a="1"/>
  <c r="N2282" i="1" s="1"/>
  <c r="N129" i="1" a="1"/>
  <c r="N129" i="1" s="1"/>
  <c r="N131" i="1" a="1"/>
  <c r="N131" i="1" s="1"/>
  <c r="N560" i="1" a="1"/>
  <c r="N560" i="1" s="1"/>
  <c r="N1135" i="1" a="1"/>
  <c r="N1135" i="1" s="1"/>
  <c r="N1957" i="1" a="1"/>
  <c r="N1957" i="1" s="1"/>
  <c r="N2138" i="1" a="1"/>
  <c r="N2138" i="1" s="1"/>
  <c r="N1548" i="1" a="1"/>
  <c r="N1548" i="1" s="1"/>
  <c r="N2000" i="1" a="1"/>
  <c r="N2000" i="1" s="1"/>
  <c r="N2120" i="1" a="1"/>
  <c r="N2120" i="1" s="1"/>
  <c r="N1816" i="1" a="1"/>
  <c r="N1816" i="1" s="1"/>
  <c r="N937" i="1" a="1"/>
  <c r="N937" i="1" s="1"/>
  <c r="N972" i="1" a="1"/>
  <c r="N972" i="1" s="1"/>
  <c r="N1278" i="1" a="1"/>
  <c r="N1278" i="1" s="1"/>
  <c r="N1480" i="1" a="1"/>
  <c r="N1480" i="1" s="1"/>
  <c r="N306" i="1" a="1"/>
  <c r="N306" i="1" s="1"/>
  <c r="N459" i="1" a="1"/>
  <c r="N459" i="1" s="1"/>
  <c r="N471" i="1" a="1"/>
  <c r="N471" i="1" s="1"/>
  <c r="N472" i="1" a="1"/>
  <c r="N472" i="1" s="1"/>
  <c r="N525" i="1" a="1"/>
  <c r="N525" i="1" s="1"/>
  <c r="N538" i="1" a="1"/>
  <c r="N538" i="1" s="1"/>
  <c r="N770" i="1" a="1"/>
  <c r="N770" i="1" s="1"/>
  <c r="N1363" i="1" a="1"/>
  <c r="N1363" i="1" s="1"/>
  <c r="N1819" i="1" a="1"/>
  <c r="N1819" i="1" s="1"/>
  <c r="N1916" i="1" a="1"/>
  <c r="N1916" i="1" s="1"/>
  <c r="N1917" i="1" a="1"/>
  <c r="N1917" i="1" s="1"/>
  <c r="N1364" i="1" a="1"/>
  <c r="N1364" i="1" s="1"/>
  <c r="N2079" i="1" a="1"/>
  <c r="N2079" i="1" s="1"/>
  <c r="N453" i="1" a="1"/>
  <c r="N453" i="1" s="1"/>
  <c r="N95" i="1" a="1"/>
  <c r="N95" i="1" s="1"/>
  <c r="N882" i="1" a="1"/>
  <c r="N882" i="1" s="1"/>
  <c r="N1465" i="1" a="1"/>
  <c r="N1465" i="1" s="1"/>
  <c r="N1303" i="1" a="1"/>
  <c r="N1303" i="1" s="1"/>
  <c r="N991" i="1" a="1"/>
  <c r="N991" i="1" s="1"/>
  <c r="N1025" i="1" a="1"/>
  <c r="N1025" i="1" s="1"/>
  <c r="N1894" i="1" a="1"/>
  <c r="N1894" i="1" s="1"/>
  <c r="N2554" i="1" a="1"/>
  <c r="N2554" i="1" s="1"/>
  <c r="N1464" i="1" a="1"/>
  <c r="N1464" i="1" s="1"/>
  <c r="N1477" i="1" a="1"/>
  <c r="N1477" i="1" s="1"/>
  <c r="N2086" i="1" a="1"/>
  <c r="N2086" i="1" s="1"/>
  <c r="N2225" i="1" a="1"/>
  <c r="N2225" i="1" s="1"/>
  <c r="N54" i="1" a="1"/>
  <c r="N54" i="1" s="1"/>
  <c r="N1588" i="1" a="1"/>
  <c r="N1588" i="1" s="1"/>
  <c r="N1893" i="1" a="1"/>
  <c r="N1893" i="1" s="1"/>
  <c r="N407" i="1" a="1"/>
  <c r="N407" i="1" s="1"/>
  <c r="N428" i="1" a="1"/>
  <c r="N428" i="1" s="1"/>
  <c r="N559" i="1" a="1"/>
  <c r="N559" i="1" s="1"/>
  <c r="N720" i="1" a="1"/>
  <c r="N720" i="1" s="1"/>
  <c r="N1049" i="1" a="1"/>
  <c r="N1049" i="1" s="1"/>
  <c r="N1620" i="1" a="1"/>
  <c r="N1620" i="1" s="1"/>
  <c r="N1704" i="1" a="1"/>
  <c r="N1704" i="1" s="1"/>
  <c r="N197" i="1" a="1"/>
  <c r="N197" i="1" s="1"/>
  <c r="N1939" i="1" a="1"/>
  <c r="N1939" i="1" s="1"/>
  <c r="N402" i="1" a="1"/>
  <c r="N402" i="1" s="1"/>
  <c r="N528" i="1" a="1"/>
  <c r="N528" i="1" s="1"/>
  <c r="N1393" i="1" a="1"/>
  <c r="N1393" i="1" s="1"/>
  <c r="N1878" i="1" a="1"/>
  <c r="N1878" i="1" s="1"/>
  <c r="N2141" i="1" a="1"/>
  <c r="N2141" i="1" s="1"/>
  <c r="N2373" i="1" a="1"/>
  <c r="N2373" i="1" s="1"/>
  <c r="N491" i="1" a="1"/>
  <c r="N491" i="1" s="1"/>
  <c r="N835" i="1" a="1"/>
  <c r="N835" i="1" s="1"/>
  <c r="N1468" i="1" a="1"/>
  <c r="N1468" i="1" s="1"/>
  <c r="N2073" i="1" a="1"/>
  <c r="N2073" i="1" s="1"/>
  <c r="N2243" i="1" a="1"/>
  <c r="N2243" i="1" s="1"/>
  <c r="N2536" i="1" a="1"/>
  <c r="N2536" i="1" s="1"/>
  <c r="N1175" i="1" a="1"/>
  <c r="N1175" i="1" s="1"/>
  <c r="N1550" i="1" a="1"/>
  <c r="N1550" i="1" s="1"/>
  <c r="N234" i="1" a="1"/>
  <c r="N234" i="1" s="1"/>
  <c r="N1055" i="1" a="1"/>
  <c r="N1055" i="1" s="1"/>
  <c r="N1057" i="1" a="1"/>
  <c r="N1057" i="1" s="1"/>
  <c r="N2209" i="1" a="1"/>
  <c r="N2209" i="1" s="1"/>
  <c r="N9" i="1" a="1"/>
  <c r="N9" i="1" s="1"/>
  <c r="N134" i="1" a="1"/>
  <c r="N134" i="1" s="1"/>
  <c r="N859" i="1" a="1"/>
  <c r="N859" i="1" s="1"/>
  <c r="N1017" i="1" a="1"/>
  <c r="N1017" i="1" s="1"/>
  <c r="N1416" i="1" a="1"/>
  <c r="N1416" i="1" s="1"/>
  <c r="N2090" i="1" a="1"/>
  <c r="N2090" i="1" s="1"/>
  <c r="N2097" i="1" a="1"/>
  <c r="N2097" i="1" s="1"/>
  <c r="N1424" i="1" a="1"/>
  <c r="N1424" i="1" s="1"/>
  <c r="N2371" i="1" a="1"/>
  <c r="N2371" i="1" s="1"/>
  <c r="N1701" i="1" a="1"/>
  <c r="N1701" i="1" s="1"/>
  <c r="N783" i="1" a="1"/>
  <c r="N783" i="1" s="1"/>
  <c r="N1527" i="1" a="1"/>
  <c r="N1527" i="1" s="1"/>
  <c r="N2379" i="1" a="1"/>
  <c r="N2379" i="1" s="1"/>
  <c r="N845" i="1" a="1"/>
  <c r="N845" i="1" s="1"/>
  <c r="N2276" i="1" a="1"/>
  <c r="N2276" i="1" s="1"/>
  <c r="N853" i="1" a="1"/>
  <c r="N853" i="1" s="1"/>
  <c r="N1341" i="1" a="1"/>
  <c r="N1341" i="1" s="1"/>
  <c r="N1474" i="1" a="1"/>
  <c r="N1474" i="1" s="1"/>
  <c r="N1556" i="1" a="1"/>
  <c r="N1556" i="1" s="1"/>
  <c r="N1810" i="1" a="1"/>
  <c r="N1810" i="1" s="1"/>
  <c r="N1975" i="1" a="1"/>
  <c r="N1975" i="1" s="1"/>
  <c r="N405" i="1" a="1"/>
  <c r="N405" i="1" s="1"/>
  <c r="N701" i="1" a="1"/>
  <c r="N701" i="1" s="1"/>
  <c r="N1659" i="1" a="1"/>
  <c r="N1659" i="1" s="1"/>
  <c r="N2232" i="1" a="1"/>
  <c r="N2232" i="1" s="1"/>
  <c r="N2241" i="1" a="1"/>
  <c r="N2241" i="1" s="1"/>
  <c r="N629" i="1" a="1"/>
  <c r="N629" i="1" s="1"/>
  <c r="N1472" i="1" a="1"/>
  <c r="N1472" i="1" s="1"/>
  <c r="N2237" i="1" a="1"/>
  <c r="N2237" i="1" s="1"/>
  <c r="N2457" i="1" a="1"/>
  <c r="N2457" i="1" s="1"/>
  <c r="N2280" i="1" a="1"/>
  <c r="N2280" i="1" s="1"/>
  <c r="N615" i="1" a="1"/>
  <c r="N615" i="1" s="1"/>
  <c r="N2216" i="1" a="1"/>
  <c r="N2216" i="1" s="1"/>
  <c r="N1937" i="1" a="1"/>
  <c r="N1937" i="1" s="1"/>
  <c r="N2070" i="1" a="1"/>
  <c r="N2070" i="1" s="1"/>
  <c r="N2366" i="1" a="1"/>
  <c r="N2366" i="1" s="1"/>
  <c r="N1910" i="1" a="1"/>
  <c r="N1910" i="1" s="1"/>
  <c r="N739" i="1" a="1"/>
  <c r="N739" i="1" s="1"/>
  <c r="N2399" i="1" a="1"/>
  <c r="N2399" i="1" s="1"/>
  <c r="N2229" i="1" a="1"/>
  <c r="N2229" i="1" s="1"/>
  <c r="N726" i="1" a="1"/>
  <c r="N726" i="1" s="1"/>
  <c r="N1912" i="1" a="1"/>
  <c r="N1912" i="1" s="1"/>
  <c r="N184" i="1" a="1"/>
  <c r="N184" i="1" s="1"/>
  <c r="N408" i="1" a="1"/>
  <c r="N408" i="1" s="1"/>
  <c r="N700" i="1" a="1"/>
  <c r="N700" i="1" s="1"/>
  <c r="N1444" i="1" a="1"/>
  <c r="N1444" i="1" s="1"/>
  <c r="N2219" i="1" a="1"/>
  <c r="N2219" i="1" s="1"/>
  <c r="N2372" i="1" a="1"/>
  <c r="N2372" i="1" s="1"/>
  <c r="N1419" i="1" a="1"/>
  <c r="N1419" i="1" s="1"/>
  <c r="N28" i="1" a="1"/>
  <c r="N28" i="1" s="1"/>
  <c r="N1011" i="1" a="1"/>
  <c r="N1011" i="1" s="1"/>
  <c r="N2378" i="1" a="1"/>
  <c r="N2378" i="1" s="1"/>
  <c r="N2418" i="1" a="1"/>
  <c r="N2418" i="1" s="1"/>
  <c r="N1590" i="1" a="1"/>
  <c r="N1590" i="1" s="1"/>
  <c r="N552" i="1" a="1"/>
  <c r="N552" i="1" s="1"/>
  <c r="N1056" i="1" a="1"/>
  <c r="N1056" i="1" s="1"/>
  <c r="N2196" i="1" a="1"/>
  <c r="N2196" i="1" s="1"/>
  <c r="N841" i="1" a="1"/>
  <c r="N841" i="1" s="1"/>
  <c r="N489" i="1" a="1"/>
  <c r="N489" i="1" s="1"/>
  <c r="N885" i="1" a="1"/>
  <c r="N885" i="1" s="1"/>
  <c r="N2194" i="1" a="1"/>
  <c r="N2194" i="1" s="1"/>
  <c r="N718" i="1" a="1"/>
  <c r="N718" i="1" s="1"/>
  <c r="N475" i="1" a="1"/>
  <c r="N475" i="1" s="1"/>
  <c r="N2557" i="1" a="1"/>
  <c r="N2557" i="1" s="1"/>
  <c r="N879" i="1" a="1"/>
  <c r="N879" i="1" s="1"/>
  <c r="N101" i="1" a="1"/>
  <c r="N101" i="1" s="1"/>
  <c r="N363" i="1" a="1"/>
  <c r="N363" i="1" s="1"/>
  <c r="N404" i="1" a="1"/>
  <c r="N404" i="1" s="1"/>
  <c r="N955" i="1" a="1"/>
  <c r="N955" i="1" s="1"/>
  <c r="N1378" i="1" a="1"/>
  <c r="N1378" i="1" s="1"/>
  <c r="N1387" i="1" a="1"/>
  <c r="N1387" i="1" s="1"/>
  <c r="N1469" i="1" a="1"/>
  <c r="N1469" i="1" s="1"/>
  <c r="N1534" i="1" a="1"/>
  <c r="N1534" i="1" s="1"/>
  <c r="N2062" i="1" a="1"/>
  <c r="N2062" i="1" s="1"/>
  <c r="N2425" i="1" a="1"/>
  <c r="N2425" i="1" s="1"/>
  <c r="N2321" i="1" a="1"/>
  <c r="N2321" i="1" s="1"/>
  <c r="N1595" i="1" a="1"/>
  <c r="N1595" i="1" s="1"/>
  <c r="N2224" i="1" a="1"/>
  <c r="N2224" i="1" s="1"/>
  <c r="N895" i="1" a="1"/>
  <c r="N895" i="1" s="1"/>
  <c r="N1171" i="1" a="1"/>
  <c r="N1171" i="1" s="1"/>
  <c r="N1172" i="1" a="1"/>
  <c r="N1172" i="1" s="1"/>
  <c r="N60" i="1" a="1"/>
  <c r="N60" i="1" s="1"/>
  <c r="N322" i="1" a="1"/>
  <c r="N322" i="1" s="1"/>
  <c r="N481" i="1" a="1"/>
  <c r="N481" i="1" s="1"/>
  <c r="N1073" i="1" a="1"/>
  <c r="N1073" i="1" s="1"/>
  <c r="N982" i="1" a="1"/>
  <c r="N982" i="1" s="1"/>
  <c r="N2541" i="1" a="1"/>
  <c r="N2541" i="1" s="1"/>
  <c r="N2057" i="1" a="1"/>
  <c r="N2057" i="1" s="1"/>
  <c r="N2320" i="1" a="1"/>
  <c r="N2320" i="1" s="1"/>
  <c r="N2551" i="1" a="1"/>
  <c r="N2551" i="1" s="1"/>
  <c r="N293" i="1" a="1"/>
  <c r="N293" i="1" s="1"/>
  <c r="N1370" i="1" a="1"/>
  <c r="N1370" i="1" s="1"/>
  <c r="N759" i="1" a="1"/>
  <c r="N759" i="1" s="1"/>
  <c r="N2549" i="1" a="1"/>
  <c r="N2549" i="1" s="1"/>
  <c r="N2195" i="1" a="1"/>
  <c r="N2195" i="1" s="1"/>
  <c r="N766" i="1" a="1"/>
  <c r="N766" i="1" s="1"/>
  <c r="N1377" i="1" a="1"/>
  <c r="N1377" i="1" s="1"/>
  <c r="N2256" i="1" a="1"/>
  <c r="N2256" i="1" s="1"/>
  <c r="N971" i="1" a="1"/>
  <c r="N971" i="1" s="1"/>
  <c r="N1376" i="1" a="1"/>
  <c r="N1376" i="1" s="1"/>
  <c r="N781" i="1" a="1"/>
  <c r="N781" i="1" s="1"/>
  <c r="N1488" i="1" a="1"/>
  <c r="N1488" i="1" s="1"/>
  <c r="N775" i="1" a="1"/>
  <c r="N775" i="1" s="1"/>
  <c r="N61" i="1" a="1"/>
  <c r="N61" i="1" s="1"/>
  <c r="N539" i="1" a="1"/>
  <c r="N539" i="1" s="1"/>
  <c r="N596" i="1" a="1"/>
  <c r="N596" i="1" s="1"/>
  <c r="N1462" i="1" a="1"/>
  <c r="N1462" i="1" s="1"/>
  <c r="N1470" i="1" a="1"/>
  <c r="N1470" i="1" s="1"/>
  <c r="N2262" i="1" a="1"/>
  <c r="N2262" i="1" s="1"/>
  <c r="N887" i="1" a="1"/>
  <c r="N887" i="1" s="1"/>
  <c r="N1923" i="1" a="1"/>
  <c r="N1923" i="1" s="1"/>
  <c r="N2450" i="1" a="1"/>
  <c r="N2450" i="1" s="1"/>
  <c r="N1974" i="1" a="1"/>
  <c r="N1974" i="1" s="1"/>
  <c r="N2005" i="1" a="1"/>
  <c r="N2005" i="1" s="1"/>
  <c r="N180" i="1" a="1"/>
  <c r="N180" i="1" s="1"/>
  <c r="N292" i="1" a="1"/>
  <c r="N292" i="1" s="1"/>
  <c r="N527" i="1" a="1"/>
  <c r="N527" i="1" s="1"/>
  <c r="N807" i="1" a="1"/>
  <c r="N807" i="1" s="1"/>
  <c r="N858" i="1" a="1"/>
  <c r="N858" i="1" s="1"/>
  <c r="N954" i="1" a="1"/>
  <c r="N954" i="1" s="1"/>
  <c r="N1202" i="1" a="1"/>
  <c r="N1202" i="1" s="1"/>
  <c r="N1305" i="1" a="1"/>
  <c r="N1305" i="1" s="1"/>
  <c r="N1555" i="1" a="1"/>
  <c r="N1555" i="1" s="1"/>
  <c r="N1559" i="1" a="1"/>
  <c r="N1559" i="1" s="1"/>
  <c r="N1571" i="1" a="1"/>
  <c r="N1571" i="1" s="1"/>
  <c r="N1574" i="1" a="1"/>
  <c r="N1574" i="1" s="1"/>
  <c r="N2166" i="1" a="1"/>
  <c r="N2166" i="1" s="1"/>
  <c r="N2202" i="1" a="1"/>
  <c r="N2202" i="1" s="1"/>
  <c r="N1626" i="1" a="1"/>
  <c r="N1626" i="1" s="1"/>
  <c r="N1833" i="1" a="1"/>
  <c r="N1833" i="1" s="1"/>
  <c r="N2193" i="1" a="1"/>
  <c r="N2193" i="1" s="1"/>
  <c r="N2227" i="1" a="1"/>
  <c r="N2227" i="1" s="1"/>
  <c r="N2092" i="1" a="1"/>
  <c r="N2092" i="1" s="1"/>
  <c r="N333" i="1" a="1"/>
  <c r="N333" i="1" s="1"/>
  <c r="N1865" i="1" a="1"/>
  <c r="N1865" i="1" s="1"/>
  <c r="N2036" i="1" a="1"/>
  <c r="N2036" i="1" s="1"/>
  <c r="N981" i="1" a="1"/>
  <c r="N981" i="1" s="1"/>
  <c r="N1852" i="1" a="1"/>
  <c r="N1852" i="1" s="1"/>
  <c r="N2283" i="1" a="1"/>
  <c r="N2283" i="1" s="1"/>
  <c r="N271" i="1" a="1"/>
  <c r="N271" i="1" s="1"/>
  <c r="N702" i="1" a="1"/>
  <c r="N702" i="1" s="1"/>
  <c r="N1938" i="1" a="1"/>
  <c r="N1938" i="1" s="1"/>
  <c r="N2402" i="1" a="1"/>
  <c r="N2402" i="1" s="1"/>
  <c r="N175" i="1" a="1"/>
  <c r="N175" i="1" s="1"/>
  <c r="N477" i="1" a="1"/>
  <c r="N477" i="1" s="1"/>
  <c r="N2240" i="1" a="1"/>
  <c r="N2240" i="1" s="1"/>
  <c r="N7" i="1" a="1"/>
  <c r="N7" i="1" s="1"/>
  <c r="N1397" i="1" a="1"/>
  <c r="N1397" i="1" s="1"/>
  <c r="N2412" i="1" a="1"/>
  <c r="N2412" i="1" s="1"/>
  <c r="N2220" i="1" a="1"/>
  <c r="N2220" i="1" s="1"/>
  <c r="N365" i="1" a="1"/>
  <c r="N365" i="1" s="1"/>
  <c r="N370" i="1" a="1"/>
  <c r="N370" i="1" s="1"/>
  <c r="N1016" i="1" a="1"/>
  <c r="N1016" i="1" s="1"/>
  <c r="N1823" i="1" a="1"/>
  <c r="N1823" i="1" s="1"/>
  <c r="N2400" i="1" a="1"/>
  <c r="N2400" i="1" s="1"/>
  <c r="N1319" i="1" a="1"/>
  <c r="N1319" i="1" s="1"/>
  <c r="N1102" i="1" a="1"/>
  <c r="N1102" i="1" s="1"/>
  <c r="N1417" i="1" a="1"/>
  <c r="N1417" i="1" s="1"/>
  <c r="N2278" i="1" a="1"/>
  <c r="N2278" i="1" s="1"/>
  <c r="N2100" i="1" a="1"/>
  <c r="N2100" i="1" s="1"/>
  <c r="N517" i="1" a="1"/>
  <c r="N517" i="1" s="1"/>
  <c r="N974" i="1" a="1"/>
  <c r="N974" i="1" s="1"/>
  <c r="N1855" i="1" a="1"/>
  <c r="N1855" i="1" s="1"/>
  <c r="N2228" i="1" a="1"/>
  <c r="N2228" i="1" s="1"/>
  <c r="N2521" i="1" a="1"/>
  <c r="N2521" i="1" s="1"/>
  <c r="N1602" i="1" a="1"/>
  <c r="N1602" i="1" s="1"/>
  <c r="N187" i="1" a="1"/>
  <c r="N187" i="1" s="1"/>
  <c r="N327" i="1" a="1"/>
  <c r="N327" i="1" s="1"/>
  <c r="N888" i="1" a="1"/>
  <c r="N888" i="1" s="1"/>
  <c r="N2088" i="1" a="1"/>
  <c r="N2088" i="1" s="1"/>
  <c r="N2344" i="1" a="1"/>
  <c r="N2344" i="1" s="1"/>
  <c r="N1316" i="1" a="1"/>
  <c r="N1316" i="1" s="1"/>
  <c r="N1980" i="1" a="1"/>
  <c r="N1980" i="1" s="1"/>
  <c r="N2069" i="1" a="1"/>
  <c r="N2069" i="1" s="1"/>
  <c r="N367" i="1" a="1"/>
  <c r="N367" i="1" s="1"/>
  <c r="N973" i="1" a="1"/>
  <c r="N973" i="1" s="1"/>
  <c r="N2401" i="1" a="1"/>
  <c r="N2401" i="1" s="1"/>
  <c r="N2056" i="1" a="1"/>
  <c r="N2056" i="1" s="1"/>
  <c r="N140" i="1" a="1"/>
  <c r="N140" i="1" s="1"/>
  <c r="N179" i="1" a="1"/>
  <c r="N179" i="1" s="1"/>
  <c r="N186" i="1" a="1"/>
  <c r="N186" i="1" s="1"/>
  <c r="N403" i="1" a="1"/>
  <c r="N403" i="1" s="1"/>
  <c r="N409" i="1" a="1"/>
  <c r="N409" i="1" s="1"/>
  <c r="N642" i="1" a="1"/>
  <c r="N642" i="1" s="1"/>
  <c r="N697" i="1" a="1"/>
  <c r="N697" i="1" s="1"/>
  <c r="N881" i="1" a="1"/>
  <c r="N881" i="1" s="1"/>
  <c r="N889" i="1" a="1"/>
  <c r="N889" i="1" s="1"/>
  <c r="N957" i="1" a="1"/>
  <c r="N957" i="1" s="1"/>
  <c r="N1021" i="1" a="1"/>
  <c r="N1021" i="1" s="1"/>
  <c r="N1118" i="1" a="1"/>
  <c r="N1118" i="1" s="1"/>
  <c r="N1374" i="1" a="1"/>
  <c r="N1374" i="1" s="1"/>
  <c r="N1453" i="1" a="1"/>
  <c r="N1453" i="1" s="1"/>
  <c r="N1512" i="1" a="1"/>
  <c r="N1512" i="1" s="1"/>
  <c r="N1368" i="1" a="1"/>
  <c r="N1368" i="1" s="1"/>
  <c r="N2189" i="1" a="1"/>
  <c r="N2189" i="1" s="1"/>
  <c r="N372" i="1" a="1"/>
  <c r="N372" i="1" s="1"/>
  <c r="N872" i="1" a="1"/>
  <c r="N872" i="1" s="1"/>
  <c r="N1208" i="1" a="1"/>
  <c r="N1208" i="1" s="1"/>
  <c r="N1342" i="1" a="1"/>
  <c r="N1342" i="1" s="1"/>
  <c r="N2315" i="1" a="1"/>
  <c r="N2315" i="1" s="1"/>
  <c r="N2380" i="1" a="1"/>
  <c r="N2380" i="1" s="1"/>
  <c r="N1153" i="1" a="1"/>
  <c r="N1153" i="1" s="1"/>
  <c r="N2213" i="1" a="1"/>
  <c r="N2213" i="1" s="1"/>
  <c r="N2112" i="1" a="1"/>
  <c r="N2112" i="1" s="1"/>
  <c r="N2513" i="1" a="1"/>
  <c r="N2513" i="1" s="1"/>
  <c r="N103" i="1" a="1"/>
  <c r="N103" i="1" s="1"/>
  <c r="N209" i="1" a="1"/>
  <c r="N209" i="1" s="1"/>
  <c r="N678" i="1" a="1"/>
  <c r="N678" i="1" s="1"/>
  <c r="N1069" i="1" a="1"/>
  <c r="N1069" i="1" s="1"/>
  <c r="N2143" i="1" a="1"/>
  <c r="N2143" i="1" s="1"/>
  <c r="N2264" i="1" a="1"/>
  <c r="N2264" i="1" s="1"/>
  <c r="N2314" i="1" a="1"/>
  <c r="N2314" i="1" s="1"/>
  <c r="N2381" i="1" a="1"/>
  <c r="N2381" i="1" s="1"/>
  <c r="N2393" i="1" a="1"/>
  <c r="N2393" i="1" s="1"/>
  <c r="N2509" i="1" a="1"/>
  <c r="N2509" i="1" s="1"/>
  <c r="N1882" i="1" a="1"/>
  <c r="N1882" i="1" s="1"/>
  <c r="N2511" i="1" a="1"/>
  <c r="N2511" i="1" s="1"/>
  <c r="N65" i="1" a="1"/>
  <c r="N65" i="1" s="1"/>
  <c r="N213" i="1" a="1"/>
  <c r="N213" i="1" s="1"/>
  <c r="N1002" i="1" a="1"/>
  <c r="N1002" i="1" s="1"/>
  <c r="N1211" i="1" a="1"/>
  <c r="N1211" i="1" s="1"/>
  <c r="N2153" i="1" a="1"/>
  <c r="N2153" i="1" s="1"/>
  <c r="N2182" i="1" a="1"/>
  <c r="N2182" i="1" s="1"/>
  <c r="N2319" i="1" a="1"/>
  <c r="N2319" i="1" s="1"/>
  <c r="N2362" i="1" a="1"/>
  <c r="N2362" i="1" s="1"/>
  <c r="N2376" i="1" a="1"/>
  <c r="N2376" i="1" s="1"/>
  <c r="N1120" i="1" a="1"/>
  <c r="N1120" i="1" s="1"/>
  <c r="N2263" i="1" a="1"/>
  <c r="N2263" i="1" s="1"/>
  <c r="N1861" i="1" a="1"/>
  <c r="N1861" i="1" s="1"/>
  <c r="N192" i="1" a="1"/>
  <c r="N192" i="1" s="1"/>
  <c r="N413" i="1" a="1"/>
  <c r="N413" i="1" s="1"/>
  <c r="N1060" i="1" a="1"/>
  <c r="N1060" i="1" s="1"/>
  <c r="N1492" i="1" a="1"/>
  <c r="N1492" i="1" s="1"/>
  <c r="N2364" i="1" a="1"/>
  <c r="N2364" i="1" s="1"/>
  <c r="N1181" i="1" a="1"/>
  <c r="N1181" i="1" s="1"/>
  <c r="N2215" i="1" a="1"/>
  <c r="N2215" i="1" s="1"/>
  <c r="N2223" i="1" a="1"/>
  <c r="N2223" i="1" s="1"/>
  <c r="N2008" i="1" a="1"/>
  <c r="N2008" i="1" s="1"/>
  <c r="N795" i="1" a="1"/>
  <c r="N795" i="1" s="1"/>
  <c r="N2507" i="1" a="1"/>
  <c r="N2507" i="1" s="1"/>
  <c r="N138" i="1" a="1"/>
  <c r="N138" i="1" s="1"/>
  <c r="N143" i="1" a="1"/>
  <c r="N143" i="1" s="1"/>
  <c r="N201" i="1" a="1"/>
  <c r="N201" i="1" s="1"/>
  <c r="N329" i="1" a="1"/>
  <c r="N329" i="1" s="1"/>
  <c r="N485" i="1" a="1"/>
  <c r="N485" i="1" s="1"/>
  <c r="N956" i="1" a="1"/>
  <c r="N956" i="1" s="1"/>
  <c r="N1087" i="1" a="1"/>
  <c r="N1087" i="1" s="1"/>
  <c r="N1719" i="1" a="1"/>
  <c r="N1719" i="1" s="1"/>
  <c r="N1821" i="1" a="1"/>
  <c r="N1821" i="1" s="1"/>
  <c r="N2055" i="1" a="1"/>
  <c r="N2055" i="1" s="1"/>
  <c r="N2357" i="1" a="1"/>
  <c r="N2357" i="1" s="1"/>
  <c r="N696" i="1" a="1"/>
  <c r="N696" i="1" s="1"/>
  <c r="N2515" i="1" a="1"/>
  <c r="N2515" i="1" s="1"/>
  <c r="N2221" i="1" a="1"/>
  <c r="N2221" i="1" s="1"/>
  <c r="N1523" i="1" a="1"/>
  <c r="N1523" i="1" s="1"/>
  <c r="N147" i="1" a="1"/>
  <c r="N147" i="1" s="1"/>
  <c r="N217" i="1" a="1"/>
  <c r="N217" i="1" s="1"/>
  <c r="N715" i="1" a="1"/>
  <c r="N715" i="1" s="1"/>
  <c r="N1138" i="1" a="1"/>
  <c r="N1138" i="1" s="1"/>
  <c r="N1275" i="1" a="1"/>
  <c r="N1275" i="1" s="1"/>
  <c r="N2061" i="1" a="1"/>
  <c r="N2061" i="1" s="1"/>
  <c r="N2300" i="1" a="1"/>
  <c r="N2300" i="1" s="1"/>
  <c r="N2341" i="1" a="1"/>
  <c r="N2341" i="1" s="1"/>
  <c r="N2484" i="1" a="1"/>
  <c r="N2484" i="1" s="1"/>
  <c r="N1712" i="1" a="1"/>
  <c r="N1712" i="1" s="1"/>
  <c r="N2277" i="1" a="1"/>
  <c r="N2277" i="1" s="1"/>
  <c r="N2218" i="1" a="1"/>
  <c r="N2218" i="1" s="1"/>
  <c r="N157" i="1" a="1"/>
  <c r="N157" i="1" s="1"/>
  <c r="N320" i="1" a="1"/>
  <c r="N320" i="1" s="1"/>
  <c r="N1940" i="1" a="1"/>
  <c r="N1940" i="1" s="1"/>
  <c r="N2520" i="1" a="1"/>
  <c r="N2520" i="1" s="1"/>
  <c r="N121" i="1" a="1"/>
  <c r="N121" i="1" s="1"/>
  <c r="N158" i="1" a="1"/>
  <c r="N158" i="1" s="1"/>
  <c r="N464" i="1" a="1"/>
  <c r="N464" i="1" s="1"/>
  <c r="N958" i="1" a="1"/>
  <c r="N958" i="1" s="1"/>
  <c r="N1053" i="1" a="1"/>
  <c r="N1053" i="1" s="1"/>
  <c r="N1131" i="1" a="1"/>
  <c r="N1131" i="1" s="1"/>
  <c r="N2085" i="1" a="1"/>
  <c r="N2085" i="1" s="1"/>
  <c r="N2154" i="1" a="1"/>
  <c r="N2154" i="1" s="1"/>
  <c r="N2346" i="1" a="1"/>
  <c r="N2346" i="1" s="1"/>
  <c r="N2510" i="1" a="1"/>
  <c r="N2510" i="1" s="1"/>
  <c r="N975" i="1" a="1"/>
  <c r="N975" i="1" s="1"/>
  <c r="N1476" i="1" a="1"/>
  <c r="N1476" i="1" s="1"/>
  <c r="N2235" i="1" a="1"/>
  <c r="N2235" i="1" s="1"/>
  <c r="N124" i="1" a="1"/>
  <c r="N124" i="1" s="1"/>
  <c r="N239" i="1" a="1"/>
  <c r="N239" i="1" s="1"/>
  <c r="N257" i="1" a="1"/>
  <c r="N257" i="1" s="1"/>
  <c r="N321" i="1" a="1"/>
  <c r="N321" i="1" s="1"/>
  <c r="N389" i="1" a="1"/>
  <c r="N389" i="1" s="1"/>
  <c r="N435" i="1" a="1"/>
  <c r="N435" i="1" s="1"/>
  <c r="N482" i="1" a="1"/>
  <c r="N482" i="1" s="1"/>
  <c r="N716" i="1" a="1"/>
  <c r="N716" i="1" s="1"/>
  <c r="N1029" i="1" a="1"/>
  <c r="N1029" i="1" s="1"/>
  <c r="N1409" i="1" a="1"/>
  <c r="N1409" i="1" s="1"/>
  <c r="N1554" i="1" a="1"/>
  <c r="N1554" i="1" s="1"/>
  <c r="N2058" i="1" a="1"/>
  <c r="N2058" i="1" s="1"/>
  <c r="N2127" i="1" a="1"/>
  <c r="N2127" i="1" s="1"/>
  <c r="N2133" i="1" a="1"/>
  <c r="N2133" i="1" s="1"/>
  <c r="N1889" i="1" a="1"/>
  <c r="N1889" i="1" s="1"/>
  <c r="N2083" i="1" a="1"/>
  <c r="N2083" i="1" s="1"/>
  <c r="N1714" i="1" a="1"/>
  <c r="N1714" i="1" s="1"/>
  <c r="N1842" i="1" a="1"/>
  <c r="N1842" i="1" s="1"/>
  <c r="N466" i="1" a="1"/>
  <c r="N466" i="1" s="1"/>
  <c r="N498" i="1" a="1"/>
  <c r="N498" i="1" s="1"/>
  <c r="N1375" i="1" a="1"/>
  <c r="N1375" i="1" s="1"/>
  <c r="N2190" i="1" a="1"/>
  <c r="N2190" i="1" s="1"/>
  <c r="N211" i="1" a="1"/>
  <c r="N211" i="1" s="1"/>
  <c r="N291" i="1" a="1"/>
  <c r="N291" i="1" s="1"/>
  <c r="N1618" i="1" a="1"/>
  <c r="N1618" i="1" s="1"/>
  <c r="N2517" i="1" a="1"/>
  <c r="N2517" i="1" s="1"/>
  <c r="N2279" i="1" a="1"/>
  <c r="N2279" i="1" s="1"/>
  <c r="N149" i="1" a="1"/>
  <c r="N149" i="1" s="1"/>
  <c r="N150" i="1" a="1"/>
  <c r="N150" i="1" s="1"/>
  <c r="N173" i="1" a="1"/>
  <c r="N173" i="1" s="1"/>
  <c r="N236" i="1" a="1"/>
  <c r="N236" i="1" s="1"/>
  <c r="N310" i="1" a="1"/>
  <c r="N310" i="1" s="1"/>
  <c r="N316" i="1" a="1"/>
  <c r="N316" i="1" s="1"/>
  <c r="N326" i="1" a="1"/>
  <c r="N326" i="1" s="1"/>
  <c r="N410" i="1" a="1"/>
  <c r="N410" i="1" s="1"/>
  <c r="N411" i="1" a="1"/>
  <c r="N411" i="1" s="1"/>
  <c r="N412" i="1" a="1"/>
  <c r="N412" i="1" s="1"/>
  <c r="N421" i="1" a="1"/>
  <c r="N421" i="1" s="1"/>
  <c r="N496" i="1" a="1"/>
  <c r="N496" i="1" s="1"/>
  <c r="N497" i="1" a="1"/>
  <c r="N497" i="1" s="1"/>
  <c r="N614" i="1" a="1"/>
  <c r="N614" i="1" s="1"/>
  <c r="N705" i="1" a="1"/>
  <c r="N705" i="1" s="1"/>
  <c r="N826" i="1" a="1"/>
  <c r="N826" i="1" s="1"/>
  <c r="N854" i="1" a="1"/>
  <c r="N854" i="1" s="1"/>
  <c r="N996" i="1" a="1"/>
  <c r="N996" i="1" s="1"/>
  <c r="N1757" i="1" a="1"/>
  <c r="N1757" i="1" s="1"/>
  <c r="N1773" i="1" a="1"/>
  <c r="N1773" i="1" s="1"/>
  <c r="N1792" i="1" a="1"/>
  <c r="N1792" i="1" s="1"/>
  <c r="N1880" i="1" a="1"/>
  <c r="N1880" i="1" s="1"/>
  <c r="N1881" i="1" a="1"/>
  <c r="N1881" i="1" s="1"/>
  <c r="N2052" i="1" a="1"/>
  <c r="N2052" i="1" s="1"/>
  <c r="N2192" i="1" a="1"/>
  <c r="N2192" i="1" s="1"/>
  <c r="N2211" i="1" a="1"/>
  <c r="N2211" i="1" s="1"/>
  <c r="N2336" i="1" a="1"/>
  <c r="N2336" i="1" s="1"/>
  <c r="N2394" i="1" a="1"/>
  <c r="N2394" i="1" s="1"/>
  <c r="N1396" i="1" a="1"/>
  <c r="N1396" i="1" s="1"/>
  <c r="N2257" i="1" a="1"/>
  <c r="N2257" i="1" s="1"/>
  <c r="N1126" i="1" a="1"/>
  <c r="N1126" i="1" s="1"/>
  <c r="N1157" i="1" a="1"/>
  <c r="N1157" i="1" s="1"/>
  <c r="N1606" i="1" a="1"/>
  <c r="N1606" i="1" s="1"/>
  <c r="N2113" i="1" a="1"/>
  <c r="N2113" i="1" s="1"/>
  <c r="N277" i="1" a="1"/>
  <c r="N277" i="1" s="1"/>
  <c r="N1699" i="1" a="1"/>
  <c r="N1699" i="1" s="1"/>
  <c r="N1735" i="1" a="1"/>
  <c r="N1735" i="1" s="1"/>
  <c r="N216" i="1" a="1"/>
  <c r="N216" i="1" s="1"/>
  <c r="N355" i="1" a="1"/>
  <c r="N355" i="1" s="1"/>
  <c r="N461" i="1" a="1"/>
  <c r="N461" i="1" s="1"/>
  <c r="N500" i="1" a="1"/>
  <c r="N500" i="1" s="1"/>
  <c r="N501" i="1" a="1"/>
  <c r="N501" i="1" s="1"/>
  <c r="N1081" i="1" a="1"/>
  <c r="N1081" i="1" s="1"/>
  <c r="N1244" i="1" a="1"/>
  <c r="N1244" i="1" s="1"/>
  <c r="N1245" i="1" a="1"/>
  <c r="N1245" i="1" s="1"/>
  <c r="N1884" i="1" a="1"/>
  <c r="N1884" i="1" s="1"/>
  <c r="N2104" i="1" a="1"/>
  <c r="N2104" i="1" s="1"/>
  <c r="N2359" i="1" a="1"/>
  <c r="N2359" i="1" s="1"/>
  <c r="N2449" i="1" a="1"/>
  <c r="N2449" i="1" s="1"/>
  <c r="N2524" i="1" a="1"/>
  <c r="N2524" i="1" s="1"/>
  <c r="N824" i="1" a="1"/>
  <c r="N824" i="1" s="1"/>
  <c r="N2158" i="1" a="1"/>
  <c r="N2158" i="1" s="1"/>
  <c r="N2129" i="1" a="1"/>
  <c r="N2129" i="1" s="1"/>
  <c r="N1708" i="1" a="1"/>
  <c r="N1708" i="1" s="1"/>
  <c r="N90" i="1" a="1"/>
  <c r="N90" i="1" s="1"/>
  <c r="N467" i="1" a="1"/>
  <c r="N467" i="1" s="1"/>
  <c r="N470" i="1" a="1"/>
  <c r="N470" i="1" s="1"/>
  <c r="N644" i="1" a="1"/>
  <c r="N644" i="1" s="1"/>
  <c r="N961" i="1" a="1"/>
  <c r="N961" i="1" s="1"/>
  <c r="N1219" i="1" a="1"/>
  <c r="N1219" i="1" s="1"/>
  <c r="N1365" i="1" a="1"/>
  <c r="N1365" i="1" s="1"/>
  <c r="N2302" i="1" a="1"/>
  <c r="N2302" i="1" s="1"/>
  <c r="N2334" i="1" a="1"/>
  <c r="N2334" i="1" s="1"/>
  <c r="N2547" i="1" a="1"/>
  <c r="N2547" i="1" s="1"/>
  <c r="N123" i="1" a="1"/>
  <c r="N123" i="1" s="1"/>
  <c r="N1455" i="1" a="1"/>
  <c r="N1455" i="1" s="1"/>
  <c r="N1277" i="1" a="1"/>
  <c r="N1277" i="1" s="1"/>
  <c r="N2072" i="1" a="1"/>
  <c r="N2072" i="1" s="1"/>
  <c r="N1030" i="1" a="1"/>
  <c r="N1030" i="1" s="1"/>
  <c r="N38" i="1" a="1"/>
  <c r="N38" i="1" s="1"/>
  <c r="N1050" i="1" a="1"/>
  <c r="N1050" i="1" s="1"/>
  <c r="N1058" i="1" a="1"/>
  <c r="N1058" i="1" s="1"/>
  <c r="N1117" i="1" a="1"/>
  <c r="N1117" i="1" s="1"/>
  <c r="N1267" i="1" a="1"/>
  <c r="N1267" i="1" s="1"/>
  <c r="N1304" i="1" a="1"/>
  <c r="N1304" i="1" s="1"/>
  <c r="N1466" i="1" a="1"/>
  <c r="N1466" i="1" s="1"/>
  <c r="N1531" i="1" a="1"/>
  <c r="N1531" i="1" s="1"/>
  <c r="N1941" i="1" a="1"/>
  <c r="N1941" i="1" s="1"/>
  <c r="N2067" i="1" a="1"/>
  <c r="N2067" i="1" s="1"/>
  <c r="N2128" i="1" a="1"/>
  <c r="N2128" i="1" s="1"/>
  <c r="N2231" i="1" a="1"/>
  <c r="N2231" i="1" s="1"/>
  <c r="N2363" i="1" a="1"/>
  <c r="N2363" i="1" s="1"/>
  <c r="N507" i="1" a="1"/>
  <c r="N507" i="1" s="1"/>
  <c r="N2132" i="1" a="1"/>
  <c r="N2132" i="1" s="1"/>
  <c r="N1760" i="1" a="1"/>
  <c r="N1760" i="1" s="1"/>
  <c r="N1834" i="1" a="1"/>
  <c r="N1834" i="1" s="1"/>
  <c r="N1860" i="1" a="1"/>
  <c r="N1860" i="1" s="1"/>
  <c r="N1883" i="1" a="1"/>
  <c r="N1883" i="1" s="1"/>
  <c r="N2089" i="1" a="1"/>
  <c r="N2089" i="1" s="1"/>
  <c r="N2009" i="1" a="1"/>
  <c r="N2009" i="1" s="1"/>
  <c r="N1272" i="1" a="1"/>
  <c r="N1272" i="1" s="1"/>
  <c r="N1836" i="1" a="1"/>
  <c r="N1836" i="1" s="1"/>
  <c r="N162" i="1" a="1"/>
  <c r="N162" i="1" s="1"/>
  <c r="N193" i="1" a="1"/>
  <c r="N193" i="1" s="1"/>
  <c r="N260" i="1" a="1"/>
  <c r="N260" i="1" s="1"/>
  <c r="N443" i="1" a="1"/>
  <c r="N443" i="1" s="1"/>
  <c r="N723" i="1" a="1"/>
  <c r="N723" i="1" s="1"/>
  <c r="N1075" i="1" a="1"/>
  <c r="N1075" i="1" s="1"/>
  <c r="N1164" i="1" a="1"/>
  <c r="N1164" i="1" s="1"/>
  <c r="N1448" i="1" a="1"/>
  <c r="N1448" i="1" s="1"/>
  <c r="N1840" i="1" a="1"/>
  <c r="N1840" i="1" s="1"/>
  <c r="N1847" i="1" a="1"/>
  <c r="N1847" i="1" s="1"/>
  <c r="N2071" i="1" a="1"/>
  <c r="N2071" i="1" s="1"/>
  <c r="N2130" i="1" a="1"/>
  <c r="N2130" i="1" s="1"/>
  <c r="N838" i="1" a="1"/>
  <c r="N838" i="1" s="1"/>
  <c r="N1024" i="1" a="1"/>
  <c r="N1024" i="1" s="1"/>
  <c r="N1841" i="1" a="1"/>
  <c r="N1841" i="1" s="1"/>
  <c r="N1265" i="1" a="1"/>
  <c r="N1265" i="1" s="1"/>
  <c r="N2011" i="1" a="1"/>
  <c r="N2011" i="1" s="1"/>
  <c r="N190" i="1" a="1"/>
  <c r="N190" i="1" s="1"/>
  <c r="N371" i="1" a="1"/>
  <c r="N371" i="1" s="1"/>
  <c r="N474" i="1" a="1"/>
  <c r="N474" i="1" s="1"/>
  <c r="N490" i="1" a="1"/>
  <c r="N490" i="1" s="1"/>
  <c r="N494" i="1" a="1"/>
  <c r="N494" i="1" s="1"/>
  <c r="N598" i="1" a="1"/>
  <c r="N598" i="1" s="1"/>
  <c r="N669" i="1" a="1"/>
  <c r="N669" i="1" s="1"/>
  <c r="N966" i="1" a="1"/>
  <c r="N966" i="1" s="1"/>
  <c r="N980" i="1" a="1"/>
  <c r="N980" i="1" s="1"/>
  <c r="N1258" i="1" a="1"/>
  <c r="N1258" i="1" s="1"/>
  <c r="N1347" i="1" a="1"/>
  <c r="N1347" i="1" s="1"/>
  <c r="N1434" i="1" a="1"/>
  <c r="N1434" i="1" s="1"/>
  <c r="N1676" i="1" a="1"/>
  <c r="N1676" i="1" s="1"/>
  <c r="N1814" i="1" a="1"/>
  <c r="N1814" i="1" s="1"/>
  <c r="N1820" i="1" a="1"/>
  <c r="N1820" i="1" s="1"/>
  <c r="N1845" i="1" a="1"/>
  <c r="N1845" i="1" s="1"/>
  <c r="N1922" i="1" a="1"/>
  <c r="N1922" i="1" s="1"/>
  <c r="N2066" i="1" a="1"/>
  <c r="N2066" i="1" s="1"/>
  <c r="N2068" i="1" a="1"/>
  <c r="N2068" i="1" s="1"/>
  <c r="N2077" i="1" a="1"/>
  <c r="N2077" i="1" s="1"/>
  <c r="N2084" i="1" a="1"/>
  <c r="N2084" i="1" s="1"/>
  <c r="N2323" i="1" a="1"/>
  <c r="N2323" i="1" s="1"/>
  <c r="N2426" i="1" a="1"/>
  <c r="N2426" i="1" s="1"/>
  <c r="N2525" i="1" a="1"/>
  <c r="N2525" i="1" s="1"/>
  <c r="N2516" i="1" a="1"/>
  <c r="N2516" i="1" s="1"/>
  <c r="N1035" i="1" a="1"/>
  <c r="N1035" i="1" s="1"/>
  <c r="N155" i="1" a="1"/>
  <c r="N155" i="1" s="1"/>
  <c r="N1475" i="1" a="1"/>
  <c r="N1475" i="1" s="1"/>
  <c r="N1909" i="1" a="1"/>
  <c r="N1909" i="1" s="1"/>
  <c r="N1913" i="1" a="1"/>
  <c r="N1913" i="1" s="1"/>
  <c r="N1430" i="1" a="1"/>
  <c r="N1430" i="1" s="1"/>
  <c r="N1936" i="1" a="1"/>
  <c r="N1936" i="1" s="1"/>
  <c r="N2012" i="1" a="1"/>
  <c r="N2012" i="1" s="1"/>
  <c r="N331" i="1" a="1"/>
  <c r="N331" i="1" s="1"/>
  <c r="N446" i="1" a="1"/>
  <c r="N446" i="1" s="1"/>
  <c r="N535" i="1" a="1"/>
  <c r="N535" i="1" s="1"/>
  <c r="N579" i="1" a="1"/>
  <c r="N579" i="1" s="1"/>
  <c r="N1214" i="1" a="1"/>
  <c r="N1214" i="1" s="1"/>
  <c r="N1394" i="1" a="1"/>
  <c r="N1394" i="1" s="1"/>
  <c r="N2042" i="1" a="1"/>
  <c r="N2042" i="1" s="1"/>
  <c r="N2151" i="1" a="1"/>
  <c r="N2151" i="1" s="1"/>
  <c r="N2377" i="1" a="1"/>
  <c r="N2377" i="1" s="1"/>
  <c r="N830" i="1" a="1"/>
  <c r="N830" i="1" s="1"/>
  <c r="N2201" i="1" a="1"/>
  <c r="N2201" i="1" s="1"/>
  <c r="N604" i="1" a="1"/>
  <c r="N604" i="1" s="1"/>
  <c r="N952" i="1" a="1"/>
  <c r="N952" i="1" s="1"/>
  <c r="N1930" i="1" a="1"/>
  <c r="N1930" i="1" s="1"/>
  <c r="N1687" i="1" a="1"/>
  <c r="N1687" i="1" s="1"/>
  <c r="N2043" i="1" a="1"/>
  <c r="N2043" i="1" s="1"/>
  <c r="N2254" i="1" a="1"/>
  <c r="N2254" i="1" s="1"/>
  <c r="N1633" i="1" a="1"/>
  <c r="N1633" i="1" s="1"/>
  <c r="N352" i="1" a="1"/>
  <c r="N352" i="1" s="1"/>
  <c r="N368" i="1" a="1"/>
  <c r="N368" i="1" s="1"/>
  <c r="N1339" i="1" a="1"/>
  <c r="N1339" i="1" s="1"/>
  <c r="N1886" i="1" a="1"/>
  <c r="N1886" i="1" s="1"/>
  <c r="N2014" i="1" a="1"/>
  <c r="N2014" i="1" s="1"/>
  <c r="N2059" i="1" a="1"/>
  <c r="N2059" i="1" s="1"/>
  <c r="N2126" i="1" a="1"/>
  <c r="N2126" i="1" s="1"/>
  <c r="N721" i="1" a="1"/>
  <c r="N721" i="1" s="1"/>
  <c r="N823" i="1" a="1"/>
  <c r="N823" i="1" s="1"/>
  <c r="N1410" i="1" a="1"/>
  <c r="N1410" i="1" s="1"/>
  <c r="N1904" i="1" a="1"/>
  <c r="N1904" i="1" s="1"/>
  <c r="N1999" i="1" a="1"/>
  <c r="N1999" i="1" s="1"/>
  <c r="N151" i="1" a="1"/>
  <c r="N151" i="1" s="1"/>
  <c r="N152" i="1" a="1"/>
  <c r="N152" i="1" s="1"/>
  <c r="N245" i="1" a="1"/>
  <c r="N245" i="1" s="1"/>
  <c r="N473" i="1" a="1"/>
  <c r="N473" i="1" s="1"/>
  <c r="N544" i="1" a="1"/>
  <c r="N544" i="1" s="1"/>
  <c r="N1063" i="1" a="1"/>
  <c r="N1063" i="1" s="1"/>
  <c r="N1887" i="1" a="1"/>
  <c r="N1887" i="1" s="1"/>
  <c r="N2419" i="1" a="1"/>
  <c r="N2419" i="1" s="1"/>
  <c r="N2447" i="1" a="1"/>
  <c r="N2447" i="1" s="1"/>
  <c r="N1235" i="1" a="1"/>
  <c r="N1235" i="1" s="1"/>
  <c r="N1837" i="1" a="1"/>
  <c r="N1837" i="1" s="1"/>
  <c r="N1132" i="1" a="1"/>
  <c r="N1132" i="1" s="1"/>
  <c r="N1136" i="1" a="1"/>
  <c r="N1136" i="1" s="1"/>
  <c r="N1252" i="1" a="1"/>
  <c r="N1252" i="1" s="1"/>
  <c r="N1346" i="1" a="1"/>
  <c r="N1346" i="1" s="1"/>
  <c r="N1926" i="1" a="1"/>
  <c r="N1926" i="1" s="1"/>
  <c r="N2242" i="1" a="1"/>
  <c r="N2242" i="1" s="1"/>
  <c r="N1247" i="1" a="1"/>
  <c r="N1247" i="1" s="1"/>
  <c r="N2001" i="1" a="1"/>
  <c r="N2001" i="1" s="1"/>
  <c r="N15" i="1" a="1"/>
  <c r="N15" i="1" s="1"/>
  <c r="N119" i="1" a="1"/>
  <c r="N119" i="1" s="1"/>
  <c r="N294" i="1" a="1"/>
  <c r="N294" i="1" s="1"/>
  <c r="N1111" i="1" a="1"/>
  <c r="N1111" i="1" s="1"/>
  <c r="N1491" i="1" a="1"/>
  <c r="N1491" i="1" s="1"/>
  <c r="N1538" i="1" a="1"/>
  <c r="N1538" i="1" s="1"/>
  <c r="N1546" i="1" a="1"/>
  <c r="N1546" i="1" s="1"/>
  <c r="N2445" i="1" a="1"/>
  <c r="N2445" i="1" s="1"/>
  <c r="N1232" i="1" a="1"/>
  <c r="N1232" i="1" s="1"/>
  <c r="N1706" i="1" a="1"/>
  <c r="N1706" i="1" s="1"/>
  <c r="N1037" i="1" a="1"/>
  <c r="N1037" i="1" s="1"/>
  <c r="N589" i="1" a="1"/>
  <c r="N589" i="1" s="1"/>
  <c r="N2063" i="1" a="1"/>
  <c r="N2063" i="1" s="1"/>
  <c r="N894" i="1" a="1"/>
  <c r="N894" i="1" s="1"/>
  <c r="N1607" i="1" a="1"/>
  <c r="N1607" i="1" s="1"/>
  <c r="N564" i="1" a="1"/>
  <c r="N564" i="1" s="1"/>
  <c r="N366" i="1" a="1"/>
  <c r="N366" i="1" s="1"/>
  <c r="N102" i="1" a="1"/>
  <c r="N102" i="1" s="1"/>
  <c r="N133" i="1" a="1"/>
  <c r="N133" i="1" s="1"/>
  <c r="N196" i="1" a="1"/>
  <c r="N196" i="1" s="1"/>
  <c r="N210" i="1" a="1"/>
  <c r="N210" i="1" s="1"/>
  <c r="N253" i="1" a="1"/>
  <c r="N253" i="1" s="1"/>
  <c r="N302" i="1" a="1"/>
  <c r="N302" i="1" s="1"/>
  <c r="N354" i="1" a="1"/>
  <c r="N354" i="1" s="1"/>
  <c r="N414" i="1" a="1"/>
  <c r="N414" i="1" s="1"/>
  <c r="N440" i="1" a="1"/>
  <c r="N440" i="1" s="1"/>
  <c r="N488" i="1" a="1"/>
  <c r="N488" i="1" s="1"/>
  <c r="N516" i="1" a="1"/>
  <c r="N516" i="1" s="1"/>
  <c r="N565" i="1" a="1"/>
  <c r="N565" i="1" s="1"/>
  <c r="N670" i="1" a="1"/>
  <c r="N670" i="1" s="1"/>
  <c r="N711" i="1" a="1"/>
  <c r="N711" i="1" s="1"/>
  <c r="N884" i="1" a="1"/>
  <c r="N884" i="1" s="1"/>
  <c r="N1220" i="1" a="1"/>
  <c r="N1220" i="1" s="1"/>
  <c r="N1608" i="1" a="1"/>
  <c r="N1608" i="1" s="1"/>
  <c r="N1780" i="1" a="1"/>
  <c r="N1780" i="1" s="1"/>
  <c r="N1830" i="1" a="1"/>
  <c r="N1830" i="1" s="1"/>
  <c r="N1879" i="1" a="1"/>
  <c r="N1879" i="1" s="1"/>
  <c r="N2199" i="1" a="1"/>
  <c r="N2199" i="1" s="1"/>
  <c r="N2222" i="1" a="1"/>
  <c r="N2222" i="1" s="1"/>
  <c r="N2310" i="1" a="1"/>
  <c r="N2310" i="1" s="1"/>
  <c r="N2343" i="1" a="1"/>
  <c r="N2343" i="1" s="1"/>
  <c r="N2368" i="1" a="1"/>
  <c r="N2368" i="1" s="1"/>
  <c r="N2409" i="1" a="1"/>
  <c r="N2409" i="1" s="1"/>
  <c r="N2442" i="1" a="1"/>
  <c r="N2442" i="1" s="1"/>
  <c r="N2443" i="1" a="1"/>
  <c r="N2443" i="1" s="1"/>
  <c r="N2444" i="1" a="1"/>
  <c r="N2444" i="1" s="1"/>
  <c r="N1109" i="1" a="1"/>
  <c r="N1109" i="1" s="1"/>
  <c r="N1402" i="1" a="1"/>
  <c r="N1402" i="1" s="1"/>
  <c r="N1192" i="1" a="1"/>
  <c r="N1192" i="1" s="1"/>
  <c r="N1905" i="1" a="1"/>
  <c r="N1905" i="1" s="1"/>
  <c r="N244" i="1" a="1"/>
  <c r="N244" i="1" s="1"/>
  <c r="N1901" i="1" a="1"/>
  <c r="N1901" i="1" s="1"/>
  <c r="N1155" i="1" a="1"/>
  <c r="N1155" i="1" s="1"/>
  <c r="N1191" i="1" a="1"/>
  <c r="N1191" i="1" s="1"/>
  <c r="N688" i="1" a="1"/>
  <c r="N688" i="1" s="1"/>
  <c r="N1439" i="1" a="1"/>
  <c r="N1439" i="1" s="1"/>
  <c r="N1450" i="1" a="1"/>
  <c r="N1450" i="1" s="1"/>
  <c r="N1452" i="1" a="1"/>
  <c r="N1452" i="1" s="1"/>
  <c r="N1726" i="1" a="1"/>
  <c r="N1726" i="1" s="1"/>
  <c r="N1959" i="1" a="1"/>
  <c r="N1959" i="1" s="1"/>
  <c r="N2537" i="1" a="1"/>
  <c r="N2537" i="1" s="1"/>
  <c r="N305" i="1" a="1"/>
  <c r="N305" i="1" s="1"/>
  <c r="N1449" i="1" a="1"/>
  <c r="N1449" i="1" s="1"/>
  <c r="N1362" i="1" a="1"/>
  <c r="N1362" i="1" s="1"/>
  <c r="N1870" i="1" a="1"/>
  <c r="N1870" i="1" s="1"/>
  <c r="N2003" i="1" a="1"/>
  <c r="N2003" i="1" s="1"/>
  <c r="N2238" i="1" a="1"/>
  <c r="N2238" i="1" s="1"/>
  <c r="N487" i="1" a="1"/>
  <c r="N487" i="1" s="1"/>
  <c r="N808" i="1" a="1"/>
  <c r="N808" i="1" s="1"/>
  <c r="N1059" i="1" a="1"/>
  <c r="N1059" i="1" s="1"/>
  <c r="N787" i="1" a="1"/>
  <c r="N787" i="1" s="1"/>
  <c r="N1573" i="1" a="1"/>
  <c r="N1573" i="1" s="1"/>
  <c r="N1670" i="1" a="1"/>
  <c r="N1670" i="1" s="1"/>
  <c r="N1750" i="1" a="1"/>
  <c r="N1750" i="1" s="1"/>
  <c r="N84" i="1" a="1"/>
  <c r="N84" i="1" s="1"/>
  <c r="N163" i="1" a="1"/>
  <c r="N163" i="1" s="1"/>
  <c r="N178" i="1" a="1"/>
  <c r="N178" i="1" s="1"/>
  <c r="N456" i="1" a="1"/>
  <c r="N456" i="1" s="1"/>
  <c r="N561" i="1" a="1"/>
  <c r="N561" i="1" s="1"/>
  <c r="N732" i="1" a="1"/>
  <c r="N732" i="1" s="1"/>
  <c r="N810" i="1" a="1"/>
  <c r="N810" i="1" s="1"/>
  <c r="N1072" i="1" a="1"/>
  <c r="N1072" i="1" s="1"/>
  <c r="N1421" i="1" a="1"/>
  <c r="N1421" i="1" s="1"/>
  <c r="N1456" i="1" a="1"/>
  <c r="N1456" i="1" s="1"/>
  <c r="N1613" i="1" a="1"/>
  <c r="N1613" i="1" s="1"/>
  <c r="N1759" i="1" a="1"/>
  <c r="N1759" i="1" s="1"/>
  <c r="N2328" i="1" a="1"/>
  <c r="N2328" i="1" s="1"/>
  <c r="N2337" i="1" a="1"/>
  <c r="N2337" i="1" s="1"/>
  <c r="N2448" i="1" a="1"/>
  <c r="N2448" i="1" s="1"/>
  <c r="N1047" i="1" a="1"/>
  <c r="N1047" i="1" s="1"/>
  <c r="N1458" i="1" a="1"/>
  <c r="N1458" i="1" s="1"/>
  <c r="N1514" i="1" a="1"/>
  <c r="N1514" i="1" s="1"/>
  <c r="N1116" i="1" a="1"/>
  <c r="N1116" i="1" s="1"/>
  <c r="N1765" i="1" a="1"/>
  <c r="N1765" i="1" s="1"/>
  <c r="N1259" i="1" a="1"/>
  <c r="N1259" i="1" s="1"/>
  <c r="N1350" i="1" a="1"/>
  <c r="N1350" i="1" s="1"/>
  <c r="N251" i="1" a="1"/>
  <c r="N251" i="1" s="1"/>
  <c r="N469" i="1" a="1"/>
  <c r="N469" i="1" s="1"/>
  <c r="N986" i="1" a="1"/>
  <c r="N986" i="1" s="1"/>
  <c r="N1505" i="1" a="1"/>
  <c r="N1505" i="1" s="1"/>
  <c r="N1933" i="1" a="1"/>
  <c r="N1933" i="1" s="1"/>
  <c r="N2324" i="1" a="1"/>
  <c r="N2324" i="1" s="1"/>
  <c r="N2369" i="1" a="1"/>
  <c r="N2369" i="1" s="1"/>
  <c r="N2391" i="1" a="1"/>
  <c r="N2391" i="1" s="1"/>
  <c r="N2538" i="1" a="1"/>
  <c r="N2538" i="1" s="1"/>
  <c r="N1383" i="1" a="1"/>
  <c r="N1383" i="1" s="1"/>
  <c r="N1635" i="1" a="1"/>
  <c r="N1635" i="1" s="1"/>
  <c r="N1903" i="1" a="1"/>
  <c r="N1903" i="1" s="1"/>
  <c r="N135" i="1" a="1"/>
  <c r="N135" i="1" s="1"/>
  <c r="N524" i="1" a="1"/>
  <c r="N524" i="1" s="1"/>
  <c r="N1262" i="1" a="1"/>
  <c r="N1262" i="1" s="1"/>
  <c r="N1061" i="1" a="1"/>
  <c r="N1061" i="1" s="1"/>
  <c r="N284" i="1" a="1"/>
  <c r="N284" i="1" s="1"/>
  <c r="N1631" i="1" a="1"/>
  <c r="N1631" i="1" s="1"/>
  <c r="N1156" i="1" a="1"/>
  <c r="N1156" i="1" s="1"/>
  <c r="N1306" i="1" a="1"/>
  <c r="N1306" i="1" s="1"/>
  <c r="N2033" i="1" a="1"/>
  <c r="N2033" i="1" s="1"/>
  <c r="N2039" i="1" a="1"/>
  <c r="N2039" i="1" s="1"/>
  <c r="N110" i="1" a="1"/>
  <c r="N110" i="1" s="1"/>
  <c r="N1440" i="1" a="1"/>
  <c r="N1440" i="1" s="1"/>
  <c r="N1611" i="1" a="1"/>
  <c r="N1611" i="1" s="1"/>
  <c r="N2060" i="1" a="1"/>
  <c r="N2060" i="1" s="1"/>
  <c r="N2342" i="1" a="1"/>
  <c r="N2342" i="1" s="1"/>
  <c r="N2345" i="1" a="1"/>
  <c r="N2345" i="1" s="1"/>
  <c r="N2420" i="1" a="1"/>
  <c r="N2420" i="1" s="1"/>
  <c r="N2451" i="1" a="1"/>
  <c r="N2451" i="1" s="1"/>
  <c r="N1864" i="1" a="1"/>
  <c r="N1864" i="1" s="1"/>
  <c r="N2078" i="1" a="1"/>
  <c r="N2078" i="1" s="1"/>
  <c r="N146" i="1" a="1"/>
  <c r="N146" i="1" s="1"/>
  <c r="N1437" i="1" a="1"/>
  <c r="N1437" i="1" s="1"/>
  <c r="N1622" i="1" a="1"/>
  <c r="N1622" i="1" s="1"/>
  <c r="N2498" i="1" a="1"/>
  <c r="N2498" i="1" s="1"/>
  <c r="N19" i="1" a="1"/>
  <c r="N19" i="1" s="1"/>
  <c r="N93" i="1" a="1"/>
  <c r="N93" i="1" s="1"/>
  <c r="N441" i="1" a="1"/>
  <c r="N441" i="1" s="1"/>
  <c r="N486" i="1" a="1"/>
  <c r="N486" i="1" s="1"/>
  <c r="N590" i="1" a="1"/>
  <c r="N590" i="1" s="1"/>
  <c r="N695" i="1" a="1"/>
  <c r="N695" i="1" s="1"/>
  <c r="N1371" i="1" a="1"/>
  <c r="N1371" i="1" s="1"/>
  <c r="N1385" i="1" a="1"/>
  <c r="N1385" i="1" s="1"/>
  <c r="N1496" i="1" a="1"/>
  <c r="N1496" i="1" s="1"/>
  <c r="N1935" i="1" a="1"/>
  <c r="N1935" i="1" s="1"/>
  <c r="N1962" i="1" a="1"/>
  <c r="N1962" i="1" s="1"/>
  <c r="N2390" i="1" a="1"/>
  <c r="N2390" i="1" s="1"/>
  <c r="N319" i="1" a="1"/>
  <c r="N319" i="1" s="1"/>
  <c r="N1411" i="1" a="1"/>
  <c r="N1411" i="1" s="1"/>
  <c r="N717" i="1" a="1"/>
  <c r="N717" i="1" s="1"/>
  <c r="N1502" i="1" a="1"/>
  <c r="N1502" i="1" s="1"/>
  <c r="N2034" i="1" a="1"/>
  <c r="N2034" i="1" s="1"/>
  <c r="N2035" i="1" a="1"/>
  <c r="N2035" i="1" s="1"/>
  <c r="N1685" i="1" a="1"/>
  <c r="N1685" i="1" s="1"/>
  <c r="N2233" i="1" a="1"/>
  <c r="N2233" i="1" s="1"/>
  <c r="N1038" i="1" a="1"/>
  <c r="N1038" i="1" s="1"/>
  <c r="N1454" i="1" a="1"/>
  <c r="N1454" i="1" s="1"/>
  <c r="N1599" i="1" a="1"/>
  <c r="N1599" i="1" s="1"/>
  <c r="N1793" i="1" a="1"/>
  <c r="N1793" i="1" s="1"/>
  <c r="N1000" i="1" a="1"/>
  <c r="N1000" i="1" s="1"/>
  <c r="N1001" i="1" a="1"/>
  <c r="N1001" i="1" s="1"/>
  <c r="N1644" i="1" a="1"/>
  <c r="N1644" i="1" s="1"/>
  <c r="N2295" i="1" a="1"/>
  <c r="N2295" i="1" s="1"/>
  <c r="N2353" i="1" a="1"/>
  <c r="N2353" i="1" s="1"/>
  <c r="N2354" i="1" a="1"/>
  <c r="N2354" i="1" s="1"/>
  <c r="N2367" i="1" a="1"/>
  <c r="N2367" i="1" s="1"/>
  <c r="N2389" i="1" a="1"/>
  <c r="N2389" i="1" s="1"/>
  <c r="N2421" i="1" a="1"/>
  <c r="N2421" i="1" s="1"/>
  <c r="N1970" i="1" a="1"/>
  <c r="N1970" i="1" s="1"/>
  <c r="N136" i="1" a="1"/>
  <c r="N136" i="1" s="1"/>
  <c r="N1499" i="1" a="1"/>
  <c r="N1499" i="1" s="1"/>
  <c r="N2168" i="1" a="1"/>
  <c r="N2168" i="1" s="1"/>
  <c r="N1150" i="1" a="1"/>
  <c r="N1150" i="1" s="1"/>
  <c r="N1322" i="1" a="1"/>
  <c r="N1322" i="1" s="1"/>
  <c r="N311" i="1" a="1"/>
  <c r="N311" i="1" s="1"/>
  <c r="N164" i="1" a="1"/>
  <c r="N164" i="1" s="1"/>
  <c r="N170" i="1" a="1"/>
  <c r="N170" i="1" s="1"/>
  <c r="N303" i="1" a="1"/>
  <c r="N303" i="1" s="1"/>
  <c r="N330" i="1" a="1"/>
  <c r="N330" i="1" s="1"/>
  <c r="N554" i="1" a="1"/>
  <c r="N554" i="1" s="1"/>
  <c r="N566" i="1" a="1"/>
  <c r="N566" i="1" s="1"/>
  <c r="N582" i="1" a="1"/>
  <c r="N582" i="1" s="1"/>
  <c r="N609" i="1" a="1"/>
  <c r="N609" i="1" s="1"/>
  <c r="N652" i="1" a="1"/>
  <c r="N652" i="1" s="1"/>
  <c r="N731" i="1" a="1"/>
  <c r="N731" i="1" s="1"/>
  <c r="N735" i="1" a="1"/>
  <c r="N735" i="1" s="1"/>
  <c r="N1020" i="1" a="1"/>
  <c r="N1020" i="1" s="1"/>
  <c r="N1274" i="1" a="1"/>
  <c r="N1274" i="1" s="1"/>
  <c r="N1384" i="1" a="1"/>
  <c r="N1384" i="1" s="1"/>
  <c r="N1653" i="1" a="1"/>
  <c r="N1653" i="1" s="1"/>
  <c r="N2183" i="1" a="1"/>
  <c r="N2183" i="1" s="1"/>
  <c r="N2239" i="1" a="1"/>
  <c r="N2239" i="1" s="1"/>
  <c r="N2306" i="1" a="1"/>
  <c r="N2306" i="1" s="1"/>
  <c r="N2313" i="1" a="1"/>
  <c r="N2313" i="1" s="1"/>
  <c r="N2007" i="1" a="1"/>
  <c r="N2007" i="1" s="1"/>
  <c r="N242" i="1" a="1"/>
  <c r="N242" i="1" s="1"/>
  <c r="N1287" i="1" a="1"/>
  <c r="N1287" i="1" s="1"/>
  <c r="N1457" i="1" a="1"/>
  <c r="N1457" i="1" s="1"/>
  <c r="N1490" i="1" a="1"/>
  <c r="N1490" i="1" s="1"/>
  <c r="N1971" i="1" a="1"/>
  <c r="N1971" i="1" s="1"/>
  <c r="N2177" i="1" a="1"/>
  <c r="N2177" i="1" s="1"/>
  <c r="N282" i="1" a="1"/>
  <c r="N282" i="1" s="1"/>
  <c r="N999" i="1" a="1"/>
  <c r="N999" i="1" s="1"/>
  <c r="N1062" i="1" a="1"/>
  <c r="N1062" i="1" s="1"/>
  <c r="N1178" i="1" a="1"/>
  <c r="N1178" i="1" s="1"/>
  <c r="N1260" i="1" a="1"/>
  <c r="N1260" i="1" s="1"/>
  <c r="N1619" i="1" a="1"/>
  <c r="N1619" i="1" s="1"/>
  <c r="N1906" i="1" a="1"/>
  <c r="N1906" i="1" s="1"/>
  <c r="N426" i="1" a="1"/>
  <c r="N426" i="1" s="1"/>
  <c r="N868" i="1" a="1"/>
  <c r="N868" i="1" s="1"/>
  <c r="N1189" i="1" a="1"/>
  <c r="N1189" i="1" s="1"/>
  <c r="N1420" i="1" a="1"/>
  <c r="N1420" i="1" s="1"/>
  <c r="N1533" i="1" a="1"/>
  <c r="N1533" i="1" s="1"/>
  <c r="N1642" i="1" a="1"/>
  <c r="N1642" i="1" s="1"/>
  <c r="N1963" i="1" a="1"/>
  <c r="N1963" i="1" s="1"/>
  <c r="N2335" i="1" a="1"/>
  <c r="N2335" i="1" s="1"/>
  <c r="N2388" i="1" a="1"/>
  <c r="N2388" i="1" s="1"/>
  <c r="N2397" i="1" a="1"/>
  <c r="N2397" i="1" s="1"/>
  <c r="N2453" i="1" a="1"/>
  <c r="N2453" i="1" s="1"/>
  <c r="N1844" i="1" a="1"/>
  <c r="N1844" i="1" s="1"/>
  <c r="N1399" i="1" a="1"/>
  <c r="N1399" i="1" s="1"/>
  <c r="N1993" i="1" a="1"/>
  <c r="N1993" i="1" s="1"/>
  <c r="N360" i="1" a="1"/>
  <c r="N360" i="1" s="1"/>
  <c r="N448" i="1" a="1"/>
  <c r="N448" i="1" s="1"/>
  <c r="N1048" i="1" a="1"/>
  <c r="N1048" i="1" s="1"/>
  <c r="N1168" i="1" a="1"/>
  <c r="N1168" i="1" s="1"/>
  <c r="N1404" i="1" a="1"/>
  <c r="N1404" i="1" s="1"/>
  <c r="N1459" i="1" a="1"/>
  <c r="N1459" i="1" s="1"/>
  <c r="N1684" i="1" a="1"/>
  <c r="N1684" i="1" s="1"/>
  <c r="N1843" i="1" a="1"/>
  <c r="N1843" i="1" s="1"/>
  <c r="N797" i="1" a="1"/>
  <c r="N797" i="1" s="1"/>
  <c r="N1312" i="1" a="1"/>
  <c r="N1312" i="1" s="1"/>
  <c r="N1313" i="1" a="1"/>
  <c r="N1313" i="1" s="1"/>
  <c r="N1498" i="1" a="1"/>
  <c r="N1498" i="1" s="1"/>
  <c r="N1549" i="1" a="1"/>
  <c r="N1549" i="1" s="1"/>
  <c r="N2163" i="1" a="1"/>
  <c r="N2163" i="1" s="1"/>
  <c r="N1167" i="1" a="1"/>
  <c r="N1167" i="1" s="1"/>
  <c r="N1161" i="1" a="1"/>
  <c r="N1161" i="1" s="1"/>
  <c r="N1070" i="1" a="1"/>
  <c r="N1070" i="1" s="1"/>
  <c r="N248" i="1" a="1"/>
  <c r="N248" i="1" s="1"/>
  <c r="N684" i="1" a="1"/>
  <c r="N684" i="1" s="1"/>
  <c r="N1022" i="1" a="1"/>
  <c r="N1022" i="1" s="1"/>
  <c r="N1867" i="1" a="1"/>
  <c r="N1867" i="1" s="1"/>
  <c r="N1989" i="1" a="1"/>
  <c r="N1989" i="1" s="1"/>
  <c r="N2312" i="1" a="1"/>
  <c r="N2312" i="1" s="1"/>
  <c r="N2333" i="1" a="1"/>
  <c r="N2333" i="1" s="1"/>
  <c r="N2360" i="1" a="1"/>
  <c r="N2360" i="1" s="1"/>
  <c r="N2361" i="1" a="1"/>
  <c r="N2361" i="1" s="1"/>
  <c r="N2396" i="1" a="1"/>
  <c r="N2396" i="1" s="1"/>
  <c r="N622" i="1" a="1"/>
  <c r="N622" i="1" s="1"/>
  <c r="N2032" i="1" a="1"/>
  <c r="N2032" i="1" s="1"/>
  <c r="N2198" i="1" a="1"/>
  <c r="N2198" i="1" s="1"/>
  <c r="N270" i="1" a="1"/>
  <c r="N270" i="1" s="1"/>
  <c r="N2002" i="1" a="1"/>
  <c r="N2002" i="1" s="1"/>
  <c r="N2150" i="1" a="1"/>
  <c r="N2150" i="1" s="1"/>
  <c r="N17" i="1" a="1"/>
  <c r="N17" i="1" s="1"/>
  <c r="N50" i="1" a="1"/>
  <c r="N50" i="1" s="1"/>
  <c r="N52" i="1" a="1"/>
  <c r="N52" i="1" s="1"/>
  <c r="N67" i="1" a="1"/>
  <c r="N67" i="1" s="1"/>
  <c r="N142" i="1" a="1"/>
  <c r="N142" i="1" s="1"/>
  <c r="N156" i="1" a="1"/>
  <c r="N156" i="1" s="1"/>
  <c r="N297" i="1" a="1"/>
  <c r="N297" i="1" s="1"/>
  <c r="N301" i="1" a="1"/>
  <c r="N301" i="1" s="1"/>
  <c r="N373" i="1" a="1"/>
  <c r="N373" i="1" s="1"/>
  <c r="N374" i="1" a="1"/>
  <c r="N374" i="1" s="1"/>
  <c r="N376" i="1" a="1"/>
  <c r="N376" i="1" s="1"/>
  <c r="N384" i="1" a="1"/>
  <c r="N384" i="1" s="1"/>
  <c r="N399" i="1" a="1"/>
  <c r="N399" i="1" s="1"/>
  <c r="N458" i="1" a="1"/>
  <c r="N458" i="1" s="1"/>
  <c r="N571" i="1" a="1"/>
  <c r="N571" i="1" s="1"/>
  <c r="N699" i="1" a="1"/>
  <c r="N699" i="1" s="1"/>
  <c r="N729" i="1" a="1"/>
  <c r="N729" i="1" s="1"/>
  <c r="N883" i="1" a="1"/>
  <c r="N883" i="1" s="1"/>
  <c r="N1103" i="1" a="1"/>
  <c r="N1103" i="1" s="1"/>
  <c r="N1140" i="1" a="1"/>
  <c r="N1140" i="1" s="1"/>
  <c r="N1241" i="1" a="1"/>
  <c r="N1241" i="1" s="1"/>
  <c r="N1369" i="1" a="1"/>
  <c r="N1369" i="1" s="1"/>
  <c r="N1630" i="1" a="1"/>
  <c r="N1630" i="1" s="1"/>
  <c r="N1656" i="1" a="1"/>
  <c r="N1656" i="1" s="1"/>
  <c r="N1665" i="1" a="1"/>
  <c r="N1665" i="1" s="1"/>
  <c r="N1756" i="1" a="1"/>
  <c r="N1756" i="1" s="1"/>
  <c r="N1827" i="1" a="1"/>
  <c r="N1827" i="1" s="1"/>
  <c r="N1871" i="1" a="1"/>
  <c r="N1871" i="1" s="1"/>
  <c r="N1872" i="1" a="1"/>
  <c r="N1872" i="1" s="1"/>
  <c r="N1908" i="1" a="1"/>
  <c r="N1908" i="1" s="1"/>
  <c r="N1947" i="1" a="1"/>
  <c r="N1947" i="1" s="1"/>
  <c r="N2027" i="1" a="1"/>
  <c r="N2027" i="1" s="1"/>
  <c r="N2152" i="1" a="1"/>
  <c r="N2152" i="1" s="1"/>
  <c r="N2172" i="1" a="1"/>
  <c r="N2172" i="1" s="1"/>
  <c r="N2230" i="1" a="1"/>
  <c r="N2230" i="1" s="1"/>
  <c r="N2338" i="1" a="1"/>
  <c r="N2338" i="1" s="1"/>
  <c r="N2350" i="1" a="1"/>
  <c r="N2350" i="1" s="1"/>
  <c r="N2454" i="1" a="1"/>
  <c r="N2454" i="1" s="1"/>
  <c r="N262" i="1" a="1"/>
  <c r="N262" i="1" s="1"/>
  <c r="N1309" i="1" a="1"/>
  <c r="N1309" i="1" s="1"/>
  <c r="N1914" i="1" a="1"/>
  <c r="N1914" i="1" s="1"/>
  <c r="N2006" i="1" a="1"/>
  <c r="N2006" i="1" s="1"/>
  <c r="N1351" i="1" a="1"/>
  <c r="N1351" i="1" s="1"/>
  <c r="N1950" i="1" a="1"/>
  <c r="N1950" i="1" s="1"/>
  <c r="N904" i="1" a="1"/>
  <c r="N904" i="1" s="1"/>
  <c r="N2030" i="1" a="1"/>
  <c r="N2030" i="1" s="1"/>
  <c r="N2284" i="1" a="1"/>
  <c r="N2284" i="1" s="1"/>
  <c r="N1615" i="1" a="1"/>
  <c r="N1615" i="1" s="1"/>
  <c r="N1983" i="1" a="1"/>
  <c r="N1983" i="1" s="1"/>
  <c r="N608" i="1" a="1"/>
  <c r="N608" i="1" s="1"/>
  <c r="N984" i="1" a="1"/>
  <c r="N984" i="1" s="1"/>
  <c r="N1290" i="1" a="1"/>
  <c r="N1290" i="1" s="1"/>
  <c r="N1667" i="1" a="1"/>
  <c r="N1667" i="1" s="1"/>
  <c r="N1934" i="1" a="1"/>
  <c r="N1934" i="1" s="1"/>
  <c r="N1729" i="1" a="1"/>
  <c r="N1729" i="1" s="1"/>
  <c r="N5" i="1" a="1"/>
  <c r="N5" i="1" s="1"/>
  <c r="N44" i="1" a="1"/>
  <c r="N44" i="1" s="1"/>
  <c r="N96" i="1" a="1"/>
  <c r="N96" i="1" s="1"/>
  <c r="N1357" i="1" a="1"/>
  <c r="N1357" i="1" s="1"/>
  <c r="N1487" i="1" a="1"/>
  <c r="N1487" i="1" s="1"/>
  <c r="N1601" i="1" a="1"/>
  <c r="N1601" i="1" s="1"/>
  <c r="N1857" i="1" a="1"/>
  <c r="N1857" i="1" s="1"/>
  <c r="N1929" i="1" a="1"/>
  <c r="N1929" i="1" s="1"/>
  <c r="N2015" i="1" a="1"/>
  <c r="N2015" i="1" s="1"/>
  <c r="N2317" i="1" a="1"/>
  <c r="N2317" i="1" s="1"/>
  <c r="N2347" i="1" a="1"/>
  <c r="N2347" i="1" s="1"/>
  <c r="N851" i="1" a="1"/>
  <c r="N851" i="1" s="1"/>
  <c r="N1332" i="1" a="1"/>
  <c r="N1332" i="1" s="1"/>
  <c r="N351" i="1" a="1"/>
  <c r="N351" i="1" s="1"/>
  <c r="N1166" i="1" a="1"/>
  <c r="N1166" i="1" s="1"/>
  <c r="N2026" i="1" a="1"/>
  <c r="N2026" i="1" s="1"/>
  <c r="N905" i="1" a="1"/>
  <c r="N905" i="1" s="1"/>
  <c r="N1152" i="1" a="1"/>
  <c r="N1152" i="1" s="1"/>
  <c r="N893" i="1" a="1"/>
  <c r="N893" i="1" s="1"/>
  <c r="N1621" i="1" a="1"/>
  <c r="N1621" i="1" s="1"/>
  <c r="N167" i="1" a="1"/>
  <c r="N167" i="1" s="1"/>
  <c r="N229" i="1" a="1"/>
  <c r="N229" i="1" s="1"/>
  <c r="N401" i="1" a="1"/>
  <c r="N401" i="1" s="1"/>
  <c r="N1089" i="1" a="1"/>
  <c r="N1089" i="1" s="1"/>
  <c r="N1367" i="1" a="1"/>
  <c r="N1367" i="1" s="1"/>
  <c r="N1494" i="1" a="1"/>
  <c r="N1494" i="1" s="1"/>
  <c r="N1681" i="1" a="1"/>
  <c r="N1681" i="1" s="1"/>
  <c r="N1928" i="1" a="1"/>
  <c r="N1928" i="1" s="1"/>
  <c r="N1961" i="1" a="1"/>
  <c r="N1961" i="1" s="1"/>
  <c r="N2004" i="1" a="1"/>
  <c r="N2004" i="1" s="1"/>
  <c r="N2299" i="1" a="1"/>
  <c r="N2299" i="1" s="1"/>
  <c r="N2311" i="1" a="1"/>
  <c r="N2311" i="1" s="1"/>
  <c r="N2332" i="1" a="1"/>
  <c r="N2332" i="1" s="1"/>
  <c r="N2398" i="1" a="1"/>
  <c r="N2398" i="1" s="1"/>
  <c r="N2437" i="1" a="1"/>
  <c r="N2437" i="1" s="1"/>
  <c r="N602" i="1" a="1"/>
  <c r="N602" i="1" s="1"/>
  <c r="N1738" i="1" a="1"/>
  <c r="N1738" i="1" s="1"/>
  <c r="N903" i="1" a="1"/>
  <c r="N903" i="1" s="1"/>
  <c r="N1041" i="1" a="1"/>
  <c r="N1041" i="1" s="1"/>
  <c r="N220" i="1" a="1"/>
  <c r="N220" i="1" s="1"/>
  <c r="N1045" i="1" a="1"/>
  <c r="N1045" i="1" s="1"/>
  <c r="N1693" i="1" a="1"/>
  <c r="N1693" i="1" s="1"/>
  <c r="N994" i="1" a="1"/>
  <c r="N994" i="1" s="1"/>
  <c r="N1418" i="1" a="1"/>
  <c r="N1418" i="1" s="1"/>
  <c r="N1504" i="1" a="1"/>
  <c r="N1504" i="1" s="1"/>
  <c r="N2167" i="1" a="1"/>
  <c r="N2167" i="1" s="1"/>
  <c r="N1988" i="1" a="1"/>
  <c r="N1988" i="1" s="1"/>
  <c r="N1320" i="1" a="1"/>
  <c r="N1320" i="1" s="1"/>
  <c r="N1451" i="1" a="1"/>
  <c r="N1451" i="1" s="1"/>
  <c r="N526" i="1" a="1"/>
  <c r="N526" i="1" s="1"/>
  <c r="N1186" i="1" a="1"/>
  <c r="N1186" i="1" s="1"/>
  <c r="N1675" i="1" a="1"/>
  <c r="N1675" i="1" s="1"/>
  <c r="N1921" i="1" a="1"/>
  <c r="N1921" i="1" s="1"/>
  <c r="N1899" i="1" a="1"/>
  <c r="N1899" i="1" s="1"/>
  <c r="N83" i="1" a="1"/>
  <c r="N83" i="1" s="1"/>
  <c r="N1082" i="1" a="1"/>
  <c r="N1082" i="1" s="1"/>
  <c r="N1084" i="1" a="1"/>
  <c r="N1084" i="1" s="1"/>
  <c r="N1148" i="1" a="1"/>
  <c r="N1148" i="1" s="1"/>
  <c r="N1193" i="1" a="1"/>
  <c r="N1193" i="1" s="1"/>
  <c r="N1197" i="1" a="1"/>
  <c r="N1197" i="1" s="1"/>
  <c r="N1271" i="1" a="1"/>
  <c r="N1271" i="1" s="1"/>
  <c r="N1509" i="1" a="1"/>
  <c r="N1509" i="1" s="1"/>
  <c r="N1530" i="1" a="1"/>
  <c r="N1530" i="1" s="1"/>
  <c r="N1651" i="1" a="1"/>
  <c r="N1651" i="1" s="1"/>
  <c r="N1761" i="1" a="1"/>
  <c r="N1761" i="1" s="1"/>
  <c r="N1828" i="1" a="1"/>
  <c r="N1828" i="1" s="1"/>
  <c r="N1850" i="1" a="1"/>
  <c r="N1850" i="1" s="1"/>
  <c r="N2156" i="1" a="1"/>
  <c r="N2156" i="1" s="1"/>
  <c r="N2162" i="1" a="1"/>
  <c r="N2162" i="1" s="1"/>
  <c r="N2348" i="1" a="1"/>
  <c r="N2348" i="1" s="1"/>
  <c r="N736" i="1" a="1"/>
  <c r="N736" i="1" s="1"/>
  <c r="N769" i="1" a="1"/>
  <c r="N769" i="1" s="1"/>
  <c r="N1722" i="1" a="1"/>
  <c r="N1722" i="1" s="1"/>
  <c r="N1634" i="1" a="1"/>
  <c r="N1634" i="1" s="1"/>
  <c r="N1984" i="1" a="1"/>
  <c r="N1984" i="1" s="1"/>
  <c r="N385" i="1" a="1"/>
  <c r="N385" i="1" s="1"/>
  <c r="N606" i="1" a="1"/>
  <c r="N606" i="1" s="1"/>
  <c r="N603" i="1" a="1"/>
  <c r="N603" i="1" s="1"/>
  <c r="N709" i="1" a="1"/>
  <c r="N709" i="1" s="1"/>
  <c r="N87" i="1" a="1"/>
  <c r="N87" i="1" s="1"/>
  <c r="N182" i="1" a="1"/>
  <c r="N182" i="1" s="1"/>
  <c r="N275" i="1" a="1"/>
  <c r="N275" i="1" s="1"/>
  <c r="N338" i="1" a="1"/>
  <c r="N338" i="1" s="1"/>
  <c r="N339" i="1" a="1"/>
  <c r="N339" i="1" s="1"/>
  <c r="N430" i="1" a="1"/>
  <c r="N430" i="1" s="1"/>
  <c r="N668" i="1" a="1"/>
  <c r="N668" i="1" s="1"/>
  <c r="N827" i="1" a="1"/>
  <c r="N827" i="1" s="1"/>
  <c r="N989" i="1" a="1"/>
  <c r="N989" i="1" s="1"/>
  <c r="N1014" i="1" a="1"/>
  <c r="N1014" i="1" s="1"/>
  <c r="N1042" i="1" a="1"/>
  <c r="N1042" i="1" s="1"/>
  <c r="N1169" i="1" a="1"/>
  <c r="N1169" i="1" s="1"/>
  <c r="N1255" i="1" a="1"/>
  <c r="N1255" i="1" s="1"/>
  <c r="N1297" i="1" a="1"/>
  <c r="N1297" i="1" s="1"/>
  <c r="N1300" i="1" a="1"/>
  <c r="N1300" i="1" s="1"/>
  <c r="N1360" i="1" a="1"/>
  <c r="N1360" i="1" s="1"/>
  <c r="N1380" i="1" a="1"/>
  <c r="N1380" i="1" s="1"/>
  <c r="N1447" i="1" a="1"/>
  <c r="N1447" i="1" s="1"/>
  <c r="N1638" i="1" a="1"/>
  <c r="N1638" i="1" s="1"/>
  <c r="N1639" i="1" a="1"/>
  <c r="N1639" i="1" s="1"/>
  <c r="N1641" i="1" a="1"/>
  <c r="N1641" i="1" s="1"/>
  <c r="N1666" i="1" a="1"/>
  <c r="N1666" i="1" s="1"/>
  <c r="N1692" i="1" a="1"/>
  <c r="N1692" i="1" s="1"/>
  <c r="N1856" i="1" a="1"/>
  <c r="N1856" i="1" s="1"/>
  <c r="N1932" i="1" a="1"/>
  <c r="N1932" i="1" s="1"/>
  <c r="N2292" i="1" a="1"/>
  <c r="N2292" i="1" s="1"/>
  <c r="N2318" i="1" a="1"/>
  <c r="N2318" i="1" s="1"/>
  <c r="N2452" i="1" a="1"/>
  <c r="N2452" i="1" s="1"/>
  <c r="N2455" i="1" a="1"/>
  <c r="N2455" i="1" s="1"/>
  <c r="N2456" i="1" a="1"/>
  <c r="N2456" i="1" s="1"/>
  <c r="N593" i="1" a="1"/>
  <c r="N593" i="1" s="1"/>
  <c r="N1992" i="1" a="1"/>
  <c r="N1992" i="1" s="1"/>
  <c r="N243" i="1" a="1"/>
  <c r="N243" i="1" s="1"/>
  <c r="N247" i="1" a="1"/>
  <c r="N247" i="1" s="1"/>
  <c r="N979" i="1" a="1"/>
  <c r="N979" i="1" s="1"/>
  <c r="N1046" i="1" a="1"/>
  <c r="N1046" i="1" s="1"/>
  <c r="N1149" i="1" a="1"/>
  <c r="N1149" i="1" s="1"/>
  <c r="N379" i="1" a="1"/>
  <c r="N379" i="1" s="1"/>
  <c r="N1355" i="1" a="1"/>
  <c r="N1355" i="1" s="1"/>
  <c r="N1356" i="1" a="1"/>
  <c r="N1356" i="1" s="1"/>
  <c r="N1423" i="1" a="1"/>
  <c r="N1423" i="1" s="1"/>
  <c r="N1648" i="1" a="1"/>
  <c r="N1648" i="1" s="1"/>
  <c r="N1321" i="1" a="1"/>
  <c r="N1321" i="1" s="1"/>
  <c r="N1679" i="1" a="1"/>
  <c r="N1679" i="1" s="1"/>
  <c r="N1280" i="1" a="1"/>
  <c r="N1280" i="1" s="1"/>
  <c r="N72" i="1" a="1"/>
  <c r="N72" i="1" s="1"/>
  <c r="N159" i="1" a="1"/>
  <c r="N159" i="1" s="1"/>
  <c r="N390" i="1" a="1"/>
  <c r="N390" i="1" s="1"/>
  <c r="N534" i="1" a="1"/>
  <c r="N534" i="1" s="1"/>
  <c r="N686" i="1" a="1"/>
  <c r="N686" i="1" s="1"/>
  <c r="N773" i="1" a="1"/>
  <c r="N773" i="1" s="1"/>
  <c r="N834" i="1" a="1"/>
  <c r="N834" i="1" s="1"/>
  <c r="N907" i="1" a="1"/>
  <c r="N907" i="1" s="1"/>
  <c r="N910" i="1" a="1"/>
  <c r="N910" i="1" s="1"/>
  <c r="N1019" i="1" a="1"/>
  <c r="N1019" i="1" s="1"/>
  <c r="N1036" i="1" a="1"/>
  <c r="N1036" i="1" s="1"/>
  <c r="N1184" i="1" a="1"/>
  <c r="N1184" i="1" s="1"/>
  <c r="N1284" i="1" a="1"/>
  <c r="N1284" i="1" s="1"/>
  <c r="N1299" i="1" a="1"/>
  <c r="N1299" i="1" s="1"/>
  <c r="N1445" i="1" a="1"/>
  <c r="N1445" i="1" s="1"/>
  <c r="N1513" i="1" a="1"/>
  <c r="N1513" i="1" s="1"/>
  <c r="N1581" i="1" a="1"/>
  <c r="N1581" i="1" s="1"/>
  <c r="N1674" i="1" a="1"/>
  <c r="N1674" i="1" s="1"/>
  <c r="N1795" i="1" a="1"/>
  <c r="N1795" i="1" s="1"/>
  <c r="N1825" i="1" a="1"/>
  <c r="N1825" i="1" s="1"/>
  <c r="N1952" i="1" a="1"/>
  <c r="N1952" i="1" s="1"/>
  <c r="N2322" i="1" a="1"/>
  <c r="N2322" i="1" s="1"/>
  <c r="N1995" i="1" a="1"/>
  <c r="N1995" i="1" s="1"/>
  <c r="N625" i="1" a="1"/>
  <c r="N625" i="1" s="1"/>
  <c r="N364" i="1" a="1"/>
  <c r="N364" i="1" s="1"/>
  <c r="N624" i="1" a="1"/>
  <c r="N624" i="1" s="1"/>
  <c r="N1379" i="1" a="1"/>
  <c r="N1379" i="1" s="1"/>
  <c r="N1389" i="1" a="1"/>
  <c r="N1389" i="1" s="1"/>
  <c r="N1815" i="1" a="1"/>
  <c r="N1815" i="1" s="1"/>
  <c r="N1863" i="1" a="1"/>
  <c r="N1863" i="1" s="1"/>
  <c r="N1822" i="1" a="1"/>
  <c r="N1822" i="1" s="1"/>
  <c r="N1224" i="1" a="1"/>
  <c r="N1224" i="1" s="1"/>
  <c r="N161" i="1" a="1"/>
  <c r="N161" i="1" s="1"/>
  <c r="N168" i="1" a="1"/>
  <c r="N168" i="1" s="1"/>
  <c r="N258" i="1" a="1"/>
  <c r="N258" i="1" s="1"/>
  <c r="N541" i="1" a="1"/>
  <c r="N541" i="1" s="1"/>
  <c r="N1195" i="1" a="1"/>
  <c r="N1195" i="1" s="1"/>
  <c r="N1407" i="1" a="1"/>
  <c r="N1407" i="1" s="1"/>
  <c r="N1413" i="1" a="1"/>
  <c r="N1413" i="1" s="1"/>
  <c r="N1443" i="1" a="1"/>
  <c r="N1443" i="1" s="1"/>
  <c r="N1522" i="1" a="1"/>
  <c r="N1522" i="1" s="1"/>
  <c r="N1585" i="1" a="1"/>
  <c r="N1585" i="1" s="1"/>
  <c r="N1603" i="1" a="1"/>
  <c r="N1603" i="1" s="1"/>
  <c r="N1858" i="1" a="1"/>
  <c r="N1858" i="1" s="1"/>
  <c r="N2340" i="1" a="1"/>
  <c r="N2340" i="1" s="1"/>
  <c r="N520" i="1" a="1"/>
  <c r="N520" i="1" s="1"/>
  <c r="N228" i="1" a="1"/>
  <c r="N228" i="1" s="1"/>
  <c r="N873" i="1" a="1"/>
  <c r="N873" i="1" s="1"/>
  <c r="N1229" i="1" a="1"/>
  <c r="N1229" i="1" s="1"/>
  <c r="N840" i="1" a="1"/>
  <c r="N840" i="1" s="1"/>
  <c r="N1151" i="1" a="1"/>
  <c r="N1151" i="1" s="1"/>
  <c r="N1291" i="1" a="1"/>
  <c r="N1291" i="1" s="1"/>
  <c r="N1612" i="1" a="1"/>
  <c r="N1612" i="1" s="1"/>
  <c r="N1727" i="1" a="1"/>
  <c r="N1727" i="1" s="1"/>
  <c r="N1824" i="1" a="1"/>
  <c r="N1824" i="1" s="1"/>
  <c r="N463" i="1" a="1"/>
  <c r="N463" i="1" s="1"/>
  <c r="N617" i="1" a="1"/>
  <c r="N617" i="1" s="1"/>
  <c r="N916" i="1" a="1"/>
  <c r="N916" i="1" s="1"/>
  <c r="N1033" i="1" a="1"/>
  <c r="N1033" i="1" s="1"/>
  <c r="N1052" i="1" a="1"/>
  <c r="N1052" i="1" s="1"/>
  <c r="N725" i="1" a="1"/>
  <c r="N725" i="1" s="1"/>
  <c r="N1637" i="1" a="1"/>
  <c r="N1637" i="1" s="1"/>
  <c r="N165" i="1" a="1"/>
  <c r="N165" i="1" s="1"/>
  <c r="N169" i="1" a="1"/>
  <c r="N169" i="1" s="1"/>
  <c r="N577" i="1" a="1"/>
  <c r="N577" i="1" s="1"/>
  <c r="N953" i="1" a="1"/>
  <c r="N953" i="1" s="1"/>
  <c r="N1366" i="1" a="1"/>
  <c r="N1366" i="1" s="1"/>
  <c r="N1657" i="1" a="1"/>
  <c r="N1657" i="1" s="1"/>
  <c r="N1678" i="1" a="1"/>
  <c r="N1678" i="1" s="1"/>
  <c r="N1794" i="1" a="1"/>
  <c r="N1794" i="1" s="1"/>
  <c r="N2028" i="1" a="1"/>
  <c r="N2028" i="1" s="1"/>
  <c r="N2159" i="1" a="1"/>
  <c r="N2159" i="1" s="1"/>
  <c r="N2408" i="1" a="1"/>
  <c r="N2408" i="1" s="1"/>
  <c r="N283" i="1" a="1"/>
  <c r="N283" i="1" s="1"/>
  <c r="N437" i="1" a="1"/>
  <c r="N437" i="1" s="1"/>
  <c r="N263" i="1" a="1"/>
  <c r="N263" i="1" s="1"/>
  <c r="N442" i="1" a="1"/>
  <c r="N442" i="1" s="1"/>
  <c r="N1915" i="1" a="1"/>
  <c r="N1915" i="1" s="1"/>
  <c r="N671" i="1" a="1"/>
  <c r="N671" i="1" s="1"/>
  <c r="N1528" i="1" a="1"/>
  <c r="N1528" i="1" s="1"/>
  <c r="N1806" i="1" a="1"/>
  <c r="N1806" i="1" s="1"/>
  <c r="N1221" i="1" a="1"/>
  <c r="N1221" i="1" s="1"/>
  <c r="N68" i="1" a="1"/>
  <c r="N68" i="1" s="1"/>
  <c r="N109" i="1" a="1"/>
  <c r="N109" i="1" s="1"/>
  <c r="N611" i="1" a="1"/>
  <c r="N611" i="1" s="1"/>
  <c r="N794" i="1" a="1"/>
  <c r="N794" i="1" s="1"/>
  <c r="N822" i="1" a="1"/>
  <c r="N822" i="1" s="1"/>
  <c r="N902" i="1" a="1"/>
  <c r="N902" i="1" s="1"/>
  <c r="N2309" i="1" a="1"/>
  <c r="N2309" i="1" s="1"/>
  <c r="N540" i="1" a="1"/>
  <c r="N540" i="1" s="1"/>
  <c r="N1032" i="1" a="1"/>
  <c r="N1032" i="1" s="1"/>
  <c r="N1127" i="1" a="1"/>
  <c r="N1127" i="1" s="1"/>
  <c r="N1329" i="1" a="1"/>
  <c r="N1329" i="1" s="1"/>
  <c r="N545" i="1" a="1"/>
  <c r="N545" i="1" s="1"/>
  <c r="N1382" i="1" a="1"/>
  <c r="N1382" i="1" s="1"/>
  <c r="N1331" i="1" a="1"/>
  <c r="N1331" i="1" s="1"/>
  <c r="N1997" i="1" a="1"/>
  <c r="N1997" i="1" s="1"/>
  <c r="N1040" i="1" a="1"/>
  <c r="N1040" i="1" s="1"/>
  <c r="N793" i="1" a="1"/>
  <c r="N793" i="1" s="1"/>
  <c r="N104" i="1" a="1"/>
  <c r="N104" i="1" s="1"/>
  <c r="N227" i="1" a="1"/>
  <c r="N227" i="1" s="1"/>
  <c r="N874" i="1" a="1"/>
  <c r="N874" i="1" s="1"/>
  <c r="N1326" i="1" a="1"/>
  <c r="N1326" i="1" s="1"/>
  <c r="N1994" i="1" a="1"/>
  <c r="N1994" i="1" s="1"/>
  <c r="N397" i="1" a="1"/>
  <c r="N397" i="1" s="1"/>
  <c r="N839" i="1" a="1"/>
  <c r="N839" i="1" s="1"/>
  <c r="N1349" i="1" a="1"/>
  <c r="N1349" i="1" s="1"/>
  <c r="N1948" i="1" a="1"/>
  <c r="N1948" i="1" s="1"/>
  <c r="N79" i="1" a="1"/>
  <c r="N79" i="1" s="1"/>
  <c r="N88" i="1" a="1"/>
  <c r="N88" i="1" s="1"/>
  <c r="N208" i="1" a="1"/>
  <c r="N208" i="1" s="1"/>
  <c r="N290" i="1" a="1"/>
  <c r="N290" i="1" s="1"/>
  <c r="N314" i="1" a="1"/>
  <c r="N314" i="1" s="1"/>
  <c r="N454" i="1" a="1"/>
  <c r="N454" i="1" s="1"/>
  <c r="N575" i="1" a="1"/>
  <c r="N575" i="1" s="1"/>
  <c r="N631" i="1" a="1"/>
  <c r="N631" i="1" s="1"/>
  <c r="N651" i="1" a="1"/>
  <c r="N651" i="1" s="1"/>
  <c r="N832" i="1" a="1"/>
  <c r="N832" i="1" s="1"/>
  <c r="N921" i="1" a="1"/>
  <c r="N921" i="1" s="1"/>
  <c r="N988" i="1" a="1"/>
  <c r="N988" i="1" s="1"/>
  <c r="N1094" i="1" a="1"/>
  <c r="N1094" i="1" s="1"/>
  <c r="N1497" i="1" a="1"/>
  <c r="N1497" i="1" s="1"/>
  <c r="N1669" i="1" a="1"/>
  <c r="N1669" i="1" s="1"/>
  <c r="N1747" i="1" a="1"/>
  <c r="N1747" i="1" s="1"/>
  <c r="N1777" i="1" a="1"/>
  <c r="N1777" i="1" s="1"/>
  <c r="N1786" i="1" a="1"/>
  <c r="N1786" i="1" s="1"/>
  <c r="N1796" i="1" a="1"/>
  <c r="N1796" i="1" s="1"/>
  <c r="N1897" i="1" a="1"/>
  <c r="N1897" i="1" s="1"/>
  <c r="N1982" i="1" a="1"/>
  <c r="N1982" i="1" s="1"/>
  <c r="N2316" i="1" a="1"/>
  <c r="N2316" i="1" s="1"/>
  <c r="N708" i="1" a="1"/>
  <c r="N708" i="1" s="1"/>
  <c r="N1296" i="1" a="1"/>
  <c r="N1296" i="1" s="1"/>
  <c r="N1972" i="1" a="1"/>
  <c r="N1972" i="1" s="1"/>
  <c r="N1372" i="1" a="1"/>
  <c r="N1372" i="1" s="1"/>
  <c r="N1862" i="1" a="1"/>
  <c r="N1862" i="1" s="1"/>
  <c r="N415" i="1" a="1"/>
  <c r="N415" i="1" s="1"/>
  <c r="N1352" i="1" a="1"/>
  <c r="N1352" i="1" s="1"/>
  <c r="N1949" i="1" a="1"/>
  <c r="N1949" i="1" s="1"/>
  <c r="N1730" i="1" a="1"/>
  <c r="N1730" i="1" s="1"/>
  <c r="N375" i="1" a="1"/>
  <c r="N375" i="1" s="1"/>
  <c r="N1390" i="1" a="1"/>
  <c r="N1390" i="1" s="1"/>
  <c r="N1307" i="1" a="1"/>
  <c r="N1307" i="1" s="1"/>
  <c r="N543" i="1" a="1"/>
  <c r="N543" i="1" s="1"/>
  <c r="N843" i="1" a="1"/>
  <c r="N843" i="1" s="1"/>
  <c r="N108" i="1" a="1"/>
  <c r="N108" i="1" s="1"/>
  <c r="N1293" i="1" a="1"/>
  <c r="N1293" i="1" s="1"/>
  <c r="N1433" i="1" a="1"/>
  <c r="N1433" i="1" s="1"/>
  <c r="N1658" i="1" a="1"/>
  <c r="N1658" i="1" s="1"/>
  <c r="N1920" i="1" a="1"/>
  <c r="N1920" i="1" s="1"/>
  <c r="N1187" i="1" a="1"/>
  <c r="N1187" i="1" s="1"/>
  <c r="N1154" i="1" a="1"/>
  <c r="N1154" i="1" s="1"/>
  <c r="N789" i="1" a="1"/>
  <c r="N789" i="1" s="1"/>
  <c r="N813" i="1" a="1"/>
  <c r="N813" i="1" s="1"/>
  <c r="N1288" i="1" a="1"/>
  <c r="N1288" i="1" s="1"/>
  <c r="N1702" i="1" a="1"/>
  <c r="N1702" i="1" s="1"/>
  <c r="N231" i="1" a="1"/>
  <c r="N231" i="1" s="1"/>
  <c r="N255" i="1" a="1"/>
  <c r="N255" i="1" s="1"/>
  <c r="N693" i="1" a="1"/>
  <c r="N693" i="1" s="1"/>
  <c r="N767" i="1" a="1"/>
  <c r="N767" i="1" s="1"/>
  <c r="N1206" i="1" a="1"/>
  <c r="N1206" i="1" s="1"/>
  <c r="N1213" i="1" a="1"/>
  <c r="N1213" i="1" s="1"/>
  <c r="N1720" i="1" a="1"/>
  <c r="N1720" i="1" s="1"/>
  <c r="N1746" i="1" a="1"/>
  <c r="N1746" i="1" s="1"/>
  <c r="N1732" i="1" a="1"/>
  <c r="N1732" i="1" s="1"/>
  <c r="N1990" i="1" a="1"/>
  <c r="N1990" i="1" s="1"/>
  <c r="N1731" i="1" a="1"/>
  <c r="N1731" i="1" s="1"/>
  <c r="N113" i="1" a="1"/>
  <c r="N113" i="1" s="1"/>
  <c r="N1043" i="1" a="1"/>
  <c r="N1043" i="1" s="1"/>
  <c r="N1772" i="1" a="1"/>
  <c r="N1772" i="1" s="1"/>
  <c r="N1991" i="1" a="1"/>
  <c r="N1991" i="1" s="1"/>
  <c r="N1054" i="1" a="1"/>
  <c r="N1054" i="1" s="1"/>
  <c r="N777" i="1" a="1"/>
  <c r="N777" i="1" s="1"/>
  <c r="N862" i="1" a="1"/>
  <c r="N862" i="1" s="1"/>
  <c r="N1337" i="1" a="1"/>
  <c r="N1337" i="1" s="1"/>
  <c r="N235" i="1" a="1"/>
  <c r="N235" i="1" s="1"/>
  <c r="N252" i="1" a="1"/>
  <c r="N252" i="1" s="1"/>
  <c r="N269" i="1" a="1"/>
  <c r="N269" i="1" s="1"/>
  <c r="N505" i="1" a="1"/>
  <c r="N505" i="1" s="1"/>
  <c r="N569" i="1" a="1"/>
  <c r="N569" i="1" s="1"/>
  <c r="N713" i="1" a="1"/>
  <c r="N713" i="1" s="1"/>
  <c r="N865" i="1" a="1"/>
  <c r="N865" i="1" s="1"/>
  <c r="N1034" i="1" a="1"/>
  <c r="N1034" i="1" s="1"/>
  <c r="N1183" i="1" a="1"/>
  <c r="N1183" i="1" s="1"/>
  <c r="N1327" i="1" a="1"/>
  <c r="N1327" i="1" s="1"/>
  <c r="N1600" i="1" a="1"/>
  <c r="N1600" i="1" s="1"/>
  <c r="N1762" i="1" a="1"/>
  <c r="N1762" i="1" s="1"/>
  <c r="N1826" i="1" a="1"/>
  <c r="N1826" i="1" s="1"/>
  <c r="N2023" i="1" a="1"/>
  <c r="N2023" i="1" s="1"/>
  <c r="N2287" i="1" a="1"/>
  <c r="N2287" i="1" s="1"/>
  <c r="N1170" i="1" a="1"/>
  <c r="N1170" i="1" s="1"/>
  <c r="N1438" i="1" a="1"/>
  <c r="N1438" i="1" s="1"/>
  <c r="N1805" i="1" a="1"/>
  <c r="N1805" i="1" s="1"/>
  <c r="N480" i="1" a="1"/>
  <c r="N480" i="1" s="1"/>
  <c r="N578" i="1" a="1"/>
  <c r="N578" i="1" s="1"/>
  <c r="N2021" i="1" a="1"/>
  <c r="N2021" i="1" s="1"/>
  <c r="N1198" i="1" a="1"/>
  <c r="N1198" i="1" s="1"/>
  <c r="N1967" i="1" a="1"/>
  <c r="N1967" i="1" s="1"/>
  <c r="N91" i="1" a="1"/>
  <c r="N91" i="1" s="1"/>
  <c r="N1473" i="1" a="1"/>
  <c r="N1473" i="1" s="1"/>
  <c r="N1044" i="1" a="1"/>
  <c r="N1044" i="1" s="1"/>
  <c r="N1956" i="1" a="1"/>
  <c r="N1956" i="1" s="1"/>
  <c r="N212" i="1" a="1"/>
  <c r="N212" i="1" s="1"/>
  <c r="N1526" i="1" a="1"/>
  <c r="N1526" i="1" s="1"/>
  <c r="N788" i="1" a="1"/>
  <c r="N788" i="1" s="1"/>
  <c r="N92" i="1" a="1"/>
  <c r="N92" i="1" s="1"/>
  <c r="N987" i="1" a="1"/>
  <c r="N987" i="1" s="1"/>
  <c r="N1243" i="1" a="1"/>
  <c r="N1243" i="1" s="1"/>
  <c r="N1583" i="1" a="1"/>
  <c r="N1583" i="1" s="1"/>
  <c r="N1968" i="1" a="1"/>
  <c r="N1968" i="1" s="1"/>
  <c r="N1969" i="1" a="1"/>
  <c r="N1969" i="1" s="1"/>
  <c r="N2116" i="1" a="1"/>
  <c r="N2116" i="1" s="1"/>
  <c r="N1547" i="1" a="1"/>
  <c r="N1547" i="1" s="1"/>
  <c r="N1764" i="1" a="1"/>
  <c r="N1764" i="1" s="1"/>
  <c r="N1051" i="1" a="1"/>
  <c r="N1051" i="1" s="1"/>
  <c r="N747" i="1" a="1"/>
  <c r="N747" i="1" s="1"/>
  <c r="N2383" i="1" a="1"/>
  <c r="N2383" i="1" s="1"/>
  <c r="N2385" i="1" a="1"/>
  <c r="N2385" i="1" s="1"/>
  <c r="N2386" i="1" a="1"/>
  <c r="N2386" i="1" s="1"/>
  <c r="N2415" i="1" a="1"/>
  <c r="N2415" i="1" s="1"/>
  <c r="N1129" i="1" a="1"/>
  <c r="N1129" i="1" s="1"/>
  <c r="N59" i="1" a="1"/>
  <c r="N59" i="1" s="1"/>
  <c r="N82" i="1" a="1"/>
  <c r="N82" i="1" s="1"/>
  <c r="N132" i="1" a="1"/>
  <c r="N132" i="1" s="1"/>
  <c r="N176" i="1" a="1"/>
  <c r="N176" i="1" s="1"/>
  <c r="N237" i="1" a="1"/>
  <c r="N237" i="1" s="1"/>
  <c r="N279" i="1" a="1"/>
  <c r="N279" i="1" s="1"/>
  <c r="N395" i="1" a="1"/>
  <c r="N395" i="1" s="1"/>
  <c r="N508" i="1" a="1"/>
  <c r="N508" i="1" s="1"/>
  <c r="N555" i="1" a="1"/>
  <c r="N555" i="1" s="1"/>
  <c r="N563" i="1" a="1"/>
  <c r="N563" i="1" s="1"/>
  <c r="N585" i="1" a="1"/>
  <c r="N585" i="1" s="1"/>
  <c r="N648" i="1" a="1"/>
  <c r="N648" i="1" s="1"/>
  <c r="N682" i="1" a="1"/>
  <c r="N682" i="1" s="1"/>
  <c r="N860" i="1" a="1"/>
  <c r="N860" i="1" s="1"/>
  <c r="N864" i="1" a="1"/>
  <c r="N864" i="1" s="1"/>
  <c r="N920" i="1" a="1"/>
  <c r="N920" i="1" s="1"/>
  <c r="N1003" i="1" a="1"/>
  <c r="N1003" i="1" s="1"/>
  <c r="N1173" i="1" a="1"/>
  <c r="N1173" i="1" s="1"/>
  <c r="N1431" i="1" a="1"/>
  <c r="N1431" i="1" s="1"/>
  <c r="N1617" i="1" a="1"/>
  <c r="N1617" i="1" s="1"/>
  <c r="N1748" i="1" a="1"/>
  <c r="N1748" i="1" s="1"/>
  <c r="N1766" i="1" a="1"/>
  <c r="N1766" i="1" s="1"/>
  <c r="N1778" i="1" a="1"/>
  <c r="N1778" i="1" s="1"/>
  <c r="N2291" i="1" a="1"/>
  <c r="N2291" i="1" s="1"/>
  <c r="N2530" i="1" a="1"/>
  <c r="N2530" i="1" s="1"/>
  <c r="N1348" i="1" a="1"/>
  <c r="N1348" i="1" s="1"/>
  <c r="N70" i="1" a="1"/>
  <c r="N70" i="1" s="1"/>
  <c r="N1039" i="1" a="1"/>
  <c r="N1039" i="1" s="1"/>
  <c r="N2204" i="1" a="1"/>
  <c r="N2204" i="1" s="1"/>
  <c r="N653" i="1" a="1"/>
  <c r="N653" i="1" s="1"/>
  <c r="N618" i="1" a="1"/>
  <c r="N618" i="1" s="1"/>
  <c r="N1234" i="1" a="1"/>
  <c r="N1234" i="1" s="1"/>
  <c r="N218" i="1" a="1"/>
  <c r="N218" i="1" s="1"/>
  <c r="N962" i="1" a="1"/>
  <c r="N962" i="1" s="1"/>
  <c r="N1775" i="1" a="1"/>
  <c r="N1775" i="1" s="1"/>
  <c r="N1808" i="1" a="1"/>
  <c r="N1808" i="1" s="1"/>
  <c r="N2384" i="1" a="1"/>
  <c r="N2384" i="1" s="1"/>
  <c r="N1253" i="1" a="1"/>
  <c r="N1253" i="1" s="1"/>
  <c r="N740" i="1" a="1"/>
  <c r="N740" i="1" s="1"/>
  <c r="N1435" i="1" a="1"/>
  <c r="N1435" i="1" s="1"/>
  <c r="N690" i="1" a="1"/>
  <c r="N690" i="1" s="1"/>
  <c r="N1405" i="1" a="1"/>
  <c r="N1405" i="1" s="1"/>
  <c r="N1230" i="1" a="1"/>
  <c r="N1230" i="1" s="1"/>
  <c r="N1742" i="1" a="1"/>
  <c r="N1742" i="1" s="1"/>
  <c r="N206" i="1" a="1"/>
  <c r="N206" i="1" s="1"/>
  <c r="N432" i="1" a="1"/>
  <c r="N432" i="1" s="1"/>
  <c r="N930" i="1" a="1"/>
  <c r="N930" i="1" s="1"/>
  <c r="N951" i="1" a="1"/>
  <c r="N951" i="1" s="1"/>
  <c r="N922" i="1" a="1"/>
  <c r="N922" i="1" s="1"/>
  <c r="N12" i="1" a="1"/>
  <c r="N12" i="1" s="1"/>
  <c r="N16" i="1" a="1"/>
  <c r="N16" i="1" s="1"/>
  <c r="N20" i="1" a="1"/>
  <c r="N20" i="1" s="1"/>
  <c r="N31" i="1" a="1"/>
  <c r="N31" i="1" s="1"/>
  <c r="N81" i="1" a="1"/>
  <c r="N81" i="1" s="1"/>
  <c r="N553" i="1" a="1"/>
  <c r="N553" i="1" s="1"/>
  <c r="N861" i="1" a="1"/>
  <c r="N861" i="1" s="1"/>
  <c r="N924" i="1" a="1"/>
  <c r="N924" i="1" s="1"/>
  <c r="N1558" i="1" a="1"/>
  <c r="N1558" i="1" s="1"/>
  <c r="N1774" i="1" a="1"/>
  <c r="N1774" i="1" s="1"/>
  <c r="N2286" i="1" a="1"/>
  <c r="N2286" i="1" s="1"/>
  <c r="N1190" i="1" a="1"/>
  <c r="N1190" i="1" s="1"/>
  <c r="N39" i="1" a="1"/>
  <c r="N39" i="1" s="1"/>
  <c r="N99" i="1" a="1"/>
  <c r="N99" i="1" s="1"/>
  <c r="N256" i="1" a="1"/>
  <c r="N256" i="1" s="1"/>
  <c r="N457" i="1" a="1"/>
  <c r="N457" i="1" s="1"/>
  <c r="N897" i="1" a="1"/>
  <c r="N897" i="1" s="1"/>
  <c r="N2117" i="1" a="1"/>
  <c r="N2117" i="1" s="1"/>
  <c r="N2382" i="1" a="1"/>
  <c r="N2382" i="1" s="1"/>
  <c r="N2387" i="1" a="1"/>
  <c r="N2387" i="1" s="1"/>
  <c r="N1737" i="1" a="1"/>
  <c r="N1737" i="1" s="1"/>
  <c r="N37" i="1" a="1"/>
  <c r="N37" i="1" s="1"/>
  <c r="N510" i="1" a="1"/>
  <c r="N510" i="1" s="1"/>
  <c r="N26" i="1" a="1"/>
  <c r="N26" i="1" s="1"/>
  <c r="N75" i="1" a="1"/>
  <c r="N75" i="1" s="1"/>
  <c r="N867" i="1" a="1"/>
  <c r="N867" i="1" s="1"/>
  <c r="N22" i="1" a="1"/>
  <c r="N22" i="1" s="1"/>
  <c r="N1703" i="1" a="1"/>
  <c r="N1703" i="1" s="1"/>
  <c r="N304" i="1" a="1"/>
  <c r="N304" i="1" s="1"/>
  <c r="N381" i="1" a="1"/>
  <c r="N381" i="1" s="1"/>
  <c r="N1008" i="1" a="1"/>
  <c r="N1008" i="1" s="1"/>
  <c r="N1238" i="1" a="1"/>
  <c r="N1238" i="1" s="1"/>
  <c r="N1628" i="1" a="1"/>
  <c r="N1628" i="1" s="1"/>
  <c r="N1643" i="1" a="1"/>
  <c r="N1643" i="1" s="1"/>
  <c r="N2446" i="1" a="1"/>
  <c r="N2446" i="1" s="1"/>
  <c r="N965" i="1" a="1"/>
  <c r="N965" i="1" s="1"/>
  <c r="N359" i="1" a="1"/>
  <c r="N359" i="1" s="1"/>
  <c r="N6" i="1" a="1"/>
  <c r="N6" i="1" s="1"/>
  <c r="N100" i="1" a="1"/>
  <c r="N100" i="1" s="1"/>
  <c r="N116" i="1" a="1"/>
  <c r="N116" i="1" s="1"/>
  <c r="N215" i="1" a="1"/>
  <c r="N215" i="1" s="1"/>
  <c r="N261" i="1" a="1"/>
  <c r="N261" i="1" s="1"/>
  <c r="N272" i="1" a="1"/>
  <c r="N272" i="1" s="1"/>
  <c r="N388" i="1" a="1"/>
  <c r="N388" i="1" s="1"/>
  <c r="N444" i="1" a="1"/>
  <c r="N444" i="1" s="1"/>
  <c r="N492" i="1" a="1"/>
  <c r="N492" i="1" s="1"/>
  <c r="N530" i="1" a="1"/>
  <c r="N530" i="1" s="1"/>
  <c r="N546" i="1" a="1"/>
  <c r="N546" i="1" s="1"/>
  <c r="N601" i="1" a="1"/>
  <c r="N601" i="1" s="1"/>
  <c r="N663" i="1" a="1"/>
  <c r="N663" i="1" s="1"/>
  <c r="N677" i="1" a="1"/>
  <c r="N677" i="1" s="1"/>
  <c r="N683" i="1" a="1"/>
  <c r="N683" i="1" s="1"/>
  <c r="N687" i="1" a="1"/>
  <c r="N687" i="1" s="1"/>
  <c r="N796" i="1" a="1"/>
  <c r="N796" i="1" s="1"/>
  <c r="N917" i="1" a="1"/>
  <c r="N917" i="1" s="1"/>
  <c r="N1105" i="1" a="1"/>
  <c r="N1105" i="1" s="1"/>
  <c r="N1520" i="1" a="1"/>
  <c r="N1520" i="1" s="1"/>
  <c r="N1524" i="1" a="1"/>
  <c r="N1524" i="1" s="1"/>
  <c r="N1716" i="1" a="1"/>
  <c r="N1716" i="1" s="1"/>
  <c r="N1767" i="1" a="1"/>
  <c r="N1767" i="1" s="1"/>
  <c r="N1802" i="1" a="1"/>
  <c r="N1802" i="1" s="1"/>
  <c r="N2108" i="1" a="1"/>
  <c r="N2108" i="1" s="1"/>
  <c r="N790" i="1" a="1"/>
  <c r="N790" i="1" s="1"/>
  <c r="N1803" i="1" a="1"/>
  <c r="N1803" i="1" s="1"/>
  <c r="N1919" i="1" a="1"/>
  <c r="N1919" i="1" s="1"/>
  <c r="N925" i="1" a="1"/>
  <c r="N925" i="1" s="1"/>
  <c r="N200" i="1" a="1"/>
  <c r="N200" i="1" s="1"/>
  <c r="N978" i="1" a="1"/>
  <c r="N978" i="1" s="1"/>
  <c r="N1564" i="1" a="1"/>
  <c r="N1564" i="1" s="1"/>
  <c r="N1790" i="1" a="1"/>
  <c r="N1790" i="1" s="1"/>
  <c r="N160" i="1" a="1"/>
  <c r="N160" i="1" s="1"/>
  <c r="N637" i="1" a="1"/>
  <c r="N637" i="1" s="1"/>
  <c r="N675" i="1" a="1"/>
  <c r="N675" i="1" s="1"/>
  <c r="N1301" i="1" a="1"/>
  <c r="N1301" i="1" s="1"/>
  <c r="N635" i="1" a="1"/>
  <c r="N635" i="1" s="1"/>
  <c r="N74" i="1" a="1"/>
  <c r="N74" i="1" s="1"/>
  <c r="N128" i="1" a="1"/>
  <c r="N128" i="1" s="1"/>
  <c r="N876" i="1" a="1"/>
  <c r="N876" i="1" s="1"/>
  <c r="N998" i="1" a="1"/>
  <c r="N998" i="1" s="1"/>
  <c r="N391" i="1" a="1"/>
  <c r="N391" i="1" s="1"/>
  <c r="N969" i="1" a="1"/>
  <c r="N969" i="1" s="1"/>
  <c r="N41" i="1" a="1"/>
  <c r="N41" i="1" s="1"/>
  <c r="N80" i="1" a="1"/>
  <c r="N80" i="1" s="1"/>
  <c r="N111" i="1" a="1"/>
  <c r="N111" i="1" s="1"/>
  <c r="N932" i="1" a="1"/>
  <c r="N932" i="1" s="1"/>
  <c r="N1007" i="1" a="1"/>
  <c r="N1007" i="1" s="1"/>
  <c r="N1460" i="1" a="1"/>
  <c r="N1460" i="1" s="1"/>
  <c r="N1515" i="1" a="1"/>
  <c r="N1515" i="1" s="1"/>
  <c r="N1561" i="1" a="1"/>
  <c r="N1561" i="1" s="1"/>
  <c r="N3" i="1" a="1"/>
  <c r="N3" i="1" s="1"/>
  <c r="N204" i="1" a="1"/>
  <c r="N204" i="1" s="1"/>
  <c r="N1226" i="1" a="1"/>
  <c r="N1226" i="1" s="1"/>
  <c r="N1763" i="1" a="1"/>
  <c r="N1763" i="1" s="1"/>
  <c r="N417" i="1" a="1"/>
  <c r="N417" i="1" s="1"/>
  <c r="N434" i="1" a="1"/>
  <c r="N434" i="1" s="1"/>
  <c r="N515" i="1" a="1"/>
  <c r="N515" i="1" s="1"/>
  <c r="N551" i="1" a="1"/>
  <c r="N551" i="1" s="1"/>
  <c r="N616" i="1" a="1"/>
  <c r="N616" i="1" s="1"/>
  <c r="N680" i="1" a="1"/>
  <c r="N680" i="1" s="1"/>
  <c r="N521" i="1" a="1"/>
  <c r="N521" i="1" s="1"/>
  <c r="N734" i="1" a="1"/>
  <c r="N734" i="1" s="1"/>
  <c r="N1324" i="1" a="1"/>
  <c r="N1324" i="1" s="1"/>
  <c r="N25" i="1" a="1"/>
  <c r="N25" i="1" s="1"/>
  <c r="N340" i="1" a="1"/>
  <c r="N340" i="1" s="1"/>
  <c r="N926" i="1" a="1"/>
  <c r="N926" i="1" s="1"/>
  <c r="N1918" i="1" a="1"/>
  <c r="N1918" i="1" s="1"/>
  <c r="N1973" i="1" a="1"/>
  <c r="N1973" i="1" s="1"/>
  <c r="N1770" i="1" a="1"/>
  <c r="N1770" i="1" s="1"/>
  <c r="N1142" i="1" a="1"/>
  <c r="N1142" i="1" s="1"/>
  <c r="N63" i="1" a="1"/>
  <c r="N63" i="1" s="1"/>
  <c r="N805" i="1" a="1"/>
  <c r="N805" i="1" s="1"/>
  <c r="N866" i="1" a="1"/>
  <c r="N866" i="1" s="1"/>
  <c r="N945" i="1" a="1"/>
  <c r="N945" i="1" s="1"/>
  <c r="N1207" i="1" a="1"/>
  <c r="N1207" i="1" s="1"/>
  <c r="N2296" i="1" a="1"/>
  <c r="N2296" i="1" s="1"/>
  <c r="N1261" i="1" a="1"/>
  <c r="N1261" i="1" s="1"/>
  <c r="N509" i="1" a="1"/>
  <c r="N509" i="1" s="1"/>
  <c r="N1544" i="1" a="1"/>
  <c r="N1544" i="1" s="1"/>
  <c r="N2018" i="1" a="1"/>
  <c r="N2018" i="1" s="1"/>
  <c r="N1461" i="1" a="1"/>
  <c r="N1461" i="1" s="1"/>
  <c r="N1717" i="1" a="1"/>
  <c r="N1717" i="1" s="1"/>
  <c r="N23" i="1" a="1"/>
  <c r="N23" i="1" s="1"/>
  <c r="N78" i="1" a="1"/>
  <c r="N78" i="1" s="1"/>
  <c r="N89" i="1" a="1"/>
  <c r="N89" i="1" s="1"/>
  <c r="N105" i="1" a="1"/>
  <c r="N105" i="1" s="1"/>
  <c r="N230" i="1" a="1"/>
  <c r="N230" i="1" s="1"/>
  <c r="N238" i="1" a="1"/>
  <c r="N238" i="1" s="1"/>
  <c r="N328" i="1" a="1"/>
  <c r="N328" i="1" s="1"/>
  <c r="N387" i="1" a="1"/>
  <c r="N387" i="1" s="1"/>
  <c r="N394" i="1" a="1"/>
  <c r="N394" i="1" s="1"/>
  <c r="N436" i="1" a="1"/>
  <c r="N436" i="1" s="1"/>
  <c r="N493" i="1" a="1"/>
  <c r="N493" i="1" s="1"/>
  <c r="N495" i="1" a="1"/>
  <c r="N495" i="1" s="1"/>
  <c r="N512" i="1" a="1"/>
  <c r="N512" i="1" s="1"/>
  <c r="N628" i="1" a="1"/>
  <c r="N628" i="1" s="1"/>
  <c r="N649" i="1" a="1"/>
  <c r="N649" i="1" s="1"/>
  <c r="N694" i="1" a="1"/>
  <c r="N694" i="1" s="1"/>
  <c r="N707" i="1" a="1"/>
  <c r="N707" i="1" s="1"/>
  <c r="N878" i="1" a="1"/>
  <c r="N878" i="1" s="1"/>
  <c r="N1318" i="1" a="1"/>
  <c r="N1318" i="1" s="1"/>
  <c r="N1589" i="1" a="1"/>
  <c r="N1589" i="1" s="1"/>
  <c r="N1688" i="1" a="1"/>
  <c r="N1688" i="1" s="1"/>
  <c r="N1771" i="1" a="1"/>
  <c r="N1771" i="1" s="1"/>
  <c r="N646" i="1" a="1"/>
  <c r="N646" i="1" s="1"/>
  <c r="N1165" i="1" a="1"/>
  <c r="N1165" i="1" s="1"/>
  <c r="N1227" i="1" a="1"/>
  <c r="N1227" i="1" s="1"/>
  <c r="N1711" i="1" a="1"/>
  <c r="N1711" i="1" s="1"/>
  <c r="N666" i="1" a="1"/>
  <c r="N666" i="1" s="1"/>
  <c r="N118" i="1" a="1"/>
  <c r="N118" i="1" s="1"/>
  <c r="N681" i="1" a="1"/>
  <c r="N681" i="1" s="1"/>
  <c r="N29" i="1" a="1"/>
  <c r="N29" i="1" s="1"/>
  <c r="N654" i="1" a="1"/>
  <c r="N654" i="1" s="1"/>
  <c r="N1317" i="1" a="1"/>
  <c r="N1317" i="1" s="1"/>
  <c r="N259" i="1" a="1"/>
  <c r="N259" i="1" s="1"/>
  <c r="N1478" i="1" a="1"/>
  <c r="N1478" i="1" s="1"/>
  <c r="N266" i="1" a="1"/>
  <c r="N266" i="1" s="1"/>
  <c r="N1768" i="1" a="1"/>
  <c r="N1768" i="1" s="1"/>
  <c r="N1145" i="1" a="1"/>
  <c r="N1145" i="1" s="1"/>
  <c r="N24" i="1" a="1"/>
  <c r="N24" i="1" s="1"/>
  <c r="N276" i="1" a="1"/>
  <c r="N276" i="1" s="1"/>
  <c r="N295" i="1" a="1"/>
  <c r="N295" i="1" s="1"/>
  <c r="N425" i="1" a="1"/>
  <c r="N425" i="1" s="1"/>
  <c r="N985" i="1" a="1"/>
  <c r="N985" i="1" s="1"/>
  <c r="N1023" i="1" a="1"/>
  <c r="N1023" i="1" s="1"/>
  <c r="N1807" i="1" a="1"/>
  <c r="N1807" i="1" s="1"/>
  <c r="N264" i="1" a="1"/>
  <c r="N264" i="1" s="1"/>
  <c r="N265" i="1" a="1"/>
  <c r="N265" i="1" s="1"/>
  <c r="N1783" i="1" a="1"/>
  <c r="N1783" i="1" s="1"/>
  <c r="N774" i="1" a="1"/>
  <c r="N774" i="1" s="1"/>
  <c r="N831" i="1" a="1"/>
  <c r="N831" i="1" s="1"/>
  <c r="N1210" i="1" a="1"/>
  <c r="N1210" i="1" s="1"/>
  <c r="N1403" i="1" a="1"/>
  <c r="N1403" i="1" s="1"/>
  <c r="N8" i="1" a="1"/>
  <c r="N8" i="1" s="1"/>
  <c r="N519" i="1" a="1"/>
  <c r="N519" i="1" s="1"/>
  <c r="N863" i="1" a="1"/>
  <c r="N863" i="1" s="1"/>
  <c r="N1401" i="1" a="1"/>
  <c r="N1401" i="1" s="1"/>
  <c r="N2352" i="1" a="1"/>
  <c r="N2352" i="1" s="1"/>
  <c r="N35" i="1" a="1"/>
  <c r="N35" i="1" s="1"/>
  <c r="N77" i="1" a="1"/>
  <c r="N77" i="1" s="1"/>
  <c r="N112" i="1" a="1"/>
  <c r="N112" i="1" s="1"/>
  <c r="N203" i="1" a="1"/>
  <c r="N203" i="1" s="1"/>
  <c r="N484" i="1" a="1"/>
  <c r="N484" i="1" s="1"/>
  <c r="N550" i="1" a="1"/>
  <c r="N550" i="1" s="1"/>
  <c r="N557" i="1" a="1"/>
  <c r="N557" i="1" s="1"/>
  <c r="N613" i="1" a="1"/>
  <c r="N613" i="1" s="1"/>
  <c r="N911" i="1" a="1"/>
  <c r="N911" i="1" s="1"/>
  <c r="N944" i="1" a="1"/>
  <c r="N944" i="1" s="1"/>
  <c r="N950" i="1" a="1"/>
  <c r="N950" i="1" s="1"/>
  <c r="N1107" i="1" a="1"/>
  <c r="N1107" i="1" s="1"/>
  <c r="N2050" i="1" a="1"/>
  <c r="N2050" i="1" s="1"/>
  <c r="N2111" i="1" a="1"/>
  <c r="N2111" i="1" s="1"/>
  <c r="N2464" i="1" a="1"/>
  <c r="N2464" i="1" s="1"/>
  <c r="N2468" i="1" a="1"/>
  <c r="N2468" i="1" s="1"/>
  <c r="N2543" i="1" a="1"/>
  <c r="N2543" i="1" s="1"/>
  <c r="N2544" i="1" a="1"/>
  <c r="N2544" i="1" s="1"/>
  <c r="N522" i="1" a="1"/>
  <c r="N522" i="1" s="1"/>
  <c r="N1432" i="1" a="1"/>
  <c r="N1432" i="1" s="1"/>
  <c r="N483" i="1" a="1"/>
  <c r="N483" i="1" s="1"/>
  <c r="N1188" i="1" a="1"/>
  <c r="N1188" i="1" s="1"/>
  <c r="N1566" i="1" a="1"/>
  <c r="N1566" i="1" s="1"/>
  <c r="N870" i="1" a="1"/>
  <c r="N870" i="1" s="1"/>
  <c r="N76" i="1" a="1"/>
  <c r="N76" i="1" s="1"/>
  <c r="N1535" i="1" a="1"/>
  <c r="N1535" i="1" s="1"/>
  <c r="N542" i="1" a="1"/>
  <c r="N542" i="1" s="1"/>
  <c r="N1333" i="1" a="1"/>
  <c r="N1333" i="1" s="1"/>
  <c r="N420" i="1" a="1"/>
  <c r="N420" i="1" s="1"/>
  <c r="N948" i="1" a="1"/>
  <c r="N948" i="1" s="1"/>
  <c r="N1209" i="1" a="1"/>
  <c r="N1209" i="1" s="1"/>
  <c r="N4" i="1" a="1"/>
  <c r="N4" i="1" s="1"/>
  <c r="N10" i="1" a="1"/>
  <c r="N10" i="1" s="1"/>
  <c r="N11" i="1" a="1"/>
  <c r="N11" i="1" s="1"/>
  <c r="N13" i="1" a="1"/>
  <c r="N13" i="1" s="1"/>
  <c r="N14" i="1" a="1"/>
  <c r="N14" i="1" s="1"/>
  <c r="N18" i="1" a="1"/>
  <c r="N18" i="1" s="1"/>
  <c r="N21" i="1" a="1"/>
  <c r="N21" i="1" s="1"/>
  <c r="N27" i="1" a="1"/>
  <c r="N27" i="1" s="1"/>
  <c r="N30" i="1" a="1"/>
  <c r="N30" i="1" s="1"/>
  <c r="N32" i="1" a="1"/>
  <c r="N32" i="1" s="1"/>
  <c r="N33" i="1" a="1"/>
  <c r="N33" i="1" s="1"/>
  <c r="N34" i="1" a="1"/>
  <c r="N34" i="1" s="1"/>
  <c r="N36" i="1" a="1"/>
  <c r="N36" i="1" s="1"/>
  <c r="N40" i="1" a="1"/>
  <c r="N40" i="1" s="1"/>
  <c r="N42" i="1" a="1"/>
  <c r="N42" i="1" s="1"/>
  <c r="N43" i="1" a="1"/>
  <c r="N43" i="1" s="1"/>
  <c r="N45" i="1" a="1"/>
  <c r="N45" i="1" s="1"/>
  <c r="N46" i="1" a="1"/>
  <c r="N46" i="1" s="1"/>
  <c r="N47" i="1" a="1"/>
  <c r="N47" i="1" s="1"/>
  <c r="N48" i="1" a="1"/>
  <c r="N48" i="1" s="1"/>
  <c r="N49" i="1" a="1"/>
  <c r="N49" i="1" s="1"/>
  <c r="N51" i="1" a="1"/>
  <c r="N51" i="1" s="1"/>
  <c r="N53" i="1" a="1"/>
  <c r="N53" i="1" s="1"/>
  <c r="N55" i="1" a="1"/>
  <c r="N55" i="1" s="1"/>
  <c r="N56" i="1" a="1"/>
  <c r="N56" i="1" s="1"/>
  <c r="N57" i="1" a="1"/>
  <c r="N57" i="1" s="1"/>
  <c r="N58" i="1" a="1"/>
  <c r="N58" i="1" s="1"/>
  <c r="N62" i="1" a="1"/>
  <c r="N62" i="1" s="1"/>
  <c r="N64" i="1" a="1"/>
  <c r="N64" i="1" s="1"/>
  <c r="N69" i="1" a="1"/>
  <c r="N69" i="1" s="1"/>
  <c r="N71" i="1" a="1"/>
  <c r="N71" i="1" s="1"/>
  <c r="N73" i="1" a="1"/>
  <c r="N73" i="1" s="1"/>
  <c r="N85" i="1" a="1"/>
  <c r="N85" i="1" s="1"/>
  <c r="N86" i="1" a="1"/>
  <c r="N86" i="1" s="1"/>
  <c r="N94" i="1" a="1"/>
  <c r="N94" i="1" s="1"/>
  <c r="N98" i="1" a="1"/>
  <c r="N98" i="1" s="1"/>
  <c r="N106" i="1" a="1"/>
  <c r="N106" i="1" s="1"/>
  <c r="N107" i="1" a="1"/>
  <c r="N107" i="1" s="1"/>
  <c r="N114" i="1" a="1"/>
  <c r="N114" i="1" s="1"/>
  <c r="N115" i="1" a="1"/>
  <c r="N115" i="1" s="1"/>
  <c r="N117" i="1" a="1"/>
  <c r="N117" i="1" s="1"/>
  <c r="N120" i="1" a="1"/>
  <c r="N120" i="1" s="1"/>
  <c r="N125" i="1" a="1"/>
  <c r="N125" i="1" s="1"/>
  <c r="N126" i="1" a="1"/>
  <c r="N126" i="1" s="1"/>
  <c r="N127" i="1" a="1"/>
  <c r="N127" i="1" s="1"/>
  <c r="N139" i="1" a="1"/>
  <c r="N139" i="1" s="1"/>
  <c r="N141" i="1" a="1"/>
  <c r="N141" i="1" s="1"/>
  <c r="N144" i="1" a="1"/>
  <c r="N144" i="1" s="1"/>
  <c r="N145" i="1" a="1"/>
  <c r="N145" i="1" s="1"/>
  <c r="N148" i="1" a="1"/>
  <c r="N148" i="1" s="1"/>
  <c r="N153" i="1" a="1"/>
  <c r="N153" i="1" s="1"/>
  <c r="N154" i="1" a="1"/>
  <c r="N154" i="1" s="1"/>
  <c r="N166" i="1" a="1"/>
  <c r="N166" i="1" s="1"/>
  <c r="N171" i="1" a="1"/>
  <c r="N171" i="1" s="1"/>
  <c r="N172" i="1" a="1"/>
  <c r="N172" i="1" s="1"/>
  <c r="N181" i="1" a="1"/>
  <c r="N181" i="1" s="1"/>
  <c r="N183" i="1" a="1"/>
  <c r="N183" i="1" s="1"/>
  <c r="N185" i="1" a="1"/>
  <c r="N185" i="1" s="1"/>
  <c r="N188" i="1" a="1"/>
  <c r="N188" i="1" s="1"/>
  <c r="N189" i="1" a="1"/>
  <c r="N189" i="1" s="1"/>
  <c r="N191" i="1" a="1"/>
  <c r="N191" i="1" s="1"/>
  <c r="N194" i="1" a="1"/>
  <c r="N194" i="1" s="1"/>
  <c r="N195" i="1" a="1"/>
  <c r="N195" i="1" s="1"/>
  <c r="N198" i="1" a="1"/>
  <c r="N198" i="1" s="1"/>
  <c r="N199" i="1" a="1"/>
  <c r="N199" i="1" s="1"/>
  <c r="N202" i="1" a="1"/>
  <c r="N202" i="1" s="1"/>
  <c r="N205" i="1" a="1"/>
  <c r="N205" i="1" s="1"/>
  <c r="N207" i="1" a="1"/>
  <c r="N207" i="1" s="1"/>
  <c r="N214" i="1" a="1"/>
  <c r="N214" i="1" s="1"/>
  <c r="N219" i="1" a="1"/>
  <c r="N219" i="1" s="1"/>
  <c r="N221" i="1" a="1"/>
  <c r="N221" i="1" s="1"/>
  <c r="N222" i="1" a="1"/>
  <c r="N222" i="1" s="1"/>
  <c r="N223" i="1" a="1"/>
  <c r="N223" i="1" s="1"/>
  <c r="N224" i="1" a="1"/>
  <c r="N224" i="1" s="1"/>
  <c r="N225" i="1" a="1"/>
  <c r="N225" i="1" s="1"/>
  <c r="N226" i="1" a="1"/>
  <c r="N226" i="1" s="1"/>
  <c r="N232" i="1" a="1"/>
  <c r="N232" i="1" s="1"/>
  <c r="N233" i="1" a="1"/>
  <c r="N233" i="1" s="1"/>
  <c r="N240" i="1" a="1"/>
  <c r="N240" i="1" s="1"/>
  <c r="N241" i="1" a="1"/>
  <c r="N241" i="1" s="1"/>
  <c r="N246" i="1" a="1"/>
  <c r="N246" i="1" s="1"/>
  <c r="N249" i="1" a="1"/>
  <c r="N249" i="1" s="1"/>
  <c r="N254" i="1" a="1"/>
  <c r="N254" i="1" s="1"/>
  <c r="N268" i="1" a="1"/>
  <c r="N268" i="1" s="1"/>
  <c r="N273" i="1" a="1"/>
  <c r="N273" i="1" s="1"/>
  <c r="N274" i="1" a="1"/>
  <c r="N274" i="1" s="1"/>
  <c r="N278" i="1" a="1"/>
  <c r="N278" i="1" s="1"/>
  <c r="N280" i="1" a="1"/>
  <c r="N280" i="1" s="1"/>
  <c r="N281" i="1" a="1"/>
  <c r="N281" i="1" s="1"/>
  <c r="N285" i="1" a="1"/>
  <c r="N285" i="1" s="1"/>
  <c r="N286" i="1" a="1"/>
  <c r="N286" i="1" s="1"/>
  <c r="N287" i="1" a="1"/>
  <c r="N287" i="1" s="1"/>
  <c r="N288" i="1" a="1"/>
  <c r="N288" i="1" s="1"/>
  <c r="N289" i="1" a="1"/>
  <c r="N289" i="1" s="1"/>
  <c r="N296" i="1" a="1"/>
  <c r="N296" i="1" s="1"/>
  <c r="N298" i="1" a="1"/>
  <c r="N298" i="1" s="1"/>
  <c r="N299" i="1" a="1"/>
  <c r="N299" i="1" s="1"/>
  <c r="N300" i="1" a="1"/>
  <c r="N300" i="1" s="1"/>
  <c r="N307" i="1" a="1"/>
  <c r="N307" i="1" s="1"/>
  <c r="N308" i="1" a="1"/>
  <c r="N308" i="1" s="1"/>
  <c r="N309" i="1" a="1"/>
  <c r="N309" i="1" s="1"/>
  <c r="N313" i="1" a="1"/>
  <c r="N313" i="1" s="1"/>
  <c r="N315" i="1" a="1"/>
  <c r="N315" i="1" s="1"/>
  <c r="N317" i="1" a="1"/>
  <c r="N317" i="1" s="1"/>
  <c r="N318" i="1" a="1"/>
  <c r="N318" i="1" s="1"/>
  <c r="N323" i="1" a="1"/>
  <c r="N323" i="1" s="1"/>
  <c r="N324" i="1" a="1"/>
  <c r="N324" i="1" s="1"/>
  <c r="N325" i="1" a="1"/>
  <c r="N325" i="1" s="1"/>
  <c r="N334" i="1" a="1"/>
  <c r="N334" i="1" s="1"/>
  <c r="N335" i="1" a="1"/>
  <c r="N335" i="1" s="1"/>
  <c r="N336" i="1" a="1"/>
  <c r="N336" i="1" s="1"/>
  <c r="N341" i="1" a="1"/>
  <c r="N341" i="1" s="1"/>
  <c r="N342" i="1" a="1"/>
  <c r="N342" i="1" s="1"/>
  <c r="N343" i="1" a="1"/>
  <c r="N343" i="1" s="1"/>
  <c r="N344" i="1" a="1"/>
  <c r="N344" i="1" s="1"/>
  <c r="N345" i="1" a="1"/>
  <c r="N345" i="1" s="1"/>
  <c r="N348" i="1" a="1"/>
  <c r="N348" i="1" s="1"/>
  <c r="N350" i="1" a="1"/>
  <c r="N350" i="1" s="1"/>
  <c r="N353" i="1" a="1"/>
  <c r="N353" i="1" s="1"/>
  <c r="N356" i="1" a="1"/>
  <c r="N356" i="1" s="1"/>
  <c r="N357" i="1" a="1"/>
  <c r="N357" i="1" s="1"/>
  <c r="N358" i="1" a="1"/>
  <c r="N358" i="1" s="1"/>
  <c r="N362" i="1" a="1"/>
  <c r="N362" i="1" s="1"/>
  <c r="N369" i="1" a="1"/>
  <c r="N369" i="1" s="1"/>
  <c r="N377" i="1" a="1"/>
  <c r="N377" i="1" s="1"/>
  <c r="N378" i="1" a="1"/>
  <c r="N378" i="1" s="1"/>
  <c r="N380" i="1" a="1"/>
  <c r="N380" i="1" s="1"/>
  <c r="N382" i="1" a="1"/>
  <c r="N382" i="1" s="1"/>
  <c r="N383" i="1" a="1"/>
  <c r="N383" i="1" s="1"/>
  <c r="N386" i="1" a="1"/>
  <c r="N386" i="1" s="1"/>
  <c r="N392" i="1" a="1"/>
  <c r="N392" i="1" s="1"/>
  <c r="N393" i="1" a="1"/>
  <c r="N393" i="1" s="1"/>
  <c r="N398" i="1" a="1"/>
  <c r="N398" i="1" s="1"/>
  <c r="N400" i="1" a="1"/>
  <c r="N400" i="1" s="1"/>
  <c r="N416" i="1" a="1"/>
  <c r="N416" i="1" s="1"/>
  <c r="N418" i="1" a="1"/>
  <c r="N418" i="1" s="1"/>
  <c r="N419" i="1" a="1"/>
  <c r="N419" i="1" s="1"/>
  <c r="N422" i="1" a="1"/>
  <c r="N422" i="1" s="1"/>
  <c r="N423" i="1" a="1"/>
  <c r="N423" i="1" s="1"/>
  <c r="N424" i="1" a="1"/>
  <c r="N424" i="1" s="1"/>
  <c r="N427" i="1" a="1"/>
  <c r="N427" i="1" s="1"/>
  <c r="N429" i="1" a="1"/>
  <c r="N429" i="1" s="1"/>
  <c r="N433" i="1" a="1"/>
  <c r="N433" i="1" s="1"/>
  <c r="N438" i="1" a="1"/>
  <c r="N438" i="1" s="1"/>
  <c r="N439" i="1" a="1"/>
  <c r="N439" i="1" s="1"/>
  <c r="N445" i="1" a="1"/>
  <c r="N445" i="1" s="1"/>
  <c r="N449" i="1" a="1"/>
  <c r="N449" i="1" s="1"/>
  <c r="N450" i="1" a="1"/>
  <c r="N450" i="1" s="1"/>
  <c r="N451" i="1" a="1"/>
  <c r="N451" i="1" s="1"/>
  <c r="N455" i="1" a="1"/>
  <c r="N455" i="1" s="1"/>
  <c r="N460" i="1" a="1"/>
  <c r="N460" i="1" s="1"/>
  <c r="N462" i="1" a="1"/>
  <c r="N462" i="1" s="1"/>
  <c r="N465" i="1" a="1"/>
  <c r="N465" i="1" s="1"/>
  <c r="N468" i="1" a="1"/>
  <c r="N468" i="1" s="1"/>
  <c r="N476" i="1" a="1"/>
  <c r="N476" i="1" s="1"/>
  <c r="N478" i="1" a="1"/>
  <c r="N478" i="1" s="1"/>
  <c r="N479" i="1" a="1"/>
  <c r="N479" i="1" s="1"/>
  <c r="N499" i="1" a="1"/>
  <c r="N499" i="1" s="1"/>
  <c r="N502" i="1" a="1"/>
  <c r="N502" i="1" s="1"/>
  <c r="N503" i="1" a="1"/>
  <c r="N503" i="1" s="1"/>
  <c r="N504" i="1" a="1"/>
  <c r="N504" i="1" s="1"/>
  <c r="N506" i="1" a="1"/>
  <c r="N506" i="1" s="1"/>
  <c r="N511" i="1" a="1"/>
  <c r="N511" i="1" s="1"/>
  <c r="N514" i="1" a="1"/>
  <c r="N514" i="1" s="1"/>
  <c r="N518" i="1" a="1"/>
  <c r="N518" i="1" s="1"/>
  <c r="N523" i="1" a="1"/>
  <c r="N523" i="1" s="1"/>
  <c r="N529" i="1" a="1"/>
  <c r="N529" i="1" s="1"/>
  <c r="N531" i="1" a="1"/>
  <c r="N531" i="1" s="1"/>
  <c r="N532" i="1" a="1"/>
  <c r="N532" i="1" s="1"/>
  <c r="N533" i="1" a="1"/>
  <c r="N533" i="1" s="1"/>
  <c r="N536" i="1" a="1"/>
  <c r="N536" i="1" s="1"/>
  <c r="N537" i="1" a="1"/>
  <c r="N537" i="1" s="1"/>
  <c r="N547" i="1" a="1"/>
  <c r="N547" i="1" s="1"/>
  <c r="N548" i="1" a="1"/>
  <c r="N548" i="1" s="1"/>
  <c r="N549" i="1" a="1"/>
  <c r="N549" i="1" s="1"/>
  <c r="N556" i="1" a="1"/>
  <c r="N556" i="1" s="1"/>
  <c r="N558" i="1" a="1"/>
  <c r="N558" i="1" s="1"/>
  <c r="N562" i="1" a="1"/>
  <c r="N562" i="1" s="1"/>
  <c r="N567" i="1" a="1"/>
  <c r="N567" i="1" s="1"/>
  <c r="N568" i="1" a="1"/>
  <c r="N568" i="1" s="1"/>
  <c r="N570" i="1" a="1"/>
  <c r="N570" i="1" s="1"/>
  <c r="N572" i="1" a="1"/>
  <c r="N572" i="1" s="1"/>
  <c r="N573" i="1" a="1"/>
  <c r="N573" i="1" s="1"/>
  <c r="N574" i="1" a="1"/>
  <c r="N574" i="1" s="1"/>
  <c r="N576" i="1" a="1"/>
  <c r="N576" i="1" s="1"/>
  <c r="N580" i="1" a="1"/>
  <c r="N580" i="1" s="1"/>
  <c r="N583" i="1" a="1"/>
  <c r="N583" i="1" s="1"/>
  <c r="N584" i="1" a="1"/>
  <c r="N584" i="1" s="1"/>
  <c r="N586" i="1" a="1"/>
  <c r="N586" i="1" s="1"/>
  <c r="N587" i="1" a="1"/>
  <c r="N587" i="1" s="1"/>
  <c r="N588" i="1" a="1"/>
  <c r="N588" i="1" s="1"/>
  <c r="N591" i="1" a="1"/>
  <c r="N591" i="1" s="1"/>
  <c r="N592" i="1" a="1"/>
  <c r="N592" i="1" s="1"/>
  <c r="N594" i="1" a="1"/>
  <c r="N594" i="1" s="1"/>
  <c r="N595" i="1" a="1"/>
  <c r="N595" i="1" s="1"/>
  <c r="N597" i="1" a="1"/>
  <c r="N597" i="1" s="1"/>
  <c r="N599" i="1" a="1"/>
  <c r="N599" i="1" s="1"/>
  <c r="N600" i="1" a="1"/>
  <c r="N600" i="1" s="1"/>
  <c r="N605" i="1" a="1"/>
  <c r="N605" i="1" s="1"/>
  <c r="N607" i="1" a="1"/>
  <c r="N607" i="1" s="1"/>
  <c r="N610" i="1" a="1"/>
  <c r="N610" i="1" s="1"/>
  <c r="N612" i="1" a="1"/>
  <c r="N612" i="1" s="1"/>
  <c r="N620" i="1" a="1"/>
  <c r="N620" i="1" s="1"/>
  <c r="N621" i="1" a="1"/>
  <c r="N621" i="1" s="1"/>
  <c r="N623" i="1" a="1"/>
  <c r="N623" i="1" s="1"/>
  <c r="N626" i="1" a="1"/>
  <c r="N626" i="1" s="1"/>
  <c r="N627" i="1" a="1"/>
  <c r="N627" i="1" s="1"/>
  <c r="N630" i="1" a="1"/>
  <c r="N630" i="1" s="1"/>
  <c r="N632" i="1" a="1"/>
  <c r="N632" i="1" s="1"/>
  <c r="N638" i="1" a="1"/>
  <c r="N638" i="1" s="1"/>
  <c r="N641" i="1" a="1"/>
  <c r="N641" i="1" s="1"/>
  <c r="N643" i="1" a="1"/>
  <c r="N643" i="1" s="1"/>
  <c r="N645" i="1" a="1"/>
  <c r="N645" i="1" s="1"/>
  <c r="N647" i="1" a="1"/>
  <c r="N647" i="1" s="1"/>
  <c r="N650" i="1" a="1"/>
  <c r="N650" i="1" s="1"/>
  <c r="N655" i="1" a="1"/>
  <c r="N655" i="1" s="1"/>
  <c r="N656" i="1" a="1"/>
  <c r="N656" i="1" s="1"/>
  <c r="N657" i="1" a="1"/>
  <c r="N657" i="1" s="1"/>
  <c r="N658" i="1" a="1"/>
  <c r="N658" i="1" s="1"/>
  <c r="N659" i="1" a="1"/>
  <c r="N659" i="1" s="1"/>
  <c r="N660" i="1" a="1"/>
  <c r="N660" i="1" s="1"/>
  <c r="N661" i="1" a="1"/>
  <c r="N661" i="1" s="1"/>
  <c r="N662" i="1" a="1"/>
  <c r="N662" i="1" s="1"/>
  <c r="N664" i="1" a="1"/>
  <c r="N664" i="1" s="1"/>
  <c r="N665" i="1" a="1"/>
  <c r="N665" i="1" s="1"/>
  <c r="N672" i="1" a="1"/>
  <c r="N672" i="1" s="1"/>
  <c r="N673" i="1" a="1"/>
  <c r="N673" i="1" s="1"/>
  <c r="N674" i="1" a="1"/>
  <c r="N674" i="1" s="1"/>
  <c r="N676" i="1" a="1"/>
  <c r="N676" i="1" s="1"/>
  <c r="N679" i="1" a="1"/>
  <c r="N679" i="1" s="1"/>
  <c r="N685" i="1" a="1"/>
  <c r="N685" i="1" s="1"/>
  <c r="N689" i="1" a="1"/>
  <c r="N689" i="1" s="1"/>
  <c r="N691" i="1" a="1"/>
  <c r="N691" i="1" s="1"/>
  <c r="N692" i="1" a="1"/>
  <c r="N692" i="1" s="1"/>
  <c r="N698" i="1" a="1"/>
  <c r="N698" i="1" s="1"/>
  <c r="N710" i="1" a="1"/>
  <c r="N710" i="1" s="1"/>
  <c r="N712" i="1" a="1"/>
  <c r="N712" i="1" s="1"/>
  <c r="N714" i="1" a="1"/>
  <c r="N714" i="1" s="1"/>
  <c r="N719" i="1" a="1"/>
  <c r="N719" i="1" s="1"/>
  <c r="N722" i="1" a="1"/>
  <c r="N722" i="1" s="1"/>
  <c r="N724" i="1" a="1"/>
  <c r="N724" i="1" s="1"/>
  <c r="N737" i="1" a="1"/>
  <c r="N737" i="1" s="1"/>
  <c r="N741" i="1" a="1"/>
  <c r="N741" i="1" s="1"/>
  <c r="N742" i="1" a="1"/>
  <c r="N742" i="1" s="1"/>
  <c r="N743" i="1" a="1"/>
  <c r="N743" i="1" s="1"/>
  <c r="N744" i="1" a="1"/>
  <c r="N744" i="1" s="1"/>
  <c r="N745" i="1" a="1"/>
  <c r="N745" i="1" s="1"/>
  <c r="N746" i="1" a="1"/>
  <c r="N746" i="1" s="1"/>
  <c r="N748" i="1" a="1"/>
  <c r="N748" i="1" s="1"/>
  <c r="N749" i="1" a="1"/>
  <c r="N749" i="1" s="1"/>
  <c r="N750" i="1" a="1"/>
  <c r="N750" i="1" s="1"/>
  <c r="N755" i="1" a="1"/>
  <c r="N755" i="1" s="1"/>
  <c r="N756" i="1" a="1"/>
  <c r="N756" i="1" s="1"/>
  <c r="N757" i="1" a="1"/>
  <c r="N757" i="1" s="1"/>
  <c r="N758" i="1" a="1"/>
  <c r="N758" i="1" s="1"/>
  <c r="N763" i="1" a="1"/>
  <c r="N763" i="1" s="1"/>
  <c r="N764" i="1" a="1"/>
  <c r="N764" i="1" s="1"/>
  <c r="N765" i="1" a="1"/>
  <c r="N765" i="1" s="1"/>
  <c r="N768" i="1" a="1"/>
  <c r="N768" i="1" s="1"/>
  <c r="N771" i="1" a="1"/>
  <c r="N771" i="1" s="1"/>
  <c r="N772" i="1" a="1"/>
  <c r="N772" i="1" s="1"/>
  <c r="N776" i="1" a="1"/>
  <c r="N776" i="1" s="1"/>
  <c r="N782" i="1" a="1"/>
  <c r="N782" i="1" s="1"/>
  <c r="N784" i="1" a="1"/>
  <c r="N784" i="1" s="1"/>
  <c r="N791" i="1" a="1"/>
  <c r="N791" i="1" s="1"/>
  <c r="N792" i="1" a="1"/>
  <c r="N792" i="1" s="1"/>
  <c r="N798" i="1" a="1"/>
  <c r="N798" i="1" s="1"/>
  <c r="N799" i="1" a="1"/>
  <c r="N799" i="1" s="1"/>
  <c r="N800" i="1" a="1"/>
  <c r="N800" i="1" s="1"/>
  <c r="N801" i="1" a="1"/>
  <c r="N801" i="1" s="1"/>
  <c r="N802" i="1" a="1"/>
  <c r="N802" i="1" s="1"/>
  <c r="N803" i="1" a="1"/>
  <c r="N803" i="1" s="1"/>
  <c r="N804" i="1" a="1"/>
  <c r="N804" i="1" s="1"/>
  <c r="N809" i="1" a="1"/>
  <c r="N809" i="1" s="1"/>
  <c r="N811" i="1" a="1"/>
  <c r="N811" i="1" s="1"/>
  <c r="N812" i="1" a="1"/>
  <c r="N812" i="1" s="1"/>
  <c r="N814" i="1" a="1"/>
  <c r="N814" i="1" s="1"/>
  <c r="N815" i="1" a="1"/>
  <c r="N815" i="1" s="1"/>
  <c r="N816" i="1" a="1"/>
  <c r="N816" i="1" s="1"/>
  <c r="N817" i="1" a="1"/>
  <c r="N817" i="1" s="1"/>
  <c r="N825" i="1" a="1"/>
  <c r="N825" i="1" s="1"/>
  <c r="N828" i="1" a="1"/>
  <c r="N828" i="1" s="1"/>
  <c r="N829" i="1" a="1"/>
  <c r="N829" i="1" s="1"/>
  <c r="N833" i="1" a="1"/>
  <c r="N833" i="1" s="1"/>
  <c r="N842" i="1" a="1"/>
  <c r="N842" i="1" s="1"/>
  <c r="N844" i="1" a="1"/>
  <c r="N844" i="1" s="1"/>
  <c r="N846" i="1" a="1"/>
  <c r="N846" i="1" s="1"/>
  <c r="N848" i="1" a="1"/>
  <c r="N848" i="1" s="1"/>
  <c r="N849" i="1" a="1"/>
  <c r="N849" i="1" s="1"/>
  <c r="N850" i="1" a="1"/>
  <c r="N850" i="1" s="1"/>
  <c r="N852" i="1" a="1"/>
  <c r="N852" i="1" s="1"/>
  <c r="N855" i="1" a="1"/>
  <c r="N855" i="1" s="1"/>
  <c r="N856" i="1" a="1"/>
  <c r="N856" i="1" s="1"/>
  <c r="N857" i="1" a="1"/>
  <c r="N857" i="1" s="1"/>
  <c r="N871" i="1" a="1"/>
  <c r="N871" i="1" s="1"/>
  <c r="N875" i="1" a="1"/>
  <c r="N875" i="1" s="1"/>
  <c r="N877" i="1" a="1"/>
  <c r="N877" i="1" s="1"/>
  <c r="N886" i="1" a="1"/>
  <c r="N886" i="1" s="1"/>
  <c r="N890" i="1" a="1"/>
  <c r="N890" i="1" s="1"/>
  <c r="N896" i="1" a="1"/>
  <c r="N896" i="1" s="1"/>
  <c r="N906" i="1" a="1"/>
  <c r="N906" i="1" s="1"/>
  <c r="N908" i="1" a="1"/>
  <c r="N908" i="1" s="1"/>
  <c r="N909" i="1" a="1"/>
  <c r="N909" i="1" s="1"/>
  <c r="N912" i="1" a="1"/>
  <c r="N912" i="1" s="1"/>
  <c r="N913" i="1" a="1"/>
  <c r="N913" i="1" s="1"/>
  <c r="N914" i="1" a="1"/>
  <c r="N914" i="1" s="1"/>
  <c r="N915" i="1" a="1"/>
  <c r="N915" i="1" s="1"/>
  <c r="N918" i="1" a="1"/>
  <c r="N918" i="1" s="1"/>
  <c r="N919" i="1" a="1"/>
  <c r="N919" i="1" s="1"/>
  <c r="N923" i="1" a="1"/>
  <c r="N923" i="1" s="1"/>
  <c r="N927" i="1" a="1"/>
  <c r="N927" i="1" s="1"/>
  <c r="N928" i="1" a="1"/>
  <c r="N928" i="1" s="1"/>
  <c r="N929" i="1" a="1"/>
  <c r="N929" i="1" s="1"/>
  <c r="N931" i="1" a="1"/>
  <c r="N931" i="1" s="1"/>
  <c r="N933" i="1" a="1"/>
  <c r="N933" i="1" s="1"/>
  <c r="N935" i="1" a="1"/>
  <c r="N935" i="1" s="1"/>
  <c r="N938" i="1" a="1"/>
  <c r="N938" i="1" s="1"/>
  <c r="N939" i="1" a="1"/>
  <c r="N939" i="1" s="1"/>
  <c r="N940" i="1" a="1"/>
  <c r="N940" i="1" s="1"/>
  <c r="N941" i="1" a="1"/>
  <c r="N941" i="1" s="1"/>
  <c r="N942" i="1" a="1"/>
  <c r="N942" i="1" s="1"/>
  <c r="N943" i="1" a="1"/>
  <c r="N943" i="1" s="1"/>
  <c r="N946" i="1" a="1"/>
  <c r="N946" i="1" s="1"/>
  <c r="N947" i="1" a="1"/>
  <c r="N947" i="1" s="1"/>
  <c r="N949" i="1" a="1"/>
  <c r="N949" i="1" s="1"/>
  <c r="N959" i="1" a="1"/>
  <c r="N959" i="1" s="1"/>
  <c r="N960" i="1" a="1"/>
  <c r="N960" i="1" s="1"/>
  <c r="N963" i="1" a="1"/>
  <c r="N963" i="1" s="1"/>
  <c r="N964" i="1" a="1"/>
  <c r="N964" i="1" s="1"/>
  <c r="N967" i="1" a="1"/>
  <c r="N967" i="1" s="1"/>
  <c r="N968" i="1" a="1"/>
  <c r="N968" i="1" s="1"/>
  <c r="N970" i="1" a="1"/>
  <c r="N970" i="1" s="1"/>
  <c r="N976" i="1" a="1"/>
  <c r="N976" i="1" s="1"/>
  <c r="N977" i="1" a="1"/>
  <c r="N977" i="1" s="1"/>
  <c r="N983" i="1" a="1"/>
  <c r="N983" i="1" s="1"/>
  <c r="N990" i="1" a="1"/>
  <c r="N990" i="1" s="1"/>
  <c r="N992" i="1" a="1"/>
  <c r="N992" i="1" s="1"/>
  <c r="N993" i="1" a="1"/>
  <c r="N993" i="1" s="1"/>
  <c r="N995" i="1" a="1"/>
  <c r="N995" i="1" s="1"/>
  <c r="N997" i="1" a="1"/>
  <c r="N997" i="1" s="1"/>
  <c r="N1004" i="1" a="1"/>
  <c r="N1004" i="1" s="1"/>
  <c r="N1005" i="1" a="1"/>
  <c r="N1005" i="1" s="1"/>
  <c r="N1006" i="1" a="1"/>
  <c r="N1006" i="1" s="1"/>
  <c r="N1009" i="1" a="1"/>
  <c r="N1009" i="1" s="1"/>
  <c r="N1010" i="1" a="1"/>
  <c r="N1010" i="1" s="1"/>
  <c r="N1012" i="1" a="1"/>
  <c r="N1012" i="1" s="1"/>
  <c r="N1013" i="1" a="1"/>
  <c r="N1013" i="1" s="1"/>
  <c r="N1015" i="1" a="1"/>
  <c r="N1015" i="1" s="1"/>
  <c r="N1018" i="1" a="1"/>
  <c r="N1018" i="1" s="1"/>
  <c r="N1027" i="1" a="1"/>
  <c r="N1027" i="1" s="1"/>
  <c r="N1028" i="1" a="1"/>
  <c r="N1028" i="1" s="1"/>
  <c r="N1031" i="1" a="1"/>
  <c r="N1031" i="1" s="1"/>
  <c r="N1064" i="1" a="1"/>
  <c r="N1064" i="1" s="1"/>
  <c r="N1065" i="1" a="1"/>
  <c r="N1065" i="1" s="1"/>
  <c r="N1066" i="1" a="1"/>
  <c r="N1066" i="1" s="1"/>
  <c r="N1067" i="1" a="1"/>
  <c r="N1067" i="1" s="1"/>
  <c r="N1068" i="1" a="1"/>
  <c r="N1068" i="1" s="1"/>
  <c r="N1071" i="1" a="1"/>
  <c r="N1071" i="1" s="1"/>
  <c r="N1074" i="1" a="1"/>
  <c r="N1074" i="1" s="1"/>
  <c r="N1076" i="1" a="1"/>
  <c r="N1076" i="1" s="1"/>
  <c r="N1077" i="1" a="1"/>
  <c r="N1077" i="1" s="1"/>
  <c r="N1078" i="1" a="1"/>
  <c r="N1078" i="1" s="1"/>
  <c r="N1079" i="1" a="1"/>
  <c r="N1079" i="1" s="1"/>
  <c r="N1080" i="1" a="1"/>
  <c r="N1080" i="1" s="1"/>
  <c r="N1083" i="1" a="1"/>
  <c r="N1083" i="1" s="1"/>
  <c r="N1085" i="1" a="1"/>
  <c r="N1085" i="1" s="1"/>
  <c r="N1086" i="1" a="1"/>
  <c r="N1086" i="1" s="1"/>
  <c r="N1088" i="1" a="1"/>
  <c r="N1088" i="1" s="1"/>
  <c r="N1090" i="1" a="1"/>
  <c r="N1090" i="1" s="1"/>
  <c r="N1091" i="1" a="1"/>
  <c r="N1091" i="1" s="1"/>
  <c r="N1092" i="1" a="1"/>
  <c r="N1092" i="1" s="1"/>
  <c r="N1093" i="1" a="1"/>
  <c r="N1093" i="1" s="1"/>
  <c r="N1095" i="1" a="1"/>
  <c r="N1095" i="1" s="1"/>
  <c r="N1096" i="1" a="1"/>
  <c r="N1096" i="1" s="1"/>
  <c r="N1097" i="1" a="1"/>
  <c r="N1097" i="1" s="1"/>
  <c r="N1098" i="1" a="1"/>
  <c r="N1098" i="1" s="1"/>
  <c r="N1099" i="1" a="1"/>
  <c r="N1099" i="1" s="1"/>
  <c r="N1100" i="1" a="1"/>
  <c r="N1100" i="1" s="1"/>
  <c r="N1104" i="1" a="1"/>
  <c r="N1104" i="1" s="1"/>
  <c r="N1106" i="1" a="1"/>
  <c r="N1106" i="1" s="1"/>
  <c r="N1108" i="1" a="1"/>
  <c r="N1108" i="1" s="1"/>
  <c r="N1112" i="1" a="1"/>
  <c r="N1112" i="1" s="1"/>
  <c r="N1113" i="1" a="1"/>
  <c r="N1113" i="1" s="1"/>
  <c r="N1114" i="1" a="1"/>
  <c r="N1114" i="1" s="1"/>
  <c r="N1115" i="1" a="1"/>
  <c r="N1115" i="1" s="1"/>
  <c r="N1121" i="1" a="1"/>
  <c r="N1121" i="1" s="1"/>
  <c r="N1122" i="1" a="1"/>
  <c r="N1122" i="1" s="1"/>
  <c r="N1123" i="1" a="1"/>
  <c r="N1123" i="1" s="1"/>
  <c r="N1124" i="1" a="1"/>
  <c r="N1124" i="1" s="1"/>
  <c r="N1125" i="1" a="1"/>
  <c r="N1125" i="1" s="1"/>
  <c r="N1128" i="1" a="1"/>
  <c r="N1128" i="1" s="1"/>
  <c r="N1130" i="1" a="1"/>
  <c r="N1130" i="1" s="1"/>
  <c r="N1133" i="1" a="1"/>
  <c r="N1133" i="1" s="1"/>
  <c r="N1134" i="1" a="1"/>
  <c r="N1134" i="1" s="1"/>
  <c r="N1137" i="1" a="1"/>
  <c r="N1137" i="1" s="1"/>
  <c r="N1139" i="1" a="1"/>
  <c r="N1139" i="1" s="1"/>
  <c r="N1141" i="1" a="1"/>
  <c r="N1141" i="1" s="1"/>
  <c r="N1143" i="1" a="1"/>
  <c r="N1143" i="1" s="1"/>
  <c r="N1144" i="1" a="1"/>
  <c r="N1144" i="1" s="1"/>
  <c r="N1146" i="1" a="1"/>
  <c r="N1146" i="1" s="1"/>
  <c r="N1147" i="1" a="1"/>
  <c r="N1147" i="1" s="1"/>
  <c r="N1158" i="1" a="1"/>
  <c r="N1158" i="1" s="1"/>
  <c r="N1159" i="1" a="1"/>
  <c r="N1159" i="1" s="1"/>
  <c r="N1160" i="1" a="1"/>
  <c r="N1160" i="1" s="1"/>
  <c r="N1162" i="1" a="1"/>
  <c r="N1162" i="1" s="1"/>
  <c r="N1163" i="1" a="1"/>
  <c r="N1163" i="1" s="1"/>
  <c r="N1174" i="1" a="1"/>
  <c r="N1174" i="1" s="1"/>
  <c r="N1176" i="1" a="1"/>
  <c r="N1176" i="1" s="1"/>
  <c r="N1177" i="1" a="1"/>
  <c r="N1177" i="1" s="1"/>
  <c r="N1179" i="1" a="1"/>
  <c r="N1179" i="1" s="1"/>
  <c r="N1180" i="1" a="1"/>
  <c r="N1180" i="1" s="1"/>
  <c r="N1182" i="1" a="1"/>
  <c r="N1182" i="1" s="1"/>
  <c r="N1185" i="1" a="1"/>
  <c r="N1185" i="1" s="1"/>
  <c r="N1194" i="1" a="1"/>
  <c r="N1194" i="1" s="1"/>
  <c r="N1196" i="1" a="1"/>
  <c r="N1196" i="1" s="1"/>
  <c r="N1199" i="1" a="1"/>
  <c r="N1199" i="1" s="1"/>
  <c r="N1200" i="1" a="1"/>
  <c r="N1200" i="1" s="1"/>
  <c r="N1203" i="1" a="1"/>
  <c r="N1203" i="1" s="1"/>
  <c r="N1204" i="1" a="1"/>
  <c r="N1204" i="1" s="1"/>
  <c r="N1205" i="1" a="1"/>
  <c r="N1205" i="1" s="1"/>
  <c r="N1212" i="1" a="1"/>
  <c r="N1212" i="1" s="1"/>
  <c r="N1217" i="1" a="1"/>
  <c r="N1217" i="1" s="1"/>
  <c r="N1218" i="1" a="1"/>
  <c r="N1218" i="1" s="1"/>
  <c r="N1222" i="1" a="1"/>
  <c r="N1222" i="1" s="1"/>
  <c r="N1223" i="1" a="1"/>
  <c r="N1223" i="1" s="1"/>
  <c r="N1225" i="1" a="1"/>
  <c r="N1225" i="1" s="1"/>
  <c r="N1228" i="1" a="1"/>
  <c r="N1228" i="1" s="1"/>
  <c r="N1233" i="1" a="1"/>
  <c r="N1233" i="1" s="1"/>
  <c r="N1236" i="1" a="1"/>
  <c r="N1236" i="1" s="1"/>
  <c r="N1237" i="1" a="1"/>
  <c r="N1237" i="1" s="1"/>
  <c r="N1239" i="1" a="1"/>
  <c r="N1239" i="1" s="1"/>
  <c r="N1240" i="1" a="1"/>
  <c r="N1240" i="1" s="1"/>
  <c r="N1242" i="1" a="1"/>
  <c r="N1242" i="1" s="1"/>
  <c r="N1246" i="1" a="1"/>
  <c r="N1246" i="1" s="1"/>
  <c r="N1248" i="1" a="1"/>
  <c r="N1248" i="1" s="1"/>
  <c r="N1249" i="1" a="1"/>
  <c r="N1249" i="1" s="1"/>
  <c r="N1250" i="1" a="1"/>
  <c r="N1250" i="1" s="1"/>
  <c r="N1251" i="1" a="1"/>
  <c r="N1251" i="1" s="1"/>
  <c r="N1254" i="1" a="1"/>
  <c r="N1254" i="1" s="1"/>
  <c r="N1256" i="1" a="1"/>
  <c r="N1256" i="1" s="1"/>
  <c r="N1257" i="1" a="1"/>
  <c r="N1257" i="1" s="1"/>
  <c r="N1263" i="1" a="1"/>
  <c r="N1263" i="1" s="1"/>
  <c r="N1264" i="1" a="1"/>
  <c r="N1264" i="1" s="1"/>
  <c r="N1266" i="1" a="1"/>
  <c r="N1266" i="1" s="1"/>
  <c r="N1268" i="1" a="1"/>
  <c r="N1268" i="1" s="1"/>
  <c r="N1269" i="1" a="1"/>
  <c r="N1269" i="1" s="1"/>
  <c r="N1276" i="1" a="1"/>
  <c r="N1276" i="1" s="1"/>
  <c r="N1281" i="1" a="1"/>
  <c r="N1281" i="1" s="1"/>
  <c r="N1282" i="1" a="1"/>
  <c r="N1282" i="1" s="1"/>
  <c r="N1283" i="1" a="1"/>
  <c r="N1283" i="1" s="1"/>
  <c r="N1285" i="1" a="1"/>
  <c r="N1285" i="1" s="1"/>
  <c r="N1286" i="1" a="1"/>
  <c r="N1286" i="1" s="1"/>
  <c r="N1289" i="1" a="1"/>
  <c r="N1289" i="1" s="1"/>
  <c r="N1292" i="1" a="1"/>
  <c r="N1292" i="1" s="1"/>
  <c r="N1294" i="1" a="1"/>
  <c r="N1294" i="1" s="1"/>
  <c r="N1295" i="1" a="1"/>
  <c r="N1295" i="1" s="1"/>
  <c r="N1302" i="1" a="1"/>
  <c r="N1302" i="1" s="1"/>
  <c r="N1308" i="1" a="1"/>
  <c r="N1308" i="1" s="1"/>
  <c r="N1310" i="1" a="1"/>
  <c r="N1310" i="1" s="1"/>
  <c r="N1311" i="1" a="1"/>
  <c r="N1311" i="1" s="1"/>
  <c r="N1314" i="1" a="1"/>
  <c r="N1314" i="1" s="1"/>
  <c r="N1315" i="1" a="1"/>
  <c r="N1315" i="1" s="1"/>
  <c r="N1323" i="1" a="1"/>
  <c r="N1323" i="1" s="1"/>
  <c r="N1325" i="1" a="1"/>
  <c r="N1325" i="1" s="1"/>
  <c r="N1328" i="1" a="1"/>
  <c r="N1328" i="1" s="1"/>
  <c r="N1330" i="1" a="1"/>
  <c r="N1330" i="1" s="1"/>
  <c r="N1334" i="1" a="1"/>
  <c r="N1334" i="1" s="1"/>
  <c r="N1336" i="1" a="1"/>
  <c r="N1336" i="1" s="1"/>
  <c r="N1338" i="1" a="1"/>
  <c r="N1338" i="1" s="1"/>
  <c r="N1340" i="1" a="1"/>
  <c r="N1340" i="1" s="1"/>
  <c r="N1343" i="1" a="1"/>
  <c r="N1343" i="1" s="1"/>
  <c r="N1344" i="1" a="1"/>
  <c r="N1344" i="1" s="1"/>
  <c r="N1353" i="1" a="1"/>
  <c r="N1353" i="1" s="1"/>
  <c r="N1354" i="1" a="1"/>
  <c r="N1354" i="1" s="1"/>
  <c r="N1358" i="1" a="1"/>
  <c r="N1358" i="1" s="1"/>
  <c r="N1359" i="1" a="1"/>
  <c r="N1359" i="1" s="1"/>
  <c r="N1361" i="1" a="1"/>
  <c r="N1361" i="1" s="1"/>
  <c r="N1373" i="1" a="1"/>
  <c r="N1373" i="1" s="1"/>
  <c r="N1381" i="1" a="1"/>
  <c r="N1381" i="1" s="1"/>
  <c r="N1386" i="1" a="1"/>
  <c r="N1386" i="1" s="1"/>
  <c r="N1388" i="1" a="1"/>
  <c r="N1388" i="1" s="1"/>
  <c r="N1391" i="1" a="1"/>
  <c r="N1391" i="1" s="1"/>
  <c r="N1392" i="1" a="1"/>
  <c r="N1392" i="1" s="1"/>
  <c r="N1395" i="1" a="1"/>
  <c r="N1395" i="1" s="1"/>
  <c r="N1398" i="1" a="1"/>
  <c r="N1398" i="1" s="1"/>
  <c r="N1400" i="1" a="1"/>
  <c r="N1400" i="1" s="1"/>
  <c r="N1406" i="1" a="1"/>
  <c r="N1406" i="1" s="1"/>
  <c r="N1408" i="1" a="1"/>
  <c r="N1408" i="1" s="1"/>
  <c r="N1412" i="1" a="1"/>
  <c r="N1412" i="1" s="1"/>
  <c r="N1415" i="1" a="1"/>
  <c r="N1415" i="1" s="1"/>
  <c r="N1422" i="1" a="1"/>
  <c r="N1422" i="1" s="1"/>
  <c r="N1425" i="1" a="1"/>
  <c r="N1425" i="1" s="1"/>
  <c r="N1426" i="1" a="1"/>
  <c r="N1426" i="1" s="1"/>
  <c r="N1436" i="1" a="1"/>
  <c r="N1436" i="1" s="1"/>
  <c r="N1441" i="1" a="1"/>
  <c r="N1441" i="1" s="1"/>
  <c r="N1442" i="1" a="1"/>
  <c r="N1442" i="1" s="1"/>
  <c r="N1446" i="1" a="1"/>
  <c r="N1446" i="1" s="1"/>
  <c r="N1463" i="1" a="1"/>
  <c r="N1463" i="1" s="1"/>
  <c r="N1479" i="1" a="1"/>
  <c r="N1479" i="1" s="1"/>
  <c r="N1481" i="1" a="1"/>
  <c r="N1481" i="1" s="1"/>
  <c r="N1482" i="1" a="1"/>
  <c r="N1482" i="1" s="1"/>
  <c r="N1483" i="1" a="1"/>
  <c r="N1483" i="1" s="1"/>
  <c r="N1484" i="1" a="1"/>
  <c r="N1484" i="1" s="1"/>
  <c r="N1485" i="1" a="1"/>
  <c r="N1485" i="1" s="1"/>
  <c r="N1486" i="1" a="1"/>
  <c r="N1486" i="1" s="1"/>
  <c r="N1493" i="1" a="1"/>
  <c r="N1493" i="1" s="1"/>
  <c r="N1495" i="1" a="1"/>
  <c r="N1495" i="1" s="1"/>
  <c r="N1500" i="1" a="1"/>
  <c r="N1500" i="1" s="1"/>
  <c r="N1501" i="1" a="1"/>
  <c r="N1501" i="1" s="1"/>
  <c r="N1503" i="1" a="1"/>
  <c r="N1503" i="1" s="1"/>
  <c r="N1510" i="1" a="1"/>
  <c r="N1510" i="1" s="1"/>
  <c r="N1511" i="1" a="1"/>
  <c r="N1511" i="1" s="1"/>
  <c r="N1516" i="1" a="1"/>
  <c r="N1516" i="1" s="1"/>
  <c r="N1517" i="1" a="1"/>
  <c r="N1517" i="1" s="1"/>
  <c r="N1518" i="1" a="1"/>
  <c r="N1518" i="1" s="1"/>
  <c r="N1519" i="1" a="1"/>
  <c r="N1519" i="1" s="1"/>
  <c r="N1521" i="1" a="1"/>
  <c r="N1521" i="1" s="1"/>
  <c r="N1525" i="1" a="1"/>
  <c r="N1525" i="1" s="1"/>
  <c r="N1529" i="1" a="1"/>
  <c r="N1529" i="1" s="1"/>
  <c r="N1532" i="1" a="1"/>
  <c r="N1532" i="1" s="1"/>
  <c r="N1536" i="1" a="1"/>
  <c r="N1536" i="1" s="1"/>
  <c r="N1537" i="1" a="1"/>
  <c r="N1537" i="1" s="1"/>
  <c r="N1539" i="1" a="1"/>
  <c r="N1539" i="1" s="1"/>
  <c r="N1540" i="1" a="1"/>
  <c r="N1540" i="1" s="1"/>
  <c r="N1541" i="1" a="1"/>
  <c r="N1541" i="1" s="1"/>
  <c r="N1542" i="1" a="1"/>
  <c r="N1542" i="1" s="1"/>
  <c r="N1543" i="1" a="1"/>
  <c r="N1543" i="1" s="1"/>
  <c r="N1545" i="1" a="1"/>
  <c r="N1545" i="1" s="1"/>
  <c r="N1551" i="1" a="1"/>
  <c r="N1551" i="1" s="1"/>
  <c r="N1553" i="1" a="1"/>
  <c r="N1553" i="1" s="1"/>
  <c r="N1557" i="1" a="1"/>
  <c r="N1557" i="1" s="1"/>
  <c r="N1560" i="1" a="1"/>
  <c r="N1560" i="1" s="1"/>
  <c r="N1562" i="1" a="1"/>
  <c r="N1562" i="1" s="1"/>
  <c r="N1563" i="1" a="1"/>
  <c r="N1563" i="1" s="1"/>
  <c r="N1565" i="1" a="1"/>
  <c r="N1565" i="1" s="1"/>
  <c r="N1567" i="1" a="1"/>
  <c r="N1567" i="1" s="1"/>
  <c r="N1568" i="1" a="1"/>
  <c r="N1568" i="1" s="1"/>
  <c r="N1569" i="1" a="1"/>
  <c r="N1569" i="1" s="1"/>
  <c r="N1570" i="1" a="1"/>
  <c r="N1570" i="1" s="1"/>
  <c r="N1572" i="1" a="1"/>
  <c r="N1572" i="1" s="1"/>
  <c r="N1575" i="1" a="1"/>
  <c r="N1575" i="1" s="1"/>
  <c r="N1576" i="1" a="1"/>
  <c r="N1576" i="1" s="1"/>
  <c r="N1577" i="1" a="1"/>
  <c r="N1577" i="1" s="1"/>
  <c r="N1578" i="1" a="1"/>
  <c r="N1578" i="1" s="1"/>
  <c r="N1579" i="1" a="1"/>
  <c r="N1579" i="1" s="1"/>
  <c r="N1580" i="1" a="1"/>
  <c r="N1580" i="1" s="1"/>
  <c r="N1582" i="1" a="1"/>
  <c r="N1582" i="1" s="1"/>
  <c r="N1584" i="1" a="1"/>
  <c r="N1584" i="1" s="1"/>
  <c r="N1591" i="1" a="1"/>
  <c r="N1591" i="1" s="1"/>
  <c r="N1592" i="1" a="1"/>
  <c r="N1592" i="1" s="1"/>
  <c r="N1593" i="1" a="1"/>
  <c r="N1593" i="1" s="1"/>
  <c r="N1594" i="1" a="1"/>
  <c r="N1594" i="1" s="1"/>
  <c r="N1597" i="1" a="1"/>
  <c r="N1597" i="1" s="1"/>
  <c r="N1598" i="1" a="1"/>
  <c r="N1598" i="1" s="1"/>
  <c r="N1609" i="1" a="1"/>
  <c r="N1609" i="1" s="1"/>
  <c r="N1610" i="1" a="1"/>
  <c r="N1610" i="1" s="1"/>
  <c r="N1614" i="1" a="1"/>
  <c r="N1614" i="1" s="1"/>
  <c r="N1623" i="1" a="1"/>
  <c r="N1623" i="1" s="1"/>
  <c r="N1624" i="1" a="1"/>
  <c r="N1624" i="1" s="1"/>
  <c r="N1627" i="1" a="1"/>
  <c r="N1627" i="1" s="1"/>
  <c r="N1632" i="1" a="1"/>
  <c r="N1632" i="1" s="1"/>
  <c r="N1636" i="1" a="1"/>
  <c r="N1636" i="1" s="1"/>
  <c r="N1640" i="1" a="1"/>
  <c r="N1640" i="1" s="1"/>
  <c r="N1645" i="1" a="1"/>
  <c r="N1645" i="1" s="1"/>
  <c r="N1646" i="1" a="1"/>
  <c r="N1646" i="1" s="1"/>
  <c r="N1647" i="1" a="1"/>
  <c r="N1647" i="1" s="1"/>
  <c r="N1649" i="1" a="1"/>
  <c r="N1649" i="1" s="1"/>
  <c r="N1655" i="1" a="1"/>
  <c r="N1655" i="1" s="1"/>
  <c r="N1660" i="1" a="1"/>
  <c r="N1660" i="1" s="1"/>
  <c r="N1661" i="1" a="1"/>
  <c r="N1661" i="1" s="1"/>
  <c r="N1662" i="1" a="1"/>
  <c r="N1662" i="1" s="1"/>
  <c r="N1663" i="1" a="1"/>
  <c r="N1663" i="1" s="1"/>
  <c r="N1664" i="1" a="1"/>
  <c r="N1664" i="1" s="1"/>
  <c r="N1668" i="1" a="1"/>
  <c r="N1668" i="1" s="1"/>
  <c r="N1671" i="1" a="1"/>
  <c r="N1671" i="1" s="1"/>
  <c r="N1672" i="1" a="1"/>
  <c r="N1672" i="1" s="1"/>
  <c r="N1673" i="1" a="1"/>
  <c r="N1673" i="1" s="1"/>
  <c r="N1677" i="1" a="1"/>
  <c r="N1677" i="1" s="1"/>
  <c r="N1680" i="1" a="1"/>
  <c r="N1680" i="1" s="1"/>
  <c r="N1686" i="1" a="1"/>
  <c r="N1686" i="1" s="1"/>
  <c r="N1689" i="1" a="1"/>
  <c r="N1689" i="1" s="1"/>
  <c r="N1690" i="1" a="1"/>
  <c r="N1690" i="1" s="1"/>
  <c r="N1691" i="1" a="1"/>
  <c r="N1691" i="1" s="1"/>
  <c r="N1694" i="1" a="1"/>
  <c r="N1694" i="1" s="1"/>
  <c r="N1695" i="1" a="1"/>
  <c r="N1695" i="1" s="1"/>
  <c r="N1696" i="1" a="1"/>
  <c r="N1696" i="1" s="1"/>
  <c r="N1697" i="1" a="1"/>
  <c r="N1697" i="1" s="1"/>
  <c r="N1698" i="1" a="1"/>
  <c r="N1698" i="1" s="1"/>
  <c r="N1700" i="1" a="1"/>
  <c r="N1700" i="1" s="1"/>
  <c r="N1707" i="1" a="1"/>
  <c r="N1707" i="1" s="1"/>
  <c r="N1710" i="1" a="1"/>
  <c r="N1710" i="1" s="1"/>
  <c r="N1713" i="1" a="1"/>
  <c r="N1713" i="1" s="1"/>
  <c r="N1715" i="1" a="1"/>
  <c r="N1715" i="1" s="1"/>
  <c r="N1718" i="1" a="1"/>
  <c r="N1718" i="1" s="1"/>
  <c r="N1723" i="1" a="1"/>
  <c r="N1723" i="1" s="1"/>
  <c r="N1724" i="1" a="1"/>
  <c r="N1724" i="1" s="1"/>
  <c r="N1725" i="1" a="1"/>
  <c r="N1725" i="1" s="1"/>
  <c r="N1733" i="1" a="1"/>
  <c r="N1733" i="1" s="1"/>
  <c r="N1736" i="1" a="1"/>
  <c r="N1736" i="1" s="1"/>
  <c r="N1739" i="1" a="1"/>
  <c r="N1739" i="1" s="1"/>
  <c r="N1740" i="1" a="1"/>
  <c r="N1740" i="1" s="1"/>
  <c r="N1741" i="1" a="1"/>
  <c r="N1741" i="1" s="1"/>
  <c r="N1743" i="1" a="1"/>
  <c r="N1743" i="1" s="1"/>
  <c r="N1744" i="1" a="1"/>
  <c r="N1744" i="1" s="1"/>
  <c r="N1745" i="1" a="1"/>
  <c r="N1745" i="1" s="1"/>
  <c r="N1749" i="1" a="1"/>
  <c r="N1749" i="1" s="1"/>
  <c r="N1751" i="1" a="1"/>
  <c r="N1751" i="1" s="1"/>
  <c r="N1752" i="1" a="1"/>
  <c r="N1752" i="1" s="1"/>
  <c r="N1753" i="1" a="1"/>
  <c r="N1753" i="1" s="1"/>
  <c r="N1754" i="1" a="1"/>
  <c r="N1754" i="1" s="1"/>
  <c r="N1755" i="1" a="1"/>
  <c r="N1755" i="1" s="1"/>
  <c r="N1758" i="1" a="1"/>
  <c r="N1758" i="1" s="1"/>
  <c r="N1769" i="1" a="1"/>
  <c r="N1769" i="1" s="1"/>
  <c r="N1776" i="1" a="1"/>
  <c r="N1776" i="1" s="1"/>
  <c r="N1781" i="1" a="1"/>
  <c r="N1781" i="1" s="1"/>
  <c r="N1782" i="1" a="1"/>
  <c r="N1782" i="1" s="1"/>
  <c r="N1784" i="1" a="1"/>
  <c r="N1784" i="1" s="1"/>
  <c r="N1785" i="1" a="1"/>
  <c r="N1785" i="1" s="1"/>
  <c r="N1791" i="1" a="1"/>
  <c r="N1791" i="1" s="1"/>
  <c r="N1797" i="1" a="1"/>
  <c r="N1797" i="1" s="1"/>
  <c r="N1798" i="1" a="1"/>
  <c r="N1798" i="1" s="1"/>
  <c r="N1799" i="1" a="1"/>
  <c r="N1799" i="1" s="1"/>
  <c r="N1800" i="1" a="1"/>
  <c r="N1800" i="1" s="1"/>
  <c r="N1801" i="1" a="1"/>
  <c r="N1801" i="1" s="1"/>
  <c r="N1804" i="1" a="1"/>
  <c r="N1804" i="1" s="1"/>
  <c r="N1809" i="1" a="1"/>
  <c r="N1809" i="1" s="1"/>
  <c r="N1811" i="1" a="1"/>
  <c r="N1811" i="1" s="1"/>
  <c r="N1812" i="1" a="1"/>
  <c r="N1812" i="1" s="1"/>
  <c r="N1813" i="1" a="1"/>
  <c r="N1813" i="1" s="1"/>
  <c r="N1831" i="1" a="1"/>
  <c r="N1831" i="1" s="1"/>
  <c r="N1835" i="1" a="1"/>
  <c r="N1835" i="1" s="1"/>
  <c r="N1838" i="1" a="1"/>
  <c r="N1838" i="1" s="1"/>
  <c r="N1846" i="1" a="1"/>
  <c r="N1846" i="1" s="1"/>
  <c r="N1848" i="1" a="1"/>
  <c r="N1848" i="1" s="1"/>
  <c r="N1849" i="1" a="1"/>
  <c r="N1849" i="1" s="1"/>
  <c r="N1851" i="1" a="1"/>
  <c r="N1851" i="1" s="1"/>
  <c r="N1859" i="1" a="1"/>
  <c r="N1859" i="1" s="1"/>
  <c r="N1874" i="1" a="1"/>
  <c r="N1874" i="1" s="1"/>
  <c r="N1875" i="1" a="1"/>
  <c r="N1875" i="1" s="1"/>
  <c r="N1876" i="1" a="1"/>
  <c r="N1876" i="1" s="1"/>
  <c r="N1877" i="1" a="1"/>
  <c r="N1877" i="1" s="1"/>
  <c r="N1885" i="1" a="1"/>
  <c r="N1885" i="1" s="1"/>
  <c r="N1888" i="1" a="1"/>
  <c r="N1888" i="1" s="1"/>
  <c r="N1890" i="1" a="1"/>
  <c r="N1890" i="1" s="1"/>
  <c r="N1891" i="1" a="1"/>
  <c r="N1891" i="1" s="1"/>
  <c r="N1892" i="1" a="1"/>
  <c r="N1892" i="1" s="1"/>
  <c r="N1895" i="1" a="1"/>
  <c r="N1895" i="1" s="1"/>
  <c r="N1896" i="1" a="1"/>
  <c r="N1896" i="1" s="1"/>
  <c r="N1898" i="1" a="1"/>
  <c r="N1898" i="1" s="1"/>
  <c r="N1900" i="1" a="1"/>
  <c r="N1900" i="1" s="1"/>
  <c r="N1902" i="1" a="1"/>
  <c r="N1902" i="1" s="1"/>
  <c r="N1907" i="1" a="1"/>
  <c r="N1907" i="1" s="1"/>
  <c r="N1924" i="1" a="1"/>
  <c r="N1924" i="1" s="1"/>
  <c r="N1925" i="1" a="1"/>
  <c r="N1925" i="1" s="1"/>
  <c r="N1931" i="1" a="1"/>
  <c r="N1931" i="1" s="1"/>
  <c r="N1942" i="1" a="1"/>
  <c r="N1942" i="1" s="1"/>
  <c r="N1943" i="1" a="1"/>
  <c r="N1943" i="1" s="1"/>
  <c r="N1945" i="1" a="1"/>
  <c r="N1945" i="1" s="1"/>
  <c r="N1946" i="1" a="1"/>
  <c r="N1946" i="1" s="1"/>
  <c r="N1951" i="1" a="1"/>
  <c r="N1951" i="1" s="1"/>
  <c r="N1953" i="1" a="1"/>
  <c r="N1953" i="1" s="1"/>
  <c r="N1954" i="1" a="1"/>
  <c r="N1954" i="1" s="1"/>
  <c r="N1955" i="1" a="1"/>
  <c r="N1955" i="1" s="1"/>
  <c r="N1958" i="1" a="1"/>
  <c r="N1958" i="1" s="1"/>
  <c r="N1960" i="1" a="1"/>
  <c r="N1960" i="1" s="1"/>
  <c r="N1965" i="1" a="1"/>
  <c r="N1965" i="1" s="1"/>
  <c r="N1966" i="1" a="1"/>
  <c r="N1966" i="1" s="1"/>
  <c r="N1976" i="1" a="1"/>
  <c r="N1976" i="1" s="1"/>
  <c r="N1977" i="1" a="1"/>
  <c r="N1977" i="1" s="1"/>
  <c r="N1978" i="1" a="1"/>
  <c r="N1978" i="1" s="1"/>
  <c r="N1979" i="1" a="1"/>
  <c r="N1979" i="1" s="1"/>
  <c r="N1981" i="1" a="1"/>
  <c r="N1981" i="1" s="1"/>
  <c r="N1985" i="1" a="1"/>
  <c r="N1985" i="1" s="1"/>
  <c r="N1986" i="1" a="1"/>
  <c r="N1986" i="1" s="1"/>
  <c r="N1987" i="1" a="1"/>
  <c r="N1987" i="1" s="1"/>
  <c r="N1996" i="1" a="1"/>
  <c r="N1996" i="1" s="1"/>
  <c r="N2010" i="1" a="1"/>
  <c r="N2010" i="1" s="1"/>
  <c r="N2013" i="1" a="1"/>
  <c r="N2013" i="1" s="1"/>
  <c r="N2016" i="1" a="1"/>
  <c r="N2016" i="1" s="1"/>
  <c r="N2017" i="1" a="1"/>
  <c r="N2017" i="1" s="1"/>
  <c r="N2019" i="1" a="1"/>
  <c r="N2019" i="1" s="1"/>
  <c r="N2020" i="1" a="1"/>
  <c r="N2020" i="1" s="1"/>
  <c r="N2022" i="1" a="1"/>
  <c r="N2022" i="1" s="1"/>
  <c r="N2024" i="1" a="1"/>
  <c r="N2024" i="1" s="1"/>
  <c r="N2025" i="1" a="1"/>
  <c r="N2025" i="1" s="1"/>
  <c r="N2029" i="1" a="1"/>
  <c r="N2029" i="1" s="1"/>
  <c r="N2031" i="1" a="1"/>
  <c r="N2031" i="1" s="1"/>
  <c r="N2038" i="1" a="1"/>
  <c r="N2038" i="1" s="1"/>
  <c r="N2040" i="1" a="1"/>
  <c r="N2040" i="1" s="1"/>
  <c r="N2041" i="1" a="1"/>
  <c r="N2041" i="1" s="1"/>
  <c r="N2044" i="1" a="1"/>
  <c r="N2044" i="1" s="1"/>
  <c r="N2045" i="1" a="1"/>
  <c r="N2045" i="1" s="1"/>
  <c r="N2046" i="1" a="1"/>
  <c r="N2046" i="1" s="1"/>
  <c r="N2047" i="1" a="1"/>
  <c r="N2047" i="1" s="1"/>
  <c r="N2048" i="1" a="1"/>
  <c r="N2048" i="1" s="1"/>
  <c r="N2049" i="1" a="1"/>
  <c r="N2049" i="1" s="1"/>
  <c r="N2053" i="1" a="1"/>
  <c r="N2053" i="1" s="1"/>
  <c r="N2054" i="1" a="1"/>
  <c r="N2054" i="1" s="1"/>
  <c r="N2074" i="1" a="1"/>
  <c r="N2074" i="1" s="1"/>
  <c r="N2075" i="1" a="1"/>
  <c r="N2075" i="1" s="1"/>
  <c r="N2076" i="1" a="1"/>
  <c r="N2076" i="1" s="1"/>
  <c r="N2082" i="1" a="1"/>
  <c r="N2082" i="1" s="1"/>
  <c r="N2087" i="1" a="1"/>
  <c r="N2087" i="1" s="1"/>
  <c r="N2091" i="1" a="1"/>
  <c r="N2091" i="1" s="1"/>
  <c r="N2101" i="1" a="1"/>
  <c r="N2101" i="1" s="1"/>
  <c r="N2102" i="1" a="1"/>
  <c r="N2102" i="1" s="1"/>
  <c r="N2103" i="1" a="1"/>
  <c r="N2103" i="1" s="1"/>
  <c r="N2106" i="1" a="1"/>
  <c r="N2106" i="1" s="1"/>
  <c r="N2107" i="1" a="1"/>
  <c r="N2107" i="1" s="1"/>
  <c r="N2109" i="1" a="1"/>
  <c r="N2109" i="1" s="1"/>
  <c r="N2114" i="1" a="1"/>
  <c r="N2114" i="1" s="1"/>
  <c r="N2115" i="1" a="1"/>
  <c r="N2115" i="1" s="1"/>
  <c r="N2134" i="1" a="1"/>
  <c r="N2134" i="1" s="1"/>
  <c r="N2135" i="1" a="1"/>
  <c r="N2135" i="1" s="1"/>
  <c r="N2136" i="1" a="1"/>
  <c r="N2136" i="1" s="1"/>
  <c r="N2137" i="1" a="1"/>
  <c r="N2137" i="1" s="1"/>
  <c r="N2144" i="1" a="1"/>
  <c r="N2144" i="1" s="1"/>
  <c r="N2147" i="1" a="1"/>
  <c r="N2147" i="1" s="1"/>
  <c r="N2148" i="1" a="1"/>
  <c r="N2148" i="1" s="1"/>
  <c r="N2149" i="1" a="1"/>
  <c r="N2149" i="1" s="1"/>
  <c r="N2155" i="1" a="1"/>
  <c r="N2155" i="1" s="1"/>
  <c r="N2157" i="1" a="1"/>
  <c r="N2157" i="1" s="1"/>
  <c r="N2160" i="1" a="1"/>
  <c r="N2160" i="1" s="1"/>
  <c r="N2161" i="1" a="1"/>
  <c r="N2161" i="1" s="1"/>
  <c r="N2164" i="1" a="1"/>
  <c r="N2164" i="1" s="1"/>
  <c r="N2165" i="1" a="1"/>
  <c r="N2165" i="1" s="1"/>
  <c r="N2169" i="1" a="1"/>
  <c r="N2169" i="1" s="1"/>
  <c r="N2170" i="1" a="1"/>
  <c r="N2170" i="1" s="1"/>
  <c r="N2171" i="1" a="1"/>
  <c r="N2171" i="1" s="1"/>
  <c r="N2173" i="1" a="1"/>
  <c r="N2173" i="1" s="1"/>
  <c r="N2174" i="1" a="1"/>
  <c r="N2174" i="1" s="1"/>
  <c r="N2175" i="1" a="1"/>
  <c r="N2175" i="1" s="1"/>
  <c r="N2176" i="1" a="1"/>
  <c r="N2176" i="1" s="1"/>
  <c r="N2178" i="1" a="1"/>
  <c r="N2178" i="1" s="1"/>
  <c r="N2179" i="1" a="1"/>
  <c r="N2179" i="1" s="1"/>
  <c r="N2180" i="1" a="1"/>
  <c r="N2180" i="1" s="1"/>
  <c r="N2181" i="1" a="1"/>
  <c r="N2181" i="1" s="1"/>
  <c r="N2184" i="1" a="1"/>
  <c r="N2184" i="1" s="1"/>
  <c r="N2185" i="1" a="1"/>
  <c r="N2185" i="1" s="1"/>
  <c r="N2186" i="1" a="1"/>
  <c r="N2186" i="1" s="1"/>
  <c r="N2187" i="1" a="1"/>
  <c r="N2187" i="1" s="1"/>
  <c r="N2188" i="1" a="1"/>
  <c r="N2188" i="1" s="1"/>
  <c r="N2191" i="1" a="1"/>
  <c r="N2191" i="1" s="1"/>
  <c r="N2197" i="1" a="1"/>
  <c r="N2197" i="1" s="1"/>
  <c r="N2200" i="1" a="1"/>
  <c r="N2200" i="1" s="1"/>
  <c r="N2203" i="1" a="1"/>
  <c r="N2203" i="1" s="1"/>
  <c r="N2210" i="1" a="1"/>
  <c r="N2210" i="1" s="1"/>
  <c r="N2212" i="1" a="1"/>
  <c r="N2212" i="1" s="1"/>
  <c r="N2217" i="1" a="1"/>
  <c r="N2217" i="1" s="1"/>
  <c r="N2234" i="1" a="1"/>
  <c r="N2234" i="1" s="1"/>
  <c r="N2236" i="1" a="1"/>
  <c r="N2236" i="1" s="1"/>
  <c r="N2244" i="1" a="1"/>
  <c r="N2244" i="1" s="1"/>
  <c r="N2245" i="1" a="1"/>
  <c r="N2245" i="1" s="1"/>
  <c r="N2247" i="1" a="1"/>
  <c r="N2247" i="1" s="1"/>
  <c r="N2248" i="1" a="1"/>
  <c r="N2248" i="1" s="1"/>
  <c r="N2249" i="1" a="1"/>
  <c r="N2249" i="1" s="1"/>
  <c r="N2250" i="1" a="1"/>
  <c r="N2250" i="1" s="1"/>
  <c r="N2251" i="1" a="1"/>
  <c r="N2251" i="1" s="1"/>
  <c r="N2252" i="1" a="1"/>
  <c r="N2252" i="1" s="1"/>
  <c r="N2253" i="1" a="1"/>
  <c r="N2253" i="1" s="1"/>
  <c r="N2255" i="1" a="1"/>
  <c r="N2255" i="1" s="1"/>
  <c r="N2258" i="1" a="1"/>
  <c r="N2258" i="1" s="1"/>
  <c r="N2265" i="1" a="1"/>
  <c r="N2265" i="1" s="1"/>
  <c r="N2266" i="1" a="1"/>
  <c r="N2266" i="1" s="1"/>
  <c r="N2267" i="1" a="1"/>
  <c r="N2267" i="1" s="1"/>
  <c r="N2268" i="1" a="1"/>
  <c r="N2268" i="1" s="1"/>
  <c r="N2269" i="1" a="1"/>
  <c r="N2269" i="1" s="1"/>
  <c r="N2270" i="1" a="1"/>
  <c r="N2270" i="1" s="1"/>
  <c r="N2271" i="1" a="1"/>
  <c r="N2271" i="1" s="1"/>
  <c r="N2272" i="1" a="1"/>
  <c r="N2272" i="1" s="1"/>
  <c r="N2273" i="1" a="1"/>
  <c r="N2273" i="1" s="1"/>
  <c r="N2274" i="1" a="1"/>
  <c r="N2274" i="1" s="1"/>
  <c r="N2275" i="1" a="1"/>
  <c r="N2275" i="1" s="1"/>
  <c r="N2285" i="1" a="1"/>
  <c r="N2285" i="1" s="1"/>
  <c r="N2288" i="1" a="1"/>
  <c r="N2288" i="1" s="1"/>
  <c r="N2289" i="1" a="1"/>
  <c r="N2289" i="1" s="1"/>
  <c r="N2290" i="1" a="1"/>
  <c r="N2290" i="1" s="1"/>
  <c r="N2293" i="1" a="1"/>
  <c r="N2293" i="1" s="1"/>
  <c r="N2297" i="1" a="1"/>
  <c r="N2297" i="1" s="1"/>
  <c r="N2298" i="1" a="1"/>
  <c r="N2298" i="1" s="1"/>
  <c r="N2301" i="1" a="1"/>
  <c r="N2301" i="1" s="1"/>
  <c r="N2303" i="1" a="1"/>
  <c r="N2303" i="1" s="1"/>
  <c r="N2304" i="1" a="1"/>
  <c r="N2304" i="1" s="1"/>
  <c r="N2305" i="1" a="1"/>
  <c r="N2305" i="1" s="1"/>
  <c r="N2307" i="1" a="1"/>
  <c r="N2307" i="1" s="1"/>
  <c r="N2308" i="1" a="1"/>
  <c r="N2308" i="1" s="1"/>
  <c r="N2325" i="1" a="1"/>
  <c r="N2325" i="1" s="1"/>
  <c r="N2326" i="1" a="1"/>
  <c r="N2326" i="1" s="1"/>
  <c r="N2327" i="1" a="1"/>
  <c r="N2327" i="1" s="1"/>
  <c r="N2329" i="1" a="1"/>
  <c r="N2329" i="1" s="1"/>
  <c r="N2330" i="1" a="1"/>
  <c r="N2330" i="1" s="1"/>
  <c r="N2331" i="1" a="1"/>
  <c r="N2331" i="1" s="1"/>
  <c r="N2339" i="1" a="1"/>
  <c r="N2339" i="1" s="1"/>
  <c r="N2349" i="1" a="1"/>
  <c r="N2349" i="1" s="1"/>
  <c r="N2351" i="1" a="1"/>
  <c r="N2351" i="1" s="1"/>
  <c r="N2355" i="1" a="1"/>
  <c r="N2355" i="1" s="1"/>
  <c r="N2356" i="1" a="1"/>
  <c r="N2356" i="1" s="1"/>
  <c r="N2365" i="1" a="1"/>
  <c r="N2365" i="1" s="1"/>
  <c r="N2370" i="1" a="1"/>
  <c r="N2370" i="1" s="1"/>
  <c r="N2374" i="1" a="1"/>
  <c r="N2374" i="1" s="1"/>
  <c r="N2375" i="1" a="1"/>
  <c r="N2375" i="1" s="1"/>
  <c r="N2392" i="1" a="1"/>
  <c r="N2392" i="1" s="1"/>
  <c r="N2395" i="1" a="1"/>
  <c r="N2395" i="1" s="1"/>
  <c r="N2404" i="1" a="1"/>
  <c r="N2404" i="1" s="1"/>
  <c r="N2405" i="1" a="1"/>
  <c r="N2405" i="1" s="1"/>
  <c r="N2406" i="1" a="1"/>
  <c r="N2406" i="1" s="1"/>
  <c r="N2407" i="1" a="1"/>
  <c r="N2407" i="1" s="1"/>
  <c r="N2410" i="1" a="1"/>
  <c r="N2410" i="1" s="1"/>
  <c r="N2411" i="1" a="1"/>
  <c r="N2411" i="1" s="1"/>
  <c r="N2413" i="1" a="1"/>
  <c r="N2413" i="1" s="1"/>
  <c r="N2414" i="1" a="1"/>
  <c r="N2414" i="1" s="1"/>
  <c r="N2416" i="1" a="1"/>
  <c r="N2416" i="1" s="1"/>
  <c r="N2417" i="1" a="1"/>
  <c r="N2417" i="1" s="1"/>
  <c r="N2422" i="1" a="1"/>
  <c r="N2422" i="1" s="1"/>
  <c r="N2423" i="1" a="1"/>
  <c r="N2423" i="1" s="1"/>
  <c r="N2433" i="1" a="1"/>
  <c r="N2433" i="1" s="1"/>
  <c r="N2436" i="1" a="1"/>
  <c r="N2436" i="1" s="1"/>
  <c r="N2438" i="1" a="1"/>
  <c r="N2438" i="1" s="1"/>
  <c r="N2439" i="1" a="1"/>
  <c r="N2439" i="1" s="1"/>
  <c r="N2440" i="1" a="1"/>
  <c r="N2440" i="1" s="1"/>
  <c r="N2441" i="1" a="1"/>
  <c r="N2441" i="1" s="1"/>
  <c r="N2458" i="1" a="1"/>
  <c r="N2458" i="1" s="1"/>
  <c r="N2459" i="1" a="1"/>
  <c r="N2459" i="1" s="1"/>
  <c r="N2460" i="1" a="1"/>
  <c r="N2460" i="1" s="1"/>
  <c r="N2461" i="1" a="1"/>
  <c r="N2461" i="1" s="1"/>
  <c r="N2463" i="1" a="1"/>
  <c r="N2463" i="1" s="1"/>
  <c r="N2467" i="1" a="1"/>
  <c r="N2467" i="1" s="1"/>
  <c r="N2469" i="1" a="1"/>
  <c r="N2469" i="1" s="1"/>
  <c r="N2470" i="1" a="1"/>
  <c r="N2470" i="1" s="1"/>
  <c r="N2471" i="1" a="1"/>
  <c r="N2471" i="1" s="1"/>
  <c r="N2472" i="1" a="1"/>
  <c r="N2472" i="1" s="1"/>
  <c r="N2473" i="1" a="1"/>
  <c r="N2473" i="1" s="1"/>
  <c r="N2474" i="1" a="1"/>
  <c r="N2474" i="1" s="1"/>
  <c r="N2475" i="1" a="1"/>
  <c r="N2475" i="1" s="1"/>
  <c r="N2476" i="1" a="1"/>
  <c r="N2476" i="1" s="1"/>
  <c r="N2477" i="1" a="1"/>
  <c r="N2477" i="1" s="1"/>
  <c r="N2478" i="1" a="1"/>
  <c r="N2478" i="1" s="1"/>
  <c r="N2479" i="1" a="1"/>
  <c r="N2479" i="1" s="1"/>
  <c r="N2482" i="1" a="1"/>
  <c r="N2482" i="1" s="1"/>
  <c r="N2483" i="1" a="1"/>
  <c r="N2483" i="1" s="1"/>
  <c r="N2485" i="1" a="1"/>
  <c r="N2485" i="1" s="1"/>
  <c r="N2486" i="1" a="1"/>
  <c r="N2486" i="1" s="1"/>
  <c r="N2487" i="1" a="1"/>
  <c r="N2487" i="1" s="1"/>
  <c r="N2489" i="1" a="1"/>
  <c r="N2489" i="1" s="1"/>
  <c r="N2490" i="1" a="1"/>
  <c r="N2490" i="1" s="1"/>
  <c r="N2491" i="1" a="1"/>
  <c r="N2491" i="1" s="1"/>
  <c r="N2492" i="1" a="1"/>
  <c r="N2492" i="1" s="1"/>
  <c r="N2494" i="1" a="1"/>
  <c r="N2494" i="1" s="1"/>
  <c r="N2495" i="1" a="1"/>
  <c r="N2495" i="1" s="1"/>
  <c r="N2497" i="1" a="1"/>
  <c r="N2497" i="1" s="1"/>
  <c r="N2499" i="1" a="1"/>
  <c r="N2499" i="1" s="1"/>
  <c r="N2502" i="1" a="1"/>
  <c r="N2502" i="1" s="1"/>
  <c r="N2503" i="1" a="1"/>
  <c r="N2503" i="1" s="1"/>
  <c r="N2504" i="1" a="1"/>
  <c r="N2504" i="1" s="1"/>
  <c r="N2506" i="1" a="1"/>
  <c r="N2506" i="1" s="1"/>
  <c r="N2508" i="1" a="1"/>
  <c r="N2508" i="1" s="1"/>
  <c r="N2512" i="1" a="1"/>
  <c r="N2512" i="1" s="1"/>
  <c r="N2514" i="1" a="1"/>
  <c r="N2514" i="1" s="1"/>
  <c r="N2519" i="1" a="1"/>
  <c r="N2519" i="1" s="1"/>
  <c r="N2522" i="1" a="1"/>
  <c r="N2522" i="1" s="1"/>
  <c r="N2526" i="1" a="1"/>
  <c r="N2526" i="1" s="1"/>
  <c r="N2527" i="1" a="1"/>
  <c r="N2527" i="1" s="1"/>
  <c r="N2528" i="1" a="1"/>
  <c r="N2528" i="1" s="1"/>
  <c r="N2529" i="1" a="1"/>
  <c r="N2529" i="1" s="1"/>
  <c r="N2531" i="1" a="1"/>
  <c r="N2531" i="1" s="1"/>
  <c r="N2535" i="1" a="1"/>
  <c r="N2535" i="1" s="1"/>
  <c r="N2539" i="1" a="1"/>
  <c r="N2539" i="1" s="1"/>
  <c r="N2540" i="1" a="1"/>
  <c r="N2540" i="1" s="1"/>
  <c r="N2545" i="1" a="1"/>
  <c r="N2545" i="1" s="1"/>
  <c r="N2546" i="1" a="1"/>
  <c r="N2546" i="1" s="1"/>
  <c r="N2555" i="1" a="1"/>
  <c r="N2555" i="1" s="1"/>
  <c r="N2556" i="1" a="1"/>
  <c r="N2556" i="1" s="1"/>
  <c r="R18" i="2" l="1"/>
  <c r="R8" i="2"/>
  <c r="R3" i="2"/>
  <c r="R4" i="2"/>
  <c r="R5" i="2"/>
  <c r="R6" i="2"/>
  <c r="R7" i="2"/>
  <c r="R9" i="2"/>
  <c r="R10" i="2"/>
  <c r="R11" i="2"/>
  <c r="R12" i="2"/>
  <c r="R13" i="2"/>
  <c r="R14" i="2"/>
  <c r="R15" i="2"/>
  <c r="R16" i="2"/>
  <c r="R17" i="2"/>
  <c r="R2" i="2"/>
  <c r="N16" i="2"/>
  <c r="N17" i="2"/>
  <c r="N18" i="2"/>
  <c r="N15" i="2"/>
  <c r="N14" i="2"/>
  <c r="N11" i="2"/>
  <c r="N8" i="2"/>
  <c r="N5" i="2"/>
  <c r="N2" i="2"/>
  <c r="J18" i="2"/>
  <c r="B17" i="2"/>
  <c r="B7" i="2"/>
  <c r="J10" i="2"/>
  <c r="J11" i="2"/>
  <c r="J12" i="2"/>
  <c r="J13" i="2"/>
  <c r="J14" i="2"/>
  <c r="J3" i="2"/>
  <c r="J4" i="2"/>
  <c r="J5" i="2"/>
  <c r="J6" i="2"/>
  <c r="J7" i="2"/>
  <c r="J8" i="2"/>
  <c r="J9" i="2"/>
  <c r="J2" i="2"/>
  <c r="B11" i="2"/>
  <c r="B12" i="2"/>
  <c r="B10" i="2"/>
  <c r="F3" i="2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" i="2"/>
  <c r="B3" i="2"/>
  <c r="B4" i="2"/>
  <c r="B5" i="2"/>
  <c r="B2" i="2"/>
  <c r="B15" i="2"/>
  <c r="S2" i="2" l="1"/>
  <c r="O14" i="2"/>
  <c r="K2" i="2"/>
  <c r="C10" i="2"/>
  <c r="G2" i="2"/>
  <c r="C2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<sst xmlns="http://schemas.openxmlformats.org/spreadsheetml/2006/main" count="20848" uniqueCount="2756">
  <si>
    <t>ADM - Número da Obra</t>
  </si>
  <si>
    <t>ADM - Designação</t>
  </si>
  <si>
    <t>ADM - Tipo de Obra</t>
  </si>
  <si>
    <t>ADM - Distrito</t>
  </si>
  <si>
    <t>ADM - Concelho</t>
  </si>
  <si>
    <t>ADM - M à Entrada da Obra</t>
  </si>
  <si>
    <t>ADM - P à Entrada da Obra</t>
  </si>
  <si>
    <t>ADM - Dono Obra</t>
  </si>
  <si>
    <t>ADM - Ano de Construção</t>
  </si>
  <si>
    <t>TEC - Tipo de Estrutura</t>
  </si>
  <si>
    <t>TEC - Número de Vãos</t>
  </si>
  <si>
    <t>TEC - Comprimento Total</t>
  </si>
  <si>
    <t>TEC - Largura da Obra</t>
  </si>
  <si>
    <t>TEC - Vão Máximo</t>
  </si>
  <si>
    <t>TEC - Altura do Pilar mais Alto</t>
  </si>
  <si>
    <t>TEC - TMD</t>
  </si>
  <si>
    <t>TEC - Zona Sísmica</t>
  </si>
  <si>
    <t>CON - Material</t>
  </si>
  <si>
    <t>IP 2 - PI sobre Caminho de Ferro ao km 183+907</t>
  </si>
  <si>
    <t>Passagem Inferior</t>
  </si>
  <si>
    <t>Portalegre</t>
  </si>
  <si>
    <t>EP</t>
  </si>
  <si>
    <t>Tabuleiro simples/apoiado</t>
  </si>
  <si>
    <t>RSA Zona B</t>
  </si>
  <si>
    <t>Betão Armado</t>
  </si>
  <si>
    <t>Ponte de Mac Abraão</t>
  </si>
  <si>
    <t>Ponte</t>
  </si>
  <si>
    <t>Beja</t>
  </si>
  <si>
    <t>Cuba</t>
  </si>
  <si>
    <t>Arco (simples ou múltiplos)</t>
  </si>
  <si>
    <t>RSA Zona A</t>
  </si>
  <si>
    <t>Alvenaria Rebocada</t>
  </si>
  <si>
    <t>Vãos Multiplos</t>
  </si>
  <si>
    <t>Ponte Nova do Caia</t>
  </si>
  <si>
    <t>Arronches</t>
  </si>
  <si>
    <t>Alvenaria de Pedra</t>
  </si>
  <si>
    <t>Passagem Superior ao IP2 Km 172+200</t>
  </si>
  <si>
    <t>Passagem Superior</t>
  </si>
  <si>
    <t>Betão Armado Pré-esforçado</t>
  </si>
  <si>
    <t>Guarda</t>
  </si>
  <si>
    <t>Fornos de Algodres</t>
  </si>
  <si>
    <t>RSA Zona D</t>
  </si>
  <si>
    <t>Pontao do Barata EN 119 Km 96+975</t>
  </si>
  <si>
    <t>Ponte de Sôr</t>
  </si>
  <si>
    <t>VAR EN 232 - PS ao km 25+820</t>
  </si>
  <si>
    <t>Gouveia</t>
  </si>
  <si>
    <t>RSA Zona C</t>
  </si>
  <si>
    <t>Antiga Ponte da Ferrenha EN18 (desactivada )</t>
  </si>
  <si>
    <t>Monforte</t>
  </si>
  <si>
    <t>Ponte de Belver sobre o Rio Tejo</t>
  </si>
  <si>
    <t>Gavião</t>
  </si>
  <si>
    <t>Aço rebitado</t>
  </si>
  <si>
    <t>PI do CF da Ponte de Belver</t>
  </si>
  <si>
    <t>Ponte sobre a Ribeira do Vale do Casal Velho</t>
  </si>
  <si>
    <t>Santarém</t>
  </si>
  <si>
    <t>Chamusca</t>
  </si>
  <si>
    <t>Ponte da Sarrazola</t>
  </si>
  <si>
    <t>Avis</t>
  </si>
  <si>
    <t>Ponte de Almadafe</t>
  </si>
  <si>
    <t>Ponte sobre a ribeira de  Alcorrego EN 370 ao Km 24.600</t>
  </si>
  <si>
    <t>Var EN114 - PI 2 ao Km 0+227</t>
  </si>
  <si>
    <t>Ponte de Avis</t>
  </si>
  <si>
    <t>Var EN114 - Viaduto ao Km 0+337</t>
  </si>
  <si>
    <t>Viaduto</t>
  </si>
  <si>
    <t>Var EN114 - PI 3 ao Km 0+543</t>
  </si>
  <si>
    <t>Pórtico</t>
  </si>
  <si>
    <t>Var EN114 - PS2 ao Km 1+696</t>
  </si>
  <si>
    <t>Ponte de Ribeira de Seda</t>
  </si>
  <si>
    <t>ER125 antiga KM 116+650 - PONTE DE MARIM (DESATIVADA)</t>
  </si>
  <si>
    <t>Faro</t>
  </si>
  <si>
    <t>Olhão</t>
  </si>
  <si>
    <t>Ponte de Santa Margarida</t>
  </si>
  <si>
    <t>Ponte Antiga sobre a Ribeira das Fontaínhas</t>
  </si>
  <si>
    <t>Alvenaria de Tijolo</t>
  </si>
  <si>
    <t>Rio Maior</t>
  </si>
  <si>
    <t>Ponte da Ribeira das Vinhas</t>
  </si>
  <si>
    <t>Ponte do Ribeiro do Andreu</t>
  </si>
  <si>
    <t>Alvenaria Alargada</t>
  </si>
  <si>
    <t>Ponte da Erra</t>
  </si>
  <si>
    <t>Ponte da Caneira sobre Ribeira de Lamarosa</t>
  </si>
  <si>
    <t>Coruche</t>
  </si>
  <si>
    <t>Ponte do Rasquete</t>
  </si>
  <si>
    <t>Ponte sobre a Ribeira de Vale das Russas</t>
  </si>
  <si>
    <t>Misto de Soluções</t>
  </si>
  <si>
    <t>Ponte sobre a Ribeira da Agolada</t>
  </si>
  <si>
    <t>Misto Aço-Betão</t>
  </si>
  <si>
    <t>EN17 - Ponte de Santiago</t>
  </si>
  <si>
    <t>Seia</t>
  </si>
  <si>
    <t>Ponte de Jugais</t>
  </si>
  <si>
    <t>IC10 - PS 8 ao Km 11+010</t>
  </si>
  <si>
    <t>Almeirim</t>
  </si>
  <si>
    <t>Ponte do Charrão</t>
  </si>
  <si>
    <t>EN17 - Ponte de Pedrinha</t>
  </si>
  <si>
    <t>Ponte do Carvalhal</t>
  </si>
  <si>
    <t>Ponte da Cegarrega - Nova</t>
  </si>
  <si>
    <t>Sousel</t>
  </si>
  <si>
    <t>Ponte da Ribeira do Lupe</t>
  </si>
  <si>
    <t>Fronteira</t>
  </si>
  <si>
    <t>Ponte sobre o Rio Almansor</t>
  </si>
  <si>
    <t>Benavente</t>
  </si>
  <si>
    <t>EN17 - Ponte das Olas</t>
  </si>
  <si>
    <t>Ponte da Várzea de Samora</t>
  </si>
  <si>
    <t>Ponte de Loriga</t>
  </si>
  <si>
    <t>Ponte sobre a Vala Nova</t>
  </si>
  <si>
    <t>Ponte sobre a Ribeira de Cortiçô</t>
  </si>
  <si>
    <t>EN17 - Ponte de Vila Cortêz</t>
  </si>
  <si>
    <t>Ponte sobre a Vala Golfeira</t>
  </si>
  <si>
    <t>Salvaterra de Magos</t>
  </si>
  <si>
    <t>Ponte sobre a Vala Real</t>
  </si>
  <si>
    <t>Ponte de Alvôco da Serra</t>
  </si>
  <si>
    <t>Ponte sobre a Ribeira de Lavre</t>
  </si>
  <si>
    <t>EN17 - Ponte da Carrapichana</t>
  </si>
  <si>
    <t>Celorico da Beira</t>
  </si>
  <si>
    <t>Ponte sobre o Rio Divor</t>
  </si>
  <si>
    <t>Ponte de Vide</t>
  </si>
  <si>
    <t>Ponte sobre o Rio Zêzere</t>
  </si>
  <si>
    <t>Ponte sobre a Ribeira de Famalicão</t>
  </si>
  <si>
    <t>Ponte de Cativelos</t>
  </si>
  <si>
    <t>Ponte de Valhelhas</t>
  </si>
  <si>
    <t>Ponte de Vale de Amoreira</t>
  </si>
  <si>
    <t>Manteigas</t>
  </si>
  <si>
    <t>Ponte de Palhez</t>
  </si>
  <si>
    <t>Ponte do Sameiro (nova)</t>
  </si>
  <si>
    <t>Ponte do Sabugueiro</t>
  </si>
  <si>
    <t>Ponte da Lagoa Comprida</t>
  </si>
  <si>
    <t>IP3 - PI ao KM 71+790</t>
  </si>
  <si>
    <t>Viseu</t>
  </si>
  <si>
    <t>Mortágua</t>
  </si>
  <si>
    <t>IP3 - PI ao KM 73+820_Cruz c/ N 228</t>
  </si>
  <si>
    <t>IP3 - Ponte ao KM 75+310 s/ o Rio Dão, na Foz (Desativada)</t>
  </si>
  <si>
    <t>EN118 - Passagem sobre o CF de Muge ao km 57+800</t>
  </si>
  <si>
    <t>Ponte sobre Ribeira do Paúl</t>
  </si>
  <si>
    <t>EN 118 - Passagem Inferior de Vale Cavalos ao km 88+130</t>
  </si>
  <si>
    <t>Quadro</t>
  </si>
  <si>
    <t>Ponte sobre a Ribeira do Divor</t>
  </si>
  <si>
    <t>Évora</t>
  </si>
  <si>
    <t>Mora</t>
  </si>
  <si>
    <t>Ponte sobre a Ribeira do Falcão</t>
  </si>
  <si>
    <t>Ponte sobre a Ribeira da Fanica</t>
  </si>
  <si>
    <t>Ponte do Ciborro</t>
  </si>
  <si>
    <t>Montemor-o-Novo</t>
  </si>
  <si>
    <t>Ponte sobre a Ribeira da Repoula</t>
  </si>
  <si>
    <t>Ponte sobre o Rio Nabão</t>
  </si>
  <si>
    <t>Leiria</t>
  </si>
  <si>
    <t>Alvaiázere</t>
  </si>
  <si>
    <t>Ponte sobre o Ribeiro Velho</t>
  </si>
  <si>
    <t>Ponte de Alcácer sobre o rio Almansor</t>
  </si>
  <si>
    <t>Ponte da Junta das Águas</t>
  </si>
  <si>
    <t>Passagem Superior ao km 5+960</t>
  </si>
  <si>
    <t>Ponte do Outeiro sobre o Ribeiro do Gavião</t>
  </si>
  <si>
    <t>Alpiarça</t>
  </si>
  <si>
    <t>Ponte do Gorjão sobre a Ribeira de Muge</t>
  </si>
  <si>
    <t>Ponte sobre a Ribeira do Vale do Cobrão</t>
  </si>
  <si>
    <t>Ponte sobre o Rio Noéme</t>
  </si>
  <si>
    <t>Ponte sobre a Ribeira dos Aivados</t>
  </si>
  <si>
    <t>EM 221 - PS ao km 154+317</t>
  </si>
  <si>
    <t>Pinhel</t>
  </si>
  <si>
    <t>PS ao CF - Alvito</t>
  </si>
  <si>
    <t>Alvito</t>
  </si>
  <si>
    <t>Passagem inferior para a Gata</t>
  </si>
  <si>
    <t>ER 221 - PS ao km 156+120</t>
  </si>
  <si>
    <t>Ponte sobre a Ribeira de Erra</t>
  </si>
  <si>
    <t>Ponte de Alvito sobre a Ribeira de Odivelas</t>
  </si>
  <si>
    <t>Ferro</t>
  </si>
  <si>
    <t>IP3 - PS ao KM 77+360</t>
  </si>
  <si>
    <t>Ponte sobre a Ribª. das Cabras</t>
  </si>
  <si>
    <t>Ponte da Chinchela</t>
  </si>
  <si>
    <t>Figueira de Castelo Rodrigo</t>
  </si>
  <si>
    <t>IP3 - PS ao KM 78+200</t>
  </si>
  <si>
    <t>EN 225 - Ponte s/ a ribeira do Tenente ao  KM 42+030</t>
  </si>
  <si>
    <t>Castro Daire</t>
  </si>
  <si>
    <t>Ponte de Luzianes</t>
  </si>
  <si>
    <t>Odemira</t>
  </si>
  <si>
    <t>Ponte de Odivelas</t>
  </si>
  <si>
    <t>Ferreira do Alentejo</t>
  </si>
  <si>
    <t>Ponte sobre o rio Mira (em Odemira)</t>
  </si>
  <si>
    <t>Ponte sobre a ribeira da Craveira (Nave Redonda)</t>
  </si>
  <si>
    <t>Ponte sobre a ribeira da Defesa</t>
  </si>
  <si>
    <t>Ponte sobre a ribeira de Telhares</t>
  </si>
  <si>
    <t>Ponte sobre a ribeira de Totenique</t>
  </si>
  <si>
    <t>Ponte Engº Jorge Moreira</t>
  </si>
  <si>
    <t>Pedra Natural</t>
  </si>
  <si>
    <t>EN119 - Passagem sobre o Caminho de Ferro ao Km 46+450</t>
  </si>
  <si>
    <t>Ponte Almirante Sarmento Rodrigues</t>
  </si>
  <si>
    <t>Ponte da Cega - Rega Velha EN 245 antiga (DESATIVADA)</t>
  </si>
  <si>
    <t>Ponte de Alfaiates</t>
  </si>
  <si>
    <t>Sabugal</t>
  </si>
  <si>
    <t>Passagem da ER 243 sobre o Caminho de Ferro</t>
  </si>
  <si>
    <t>Ponte sobre a  Ribeira de Ana Loura</t>
  </si>
  <si>
    <t>Ponte da Aldeia da Ponte</t>
  </si>
  <si>
    <t>Ponte Sobre a Ribeira de Almuro</t>
  </si>
  <si>
    <t>Ponte sobre o rio Seco</t>
  </si>
  <si>
    <t>Ponte da Ribeira Grande</t>
  </si>
  <si>
    <t>Ponte sobre a ribeira de Castelo Ventoso</t>
  </si>
  <si>
    <t>Pontão dos Jogadouros</t>
  </si>
  <si>
    <t>Alter do Chão</t>
  </si>
  <si>
    <t>VAR. EN 232 - PS ao km 26+215</t>
  </si>
  <si>
    <t>EN 226 - Ponte s/ rio Varosa - KM 23+300</t>
  </si>
  <si>
    <t>Tarouca</t>
  </si>
  <si>
    <t>Var EN114 - PI 5 do Restabelecimento na Rotunda Superior</t>
  </si>
  <si>
    <t>Ponte da Sarrazola Sobre a EN 245 ao Km 33.734</t>
  </si>
  <si>
    <t>IP3 - PS ao KM 79+950</t>
  </si>
  <si>
    <t>Santa Comba Dão</t>
  </si>
  <si>
    <t>Pontão</t>
  </si>
  <si>
    <t>IP3 - PS ao KM 80+780</t>
  </si>
  <si>
    <t>Ponte de Vila Nova de Milfontes</t>
  </si>
  <si>
    <t>Var EN3 - Passagem Inferior de S.Domingos</t>
  </si>
  <si>
    <t>IP3 - PS ao KM 81+160</t>
  </si>
  <si>
    <t>IP3 - PI ao KM 81+580</t>
  </si>
  <si>
    <t>Ponte sobre a Ribeira do Pranto</t>
  </si>
  <si>
    <t>Pombal</t>
  </si>
  <si>
    <t>Cartaxo</t>
  </si>
  <si>
    <t>Ponte do Pomar</t>
  </si>
  <si>
    <t>Ponte sobre o Rio Pranto</t>
  </si>
  <si>
    <t>IP3 - Viaduto do Rojão Grande ao KM 82+830 (ramo Norte)</t>
  </si>
  <si>
    <t>IP3 - Viaduto do Rojão Grande ao KM 82+830</t>
  </si>
  <si>
    <t>IP3 - Viaduto do Rojão Grande ao KM 82+830 (ramo Sul)</t>
  </si>
  <si>
    <t>Ponte da ribeira de Vale Gomes</t>
  </si>
  <si>
    <t xml:space="preserve">IP3 - PS ao KM 83+750 </t>
  </si>
  <si>
    <t>IP3 - Ponte s/ rib do Vimieiro ao km 83+850</t>
  </si>
  <si>
    <t>Var EN 114 - Passagem Inferior da Escola Agrária</t>
  </si>
  <si>
    <t>Var EN114 - PS 5 da Rotunda Superior</t>
  </si>
  <si>
    <t>IP3 - Ponte s/ rio Dão em Santa Comba Dão km 84+400</t>
  </si>
  <si>
    <t>IP3 - PI ao KM 85+505</t>
  </si>
  <si>
    <t>PI ao km 89,030</t>
  </si>
  <si>
    <t>Braga</t>
  </si>
  <si>
    <t>IP3 - PS ao KM 86+500</t>
  </si>
  <si>
    <t>IP3 - PI ao KM 87+580</t>
  </si>
  <si>
    <t>Arco Pré-Fabricado</t>
  </si>
  <si>
    <t>IP3 - PS ao KM 89+300</t>
  </si>
  <si>
    <t>IP3 - PI ao KM 89+900_Cruz c/ N 2</t>
  </si>
  <si>
    <t>IP3 - PI ao KM 91+940</t>
  </si>
  <si>
    <t>IP3 - PI ao KM 93+750</t>
  </si>
  <si>
    <t>IP3 - PI ao KM 94+280_Cruz c/ N2</t>
  </si>
  <si>
    <t>IP3 - PS ao KM 94+630</t>
  </si>
  <si>
    <t>Tondela</t>
  </si>
  <si>
    <t>IP3 - PI ao km 95+320</t>
  </si>
  <si>
    <t>IP3 - PI ao KM 95+900</t>
  </si>
  <si>
    <t>IP3 - PS ao KM 96+320</t>
  </si>
  <si>
    <t>IP3 - PS ao KM 97+500_Cruz c/ N 2</t>
  </si>
  <si>
    <t>PS ao km 89,500</t>
  </si>
  <si>
    <t>IP3 - PI ao KM 99+080</t>
  </si>
  <si>
    <t>IP3 - PIP ao KM 99+210</t>
  </si>
  <si>
    <t>IP3 - PS ao KM 100+170</t>
  </si>
  <si>
    <t>IP3 - PS ao KM 100+850_Nó Tondela</t>
  </si>
  <si>
    <t>IP3 - PS ao KM 101+380</t>
  </si>
  <si>
    <t>IP3 - Ponte s/ rio Dinha ao Km 101+930</t>
  </si>
  <si>
    <t>IP3 - PS ao KM 103+660</t>
  </si>
  <si>
    <t>Ponte do Barqueiro</t>
  </si>
  <si>
    <t>IP3 - PS ao KM 104+710</t>
  </si>
  <si>
    <t>IP3 - PS ao KM 105+000</t>
  </si>
  <si>
    <t>IP3 - PS ao KM 106+940</t>
  </si>
  <si>
    <t>IP3 - PS ao KM 108+070</t>
  </si>
  <si>
    <t>IP3 - PS ao KM 108+350</t>
  </si>
  <si>
    <t>Ponte do Porto Chão</t>
  </si>
  <si>
    <t>IP3 - PS ao KM 108+700</t>
  </si>
  <si>
    <t>IP3 - PI ao km 109+360</t>
  </si>
  <si>
    <t>IP3 - Ponte s/ rib de Lobão ao Km 109+460</t>
  </si>
  <si>
    <t>IP3 - PI ao KM 110+820_Cruz c/ N 337</t>
  </si>
  <si>
    <t>IP3 - PI ao KM 111+680_Linha do Dão</t>
  </si>
  <si>
    <t>IP3 - PI ao KM 112+060</t>
  </si>
  <si>
    <t>Ponte sobre o Ribeiro de Cabaços</t>
  </si>
  <si>
    <t>IP3 - Ponte s/ rib de Asnes ao Km 113+565</t>
  </si>
  <si>
    <t>IP3 - PS ao KM 114+130</t>
  </si>
  <si>
    <t>EN 103 - Ponte sobre o Rio Borralha (Mesa do Galo)</t>
  </si>
  <si>
    <t>Vila Real</t>
  </si>
  <si>
    <t>Montalegre</t>
  </si>
  <si>
    <t>IP3 - Ponte s/ rio Pavia ao Km 114+500</t>
  </si>
  <si>
    <t>IP3 - PS ao KM 115+414</t>
  </si>
  <si>
    <t>IP3 - PS ao KM 117+100</t>
  </si>
  <si>
    <t>IP3 - PS ao KM 117+900</t>
  </si>
  <si>
    <t>IC12 - PI ao KM 0+100</t>
  </si>
  <si>
    <t>IC12 - PS ao km 0+430</t>
  </si>
  <si>
    <t xml:space="preserve">No de Monforte IP2 </t>
  </si>
  <si>
    <t>IC12 - PS ao KM 0+850</t>
  </si>
  <si>
    <t>Ponte de Aldeia da Ribeira</t>
  </si>
  <si>
    <t>IC12 - PS ao KM 1+950</t>
  </si>
  <si>
    <t>IC12 - PS ao KM 2+980</t>
  </si>
  <si>
    <t>Ponte da Asseca</t>
  </si>
  <si>
    <t>Elvas</t>
  </si>
  <si>
    <t>Ponte sobre a Ribeira de Pontével</t>
  </si>
  <si>
    <t>IC12 - PS ao KM 4+420</t>
  </si>
  <si>
    <t>PI da Horta Grande IP2 Km 200+889</t>
  </si>
  <si>
    <t>IC12 - PS ao KM 5+700</t>
  </si>
  <si>
    <t>IC12 - PS ao KM 6+650</t>
  </si>
  <si>
    <t>Carregal do Sal</t>
  </si>
  <si>
    <t>IC12 - PI ao KM 8+730</t>
  </si>
  <si>
    <t>IC12 - PI ao KM 8+900 - LBA</t>
  </si>
  <si>
    <t>IC12 - PS ao Km 9+460  (Cruzamento c/ EN 230)</t>
  </si>
  <si>
    <t>IC12 - PS ao KM 10+140</t>
  </si>
  <si>
    <t>IC12 - PI ao KM 10+850</t>
  </si>
  <si>
    <t>Estrutura Tubular tipo "ARMCO"</t>
  </si>
  <si>
    <t>Aço (tipo ARMCO)</t>
  </si>
  <si>
    <t>Ponte da Ribeira da Leca IP2 Km 203+184</t>
  </si>
  <si>
    <t>Ponte da Ribeira da Leca(Antiga) IP2 Km 203+184 - DESATIVADA</t>
  </si>
  <si>
    <t>IC12 - PS ao KM 11+330</t>
  </si>
  <si>
    <t>Ponte do Almuro IP2 Km 207+300</t>
  </si>
  <si>
    <t>Ponte da Ribeira da Tramagueira</t>
  </si>
  <si>
    <t>Ponte sobre a Ribeira de Santa Vitoria</t>
  </si>
  <si>
    <t>Ponte da Ribeira do Roxo</t>
  </si>
  <si>
    <t>Aljustrel</t>
  </si>
  <si>
    <t>Ponte do Almuro</t>
  </si>
  <si>
    <t>Ponte da Ribeira das Assarias</t>
  </si>
  <si>
    <t>Ponte de Canhestros sobre a Ribeira da Figueira</t>
  </si>
  <si>
    <t>IC12 - PS ao KM 13+170</t>
  </si>
  <si>
    <t>Ponte da Ribeira Grande IP2 Km 198+492</t>
  </si>
  <si>
    <t>IC12 - PS ao KM 14+270</t>
  </si>
  <si>
    <t>Ponte da Ferrenha</t>
  </si>
  <si>
    <t>IC12 - PS ao KM 14+950 - Cruz c/ N 337</t>
  </si>
  <si>
    <t>Pontão da Estação IP2 Km 183+650</t>
  </si>
  <si>
    <t>Pontão de Canhestros</t>
  </si>
  <si>
    <t>IC12 - PS ao KM 17+700</t>
  </si>
  <si>
    <t>IC12 - PS ao KM 20+920_Cruz c/ N234</t>
  </si>
  <si>
    <t>Nelas</t>
  </si>
  <si>
    <t>Ponte da Vinha IP2 Km 178+100</t>
  </si>
  <si>
    <t>Ponte do Azinhal sobre Rio Caia</t>
  </si>
  <si>
    <t>Passagem Superior na Variante IP 2 Km 175+672</t>
  </si>
  <si>
    <t>Passagem Inferior a Variante IP 2 Km 174+606</t>
  </si>
  <si>
    <t>Passagem Inferior á variante IP2 Km 173+570</t>
  </si>
  <si>
    <t>Ponte de Algalé</t>
  </si>
  <si>
    <t>Ponte de Santa Maria</t>
  </si>
  <si>
    <t>Aço</t>
  </si>
  <si>
    <t>Passagem Inferior á Variante IP2 Km 172+856</t>
  </si>
  <si>
    <t>Passagem Inferior à Variante IP2 Km 172+350</t>
  </si>
  <si>
    <t>Passagem Superior (Nó Norte)</t>
  </si>
  <si>
    <t>Castelo Branco</t>
  </si>
  <si>
    <t>EN16 - Ponte s/ rio Zela KM 64+400</t>
  </si>
  <si>
    <t>Vouzela</t>
  </si>
  <si>
    <t>Ponte do Rio Caia</t>
  </si>
  <si>
    <t>Campo Maior</t>
  </si>
  <si>
    <t>EN16 - PS KM 64+950 na Variante a Vouzela</t>
  </si>
  <si>
    <t>Ponte da Ribeirinha</t>
  </si>
  <si>
    <t>Viana do Alentejo</t>
  </si>
  <si>
    <t>Vigas Gerber</t>
  </si>
  <si>
    <t>Ponte da Ribeira do Zavel</t>
  </si>
  <si>
    <t>EN16 - Ponte s/ rio Vouga KM 69+650 Variante Termas S P Sul</t>
  </si>
  <si>
    <t>São Pedro do Sul</t>
  </si>
  <si>
    <t>EN231 - Ponte Pinouca ao KM 10+415</t>
  </si>
  <si>
    <t>EN232 - PI ao KM 3+250 - LBA</t>
  </si>
  <si>
    <t>Mangualde</t>
  </si>
  <si>
    <t>EN232 - PS ao Km 3+470</t>
  </si>
  <si>
    <t>Ponte sobre a Ribeira de Alcáçovas</t>
  </si>
  <si>
    <t>Ponte de Pernes sobre o rio Alviela</t>
  </si>
  <si>
    <t>Ponte do Seixo</t>
  </si>
  <si>
    <t>IC10 - PI 2.3 ao Km 0+000 do Restabelecimento com EN3</t>
  </si>
  <si>
    <t>Passagem Inferior (Nó Hospital)</t>
  </si>
  <si>
    <t>IC10 - PS2.1 ao Km 0+450 do Restabelecimento com a EN3</t>
  </si>
  <si>
    <t>Passagem Superior 2</t>
  </si>
  <si>
    <t>IC10 - PS 4 ao Km 2+495</t>
  </si>
  <si>
    <t>Ponte do Cró</t>
  </si>
  <si>
    <t>Passagem Inferior (Nó Sul)</t>
  </si>
  <si>
    <t>IC10 - PS 3 ao Km 1+820</t>
  </si>
  <si>
    <t>Ponte do Côa</t>
  </si>
  <si>
    <t>Almeida</t>
  </si>
  <si>
    <t>Viaduto das Quatro Varas</t>
  </si>
  <si>
    <t>Ponte de Évora sobre o Rio Almansor</t>
  </si>
  <si>
    <t>Var EN 114 - PS 4 ao Km 1+043</t>
  </si>
  <si>
    <t>Pontão de Pégoras</t>
  </si>
  <si>
    <t>Ponte sobre a Ribeira da Teja</t>
  </si>
  <si>
    <t>Vila Nova de Foz Côa</t>
  </si>
  <si>
    <t>Ponte sobre o Rio Alviela</t>
  </si>
  <si>
    <t>PI ALVAIADE</t>
  </si>
  <si>
    <t>Vila Velha de Rodão</t>
  </si>
  <si>
    <t>Ponte de Vidal Homem</t>
  </si>
  <si>
    <t>Porto de Mós</t>
  </si>
  <si>
    <t>EN232 - PI ao KM 6+800 - LBA</t>
  </si>
  <si>
    <t>Ponte Internacional de Segura</t>
  </si>
  <si>
    <t>Idanha-a-Nova</t>
  </si>
  <si>
    <t>Passagem Inferior (Sarnadas)</t>
  </si>
  <si>
    <t>Passagem Superior de Sarnadas</t>
  </si>
  <si>
    <t>Ponte da Pereirinha</t>
  </si>
  <si>
    <t>Ponte de Vilar Torpim</t>
  </si>
  <si>
    <t>Ponte da estação de Almendra</t>
  </si>
  <si>
    <t>EN9 - Ponte de Cheleiros s/ o Rio Lizandro ao km 26+650</t>
  </si>
  <si>
    <t>Lisboa</t>
  </si>
  <si>
    <t>Mafra</t>
  </si>
  <si>
    <t>EN9 - Ponte de Cheleiros s/ o Rio Lizandro ao km 26+600</t>
  </si>
  <si>
    <t>PS Vale do Homem</t>
  </si>
  <si>
    <t>Ponte da Ribeira do Ardila</t>
  </si>
  <si>
    <t>Barrancos</t>
  </si>
  <si>
    <t>Ponte da Veiga</t>
  </si>
  <si>
    <t>Mêda</t>
  </si>
  <si>
    <t>P.S. do Carregueiro</t>
  </si>
  <si>
    <t>PASSAGEM INFERIOR-PAÇO</t>
  </si>
  <si>
    <t>Viana do Castelo</t>
  </si>
  <si>
    <t>Ponte dos Capelos</t>
  </si>
  <si>
    <t>Ponte sobre a Ribeira do Pego</t>
  </si>
  <si>
    <t>Var EN365-2 - PS 3 ao Km 5+590</t>
  </si>
  <si>
    <t>Passagem Inferior de Carreço</t>
  </si>
  <si>
    <t>Ponte sobre a Ribeira do Torgal</t>
  </si>
  <si>
    <t>Ponte sobre a Ribeira de Cabanas</t>
  </si>
  <si>
    <t>Ponte sobre a Ribeira de S. Martinho</t>
  </si>
  <si>
    <t>Ourique</t>
  </si>
  <si>
    <t>Var EN365-2 - PS da Lapa ao Km 1+770</t>
  </si>
  <si>
    <t>Passagem Superior (Alvaiade)</t>
  </si>
  <si>
    <t>Var EN365-2 - PS 2 ao Km 4+700</t>
  </si>
  <si>
    <t>PI Vilar do Boi (Nó)</t>
  </si>
  <si>
    <t>P.S. ao C.F. em Garvão</t>
  </si>
  <si>
    <t>Ponte sobre a Ribeira de Garvão</t>
  </si>
  <si>
    <t>PI (2) Vilar do Boi</t>
  </si>
  <si>
    <t>PI Peroledo</t>
  </si>
  <si>
    <t>PS Fratel</t>
  </si>
  <si>
    <t>Var EN365-2 - PS 1 ao Km 2+100</t>
  </si>
  <si>
    <t xml:space="preserve">PS Caminho de Ferro </t>
  </si>
  <si>
    <t>A1 - PS sob a Var EN365 ao Km 2+879</t>
  </si>
  <si>
    <t>Ponte Antiga s/ Rio Alviela em Vale de Figueira - DESATIVADA</t>
  </si>
  <si>
    <t>Ponte sobre a ribeira da Pedra</t>
  </si>
  <si>
    <t>Vila Nova da Barquinha</t>
  </si>
  <si>
    <t>IC 8 PS Km 93,485</t>
  </si>
  <si>
    <t>Sertã</t>
  </si>
  <si>
    <t>Ponte sobre a Ribeira de Moinhos</t>
  </si>
  <si>
    <t>Abrantes</t>
  </si>
  <si>
    <t>IC 8 PI Nó de Pedrogão Pequeno</t>
  </si>
  <si>
    <t>Var EN238 - PI1 ao Km 1+015</t>
  </si>
  <si>
    <t>Tomar</t>
  </si>
  <si>
    <t>IC 8 PS Km 96,125</t>
  </si>
  <si>
    <t>IC 8 PS Nó do Carvalhal</t>
  </si>
  <si>
    <t>IC 8 PS Km 97,944</t>
  </si>
  <si>
    <t>Ponte sobre o Rio Torto</t>
  </si>
  <si>
    <t>IC 8 PS Km 98,285</t>
  </si>
  <si>
    <t>Ponte de Abrantes s/ o rio Tejo</t>
  </si>
  <si>
    <t>EN234 - PI ao KM 50+520</t>
  </si>
  <si>
    <t>EN234 - PI ao KM 51+300_LBA</t>
  </si>
  <si>
    <t xml:space="preserve">EN 2 - PI ao km 381+620 </t>
  </si>
  <si>
    <t>Sardoal</t>
  </si>
  <si>
    <t>EN234 - Ponte s/ Rib. ª de Mortágua ao KM 51+900</t>
  </si>
  <si>
    <t>IC 8 PS Nó do Castelo</t>
  </si>
  <si>
    <t>EN2 - Ponte sobre a Ribeira da Abesteira</t>
  </si>
  <si>
    <t>EN234 - PI ao KM 52+700</t>
  </si>
  <si>
    <t>EN234 - PS ao KM 53+200</t>
  </si>
  <si>
    <t xml:space="preserve">EN 2 - Ponte sobre a Ribeira do Casalão ao km 417+290 </t>
  </si>
  <si>
    <t>EN234 - Ponte s/ Rib.ª da Fraga ao KM 54+100</t>
  </si>
  <si>
    <t>EN234 - PI ao KM 54+250</t>
  </si>
  <si>
    <t>EN234 - PI ao KM 89+350 - LBA</t>
  </si>
  <si>
    <t>IC 8 PS Km 100,170</t>
  </si>
  <si>
    <t>EN234-6 - PS ao KM 0+750</t>
  </si>
  <si>
    <t>EN234-6 - PS ao KM 0+950</t>
  </si>
  <si>
    <t>EN234-6 - PS ao KM 1+150</t>
  </si>
  <si>
    <t>EN234-6 - PI ao KM 1+680</t>
  </si>
  <si>
    <t>Ponte sobre a Ribeira da Lampreia</t>
  </si>
  <si>
    <t>IC 8 PI Nó Cabeçudo</t>
  </si>
  <si>
    <t>EN234-6 - PS ao KM 1+900</t>
  </si>
  <si>
    <t>Ponte sobre a Ribeira do Fernando</t>
  </si>
  <si>
    <t>Alvenaria de Tijolo Rebocada</t>
  </si>
  <si>
    <t>EN234-6 - PS ao KM 2+700</t>
  </si>
  <si>
    <t>EN234-6 - PS ao KM 2+950</t>
  </si>
  <si>
    <t>EN234-6 - PS ao KM 3+480</t>
  </si>
  <si>
    <t>EN234-6 - Viaduto ao KM 3+930</t>
  </si>
  <si>
    <t>EN234-6 - PS ao KM 4+500</t>
  </si>
  <si>
    <t>Castelo de Vide</t>
  </si>
  <si>
    <t>Passagem Inferior ao IP2 Km 178+356</t>
  </si>
  <si>
    <t>Nisa</t>
  </si>
  <si>
    <t>IC 8 PI Km 103,110</t>
  </si>
  <si>
    <t>Passagem Inferior ao IP 2 Km 177+612</t>
  </si>
  <si>
    <t>EN313 - Ponte s/ rib. Temilobos ao Km 89+810</t>
  </si>
  <si>
    <t>Armamar</t>
  </si>
  <si>
    <t>Passagem Inferior a Alpalhão Km 176+905</t>
  </si>
  <si>
    <t>IC 8 PS ZI Sertã</t>
  </si>
  <si>
    <t>Ponte da Ribeira de Sôr IP2 Km 174+702</t>
  </si>
  <si>
    <t>Passagem Inferior do Nó de Gáfete</t>
  </si>
  <si>
    <t>Crato</t>
  </si>
  <si>
    <t>Passagem Inferior do Nó de Tolosa</t>
  </si>
  <si>
    <t>IP2 - Passagem Inferior ao km 168+325</t>
  </si>
  <si>
    <t>IC 8 Viaduto Rª Amioso</t>
  </si>
  <si>
    <t>Ponte de Tolosa IP2 Km 167+393</t>
  </si>
  <si>
    <t>Passagem Inferior IP2 Km 166+982</t>
  </si>
  <si>
    <t>IC 8 Viaduto R. Sertã</t>
  </si>
  <si>
    <t>IC 8 PI Nó Vila de Rei</t>
  </si>
  <si>
    <t>Passagem Superior do Nó de Arêz</t>
  </si>
  <si>
    <t>IC 8 PS Nª Sª dos Remédios</t>
  </si>
  <si>
    <t>Ponte sobre a Ribeira de Lamas</t>
  </si>
  <si>
    <t>EN118 - PS ao Km 112+300</t>
  </si>
  <si>
    <t>Var EN238 - PS4 ao Km 2+127</t>
  </si>
  <si>
    <t>Ponte sobre a Ribeira das Fontainhas</t>
  </si>
  <si>
    <t>EN321 - PSA ao KM 55+635</t>
  </si>
  <si>
    <t>EN321 - Ponte ao KM 57+810</t>
  </si>
  <si>
    <t>Ponte sobre a Ribeira do Vale da Vaca</t>
  </si>
  <si>
    <t>IC 8 PS Nó Várzea dos Cavaleiros</t>
  </si>
  <si>
    <t>Ponte Sobre Ribeira da Pereira</t>
  </si>
  <si>
    <t>Ferreira do Zêzere</t>
  </si>
  <si>
    <t>Ponte Antiga sobre o Ribeiro do Casal Velho</t>
  </si>
  <si>
    <t>IC 8 Viaduto da Tamolha</t>
  </si>
  <si>
    <t>Passagem Superior ao IP 2 Km 158+710</t>
  </si>
  <si>
    <t>EN323 - Ponte s/ rio Paiva ao KM 90+350</t>
  </si>
  <si>
    <t>Vila Nova de Paiva</t>
  </si>
  <si>
    <t>IC 8 PS Km 113,980</t>
  </si>
  <si>
    <t>Ponte de Figueiró IP2 Km 156+512</t>
  </si>
  <si>
    <t>IC 8 PS Nó do Vale do Pereiro</t>
  </si>
  <si>
    <t>Passagem Inferior ao IP 2 Km 154+801</t>
  </si>
  <si>
    <t>Viaduto 2 sobre o Vale da Ribeira das Fontainhas</t>
  </si>
  <si>
    <t>Viaduto 2 sobre o Vale da Ribeira das Fontaínhas</t>
  </si>
  <si>
    <t>Var EN238 - PS5 ao Km 2+970</t>
  </si>
  <si>
    <t>Viaduto 1 sobre a Ribeira das Fontainhas</t>
  </si>
  <si>
    <t>Var EN238 - PS6 ao Km 3+230</t>
  </si>
  <si>
    <t>Var EN238 - PI7 ao Km 3+375</t>
  </si>
  <si>
    <t>Var EN238 - PI8 ao Km 3+734</t>
  </si>
  <si>
    <t>IC2 - PS 1 ao Km 65+510</t>
  </si>
  <si>
    <t>Oliveira de Frades</t>
  </si>
  <si>
    <t>Fundão</t>
  </si>
  <si>
    <t>Passagem Inferior 1</t>
  </si>
  <si>
    <t>EM 18 Ponte do Faia s/ o Rio Zêzere</t>
  </si>
  <si>
    <t>Belmonte</t>
  </si>
  <si>
    <t>Cinfães</t>
  </si>
  <si>
    <t>EN222 - Ponte s/ rio Cabrum ao KM 94+520</t>
  </si>
  <si>
    <t>IC2 - PI 2 ao Km 67+040</t>
  </si>
  <si>
    <t>ER 246 - PS ao km 27+824</t>
  </si>
  <si>
    <t>IC2 - PS 2 ao Km 67+950</t>
  </si>
  <si>
    <t>Passagem Inferior á ER 246</t>
  </si>
  <si>
    <t>Ponte do Padrao</t>
  </si>
  <si>
    <t>Ponte do Manuel Simao</t>
  </si>
  <si>
    <t>Var EN238 - PS9 ao km 4+325</t>
  </si>
  <si>
    <t>IC2 - PS 4 ao Km 68+500</t>
  </si>
  <si>
    <t>Resende</t>
  </si>
  <si>
    <t>Ponte da Nora</t>
  </si>
  <si>
    <t>Passagem da EN 373 sobre o Caminho de Ferro</t>
  </si>
  <si>
    <t>IC2 - PI 5 ao Km 70+680</t>
  </si>
  <si>
    <t>EM 345 Ponte de Meimoa</t>
  </si>
  <si>
    <t>EN222 - Ponte de Espinho sobre rio Távora ao km 149+065</t>
  </si>
  <si>
    <t>Tabuaço</t>
  </si>
  <si>
    <t>IC2 - Viaduto sobre o Rio Maior e EN 114 ao km 74+040</t>
  </si>
  <si>
    <t>IC2 - PS 6 ao Km 75+980</t>
  </si>
  <si>
    <t>EN228 - PI ao KM 75+360 - LBA</t>
  </si>
  <si>
    <t>IP5 - PS ao KM 93+200 (Cruz c/ N 229)</t>
  </si>
  <si>
    <t>IC2 - PI 5 ao Km 77+210</t>
  </si>
  <si>
    <t>IP3 - PI ao KM 116+720_Cruz c/ N 2</t>
  </si>
  <si>
    <t>Ponte Salgueiro Maia s/ o rio Tejo</t>
  </si>
  <si>
    <t>Tirantes</t>
  </si>
  <si>
    <t>Var EN238 - PS10 ao Km 5+410</t>
  </si>
  <si>
    <t>IC2 - PS 5 no Restabelecimento com a EN1 ao km 68+500</t>
  </si>
  <si>
    <t>A23 - Passagem Inferior do Restabelecimento ao km 13+623</t>
  </si>
  <si>
    <t>Entroncamento</t>
  </si>
  <si>
    <t>PASSAGEM INFERIOR-AFIFE</t>
  </si>
  <si>
    <t>PONTE ANTIGA SOBRE RIO ÂNCORA</t>
  </si>
  <si>
    <t>Caminha</t>
  </si>
  <si>
    <t>EN2 - Ponte s/ rio Varosa KM 92+000</t>
  </si>
  <si>
    <t>Lamego</t>
  </si>
  <si>
    <t>PASSAGEM INFERIOR CAMINHO FERRO</t>
  </si>
  <si>
    <t>EN2 - Ponte Pedrinha s/ rio Paiva ao Km 138+650</t>
  </si>
  <si>
    <t>PONTE NOVA SOBRE RIO ÂNCORA</t>
  </si>
  <si>
    <t>EN2 - Ponte s/ rib da Freixiosa ao Km 151+500</t>
  </si>
  <si>
    <t>EN2 - Ponte s/ rib de Cabrum ao KM 151+870</t>
  </si>
  <si>
    <t>EN 351 Ponte de Álvaro s/ o Rio Zêzere</t>
  </si>
  <si>
    <t>Oleiros</t>
  </si>
  <si>
    <t>EN2 - Ponte Almargem s/ rio Vouga ao Km 159+900</t>
  </si>
  <si>
    <t>IP5 - PS ao KM 90+300 (Cruz c/ N 2)</t>
  </si>
  <si>
    <t>EN 331 - Ponte ao km 28+638</t>
  </si>
  <si>
    <t>Ponte sobre a Ribª da Teja</t>
  </si>
  <si>
    <t>Ponte da Matoeira</t>
  </si>
  <si>
    <t>Caldas da Rainha</t>
  </si>
  <si>
    <t>A23 - PI ao km 37+121</t>
  </si>
  <si>
    <t>Viaduto sobre a Ribeira de Rio Moinhos</t>
  </si>
  <si>
    <t>Ponte sobre a Ribeira de Pena Verde</t>
  </si>
  <si>
    <t>A23 - PI22 ao km 33+712</t>
  </si>
  <si>
    <t>PONTE DE CAMINHA</t>
  </si>
  <si>
    <t>A23 - PS21 ao km 32+858</t>
  </si>
  <si>
    <t>Constância</t>
  </si>
  <si>
    <t>Ponte do Abade</t>
  </si>
  <si>
    <t>Aguiar da Beira</t>
  </si>
  <si>
    <t>A23 - PS ao km 30+523</t>
  </si>
  <si>
    <t>PASSAGEM INFERIOR DA VIA FÉRREA - SEIXAS</t>
  </si>
  <si>
    <t>PASSAGEM INFERIOR - SEIXAS</t>
  </si>
  <si>
    <t>A23 - PS19 ao Km 29+891</t>
  </si>
  <si>
    <t>A23 - PS ao km 28+276</t>
  </si>
  <si>
    <t>PASSAGEM SUPERIOR - VILA NOVA CERVEIRA</t>
  </si>
  <si>
    <t>Vila Nova de Cerveira</t>
  </si>
  <si>
    <t>A23 - PS ao km 28+144</t>
  </si>
  <si>
    <t>EM 239 Ponte do Taveiro</t>
  </si>
  <si>
    <t>EM 239 - Ponte de Penha Garcia s/ o Rio Pônsul</t>
  </si>
  <si>
    <t>A23 - PS15 ao km 27+341</t>
  </si>
  <si>
    <t>Ponte sobre Rio Zêzere</t>
  </si>
  <si>
    <t>A23 - PI ao km 25+887</t>
  </si>
  <si>
    <t>A23 - PI13 ao km 25+592</t>
  </si>
  <si>
    <t>EN8 - Passagem sobre o CF do Oeste ao km 73+900</t>
  </si>
  <si>
    <t>Bombarral</t>
  </si>
  <si>
    <t>Ponte s/ Ribeira da Atamolha</t>
  </si>
  <si>
    <t>EM 244 Ponte s/ Ribª da Isna</t>
  </si>
  <si>
    <t>VAR EN 232 - Viaduto sobre a Ribeira de Vinhó</t>
  </si>
  <si>
    <t>EM 241 Ponte da Maljoga</t>
  </si>
  <si>
    <t>A23 - PI12 ao km 24+968</t>
  </si>
  <si>
    <t>A23 - PS11 ao km 24+740</t>
  </si>
  <si>
    <t>EN 241-1 Ponte de Mesão Frio</t>
  </si>
  <si>
    <t>Proença-a-Nova</t>
  </si>
  <si>
    <t>ER 112 Ponte de Cambas</t>
  </si>
  <si>
    <t>ER 240 Ponte da Moinheca</t>
  </si>
  <si>
    <t>ER 240 Ponte de Aravil</t>
  </si>
  <si>
    <t>A23 - PS9 ao km 23+000</t>
  </si>
  <si>
    <t>EM 240 Ponte s/ a Ribª de Arades</t>
  </si>
  <si>
    <t>A23 - PI ao km 22+638</t>
  </si>
  <si>
    <t>A23 - PS7 ao km 22+295</t>
  </si>
  <si>
    <t>EM 240 Ponte s/ a Ribª de Valbom</t>
  </si>
  <si>
    <t>A23 - PS5 ao km 21+540</t>
  </si>
  <si>
    <t>A23 - PS1 ao Km 18+986</t>
  </si>
  <si>
    <t>A23 - PI ao km 17+894</t>
  </si>
  <si>
    <t>A23 - PS21 ao Km 17+610</t>
  </si>
  <si>
    <t>A23 - PS20 ao km 17+187</t>
  </si>
  <si>
    <t>Ponte sobre a Ribeira de Atalaia</t>
  </si>
  <si>
    <t>A23 - PS19 ao km 16+152</t>
  </si>
  <si>
    <t>A23 - PS18 ao km 15+612</t>
  </si>
  <si>
    <t>A23 - PS17 ao km 14+247</t>
  </si>
  <si>
    <t>Ponte da Comenda</t>
  </si>
  <si>
    <t>Setúbal</t>
  </si>
  <si>
    <t>A23 - PS16 ao km 13+623</t>
  </si>
  <si>
    <t>Pontão do Monte da Vinha sobre a Ribeira de Canhestros</t>
  </si>
  <si>
    <t>A23 - PI15 ao km 12+757</t>
  </si>
  <si>
    <t>A23 - PI ao km 12+625</t>
  </si>
  <si>
    <t>Torres Novas</t>
  </si>
  <si>
    <t>A23 - PS14 ao km 12+312</t>
  </si>
  <si>
    <t>A23 - PS13 ao km 11+246</t>
  </si>
  <si>
    <t>Ponte sobre a Ribeira do Vale de Ouro</t>
  </si>
  <si>
    <t>Ponte do Vale do Ouro</t>
  </si>
  <si>
    <t>A23 - PS12 ao km 10+338</t>
  </si>
  <si>
    <t>Ponte sobre o Rio Almonda</t>
  </si>
  <si>
    <t>A23 - PI11 ao km 9+646</t>
  </si>
  <si>
    <t>A23 - PS10 ao km 9+021</t>
  </si>
  <si>
    <t>A23 - PS9 ao km 8+189</t>
  </si>
  <si>
    <t>A23 - PS8 ao km 7+857</t>
  </si>
  <si>
    <t>A23 - PS7 ao km 6+771</t>
  </si>
  <si>
    <t>Ponte sobre o Rio Real</t>
  </si>
  <si>
    <t>Passagem Superior ao Caminho de Ferro</t>
  </si>
  <si>
    <t>Ponte de Coina</t>
  </si>
  <si>
    <t>Barreiro</t>
  </si>
  <si>
    <t>A23 - PS6 ao km 5+769</t>
  </si>
  <si>
    <t>Ponte da Almujanda EN 119 Km 148+526</t>
  </si>
  <si>
    <t>A23 - PS5 ao km 5+202</t>
  </si>
  <si>
    <t>A23 - PS4 ao km 4+262</t>
  </si>
  <si>
    <t>Seixal</t>
  </si>
  <si>
    <t>A23 - PS3 ao km 3+055</t>
  </si>
  <si>
    <t>Ponte da Ribeira do Cotovio</t>
  </si>
  <si>
    <t>A23 - PS2 ao km 1+770</t>
  </si>
  <si>
    <t>A23 - PS1 ao km 1+448</t>
  </si>
  <si>
    <t>ER 240  Ponte Escalos de Baixo</t>
  </si>
  <si>
    <t>Covilhã</t>
  </si>
  <si>
    <t>EM 230 Ponte Ribª de Cortes</t>
  </si>
  <si>
    <t>A23 - PI24A ao Km 0+155 do Restabelecimento em Abrantes</t>
  </si>
  <si>
    <t>EN 233 Ponte Ribª da Meimoa</t>
  </si>
  <si>
    <t>Penamacor</t>
  </si>
  <si>
    <t>EN114 - Passagem da Dagorda sobre o CF do Oeste ao Km 23+283</t>
  </si>
  <si>
    <t>Óbidos</t>
  </si>
  <si>
    <t>Viaduto na ED11-2 sobre o Caminho de Ferro</t>
  </si>
  <si>
    <t>Moita</t>
  </si>
  <si>
    <t>Ponte sobre a Ribeira de Vale Flandres</t>
  </si>
  <si>
    <t>Ponte das Enguias</t>
  </si>
  <si>
    <t>Alcochete</t>
  </si>
  <si>
    <t>Passagem Superior ao caminho de ferro</t>
  </si>
  <si>
    <t>Vendas Novas</t>
  </si>
  <si>
    <t xml:space="preserve"> Ponte S. Gens</t>
  </si>
  <si>
    <t>Ponte de Serpa IP8/EN260</t>
  </si>
  <si>
    <t>Serpa</t>
  </si>
  <si>
    <t>P.S. de Vale de Vargo IP8/EN260</t>
  </si>
  <si>
    <t>Ponte sobre o Barranco do Salto IP8/EN260</t>
  </si>
  <si>
    <t>Ponte sobre a Ribeira de Ferraria</t>
  </si>
  <si>
    <t>EN113 - Passagem sobre o CF ao Km 37+000</t>
  </si>
  <si>
    <t>Ponte sobre Ribeira de Seiça</t>
  </si>
  <si>
    <t>Ourém</t>
  </si>
  <si>
    <t>Aço aparafusado</t>
  </si>
  <si>
    <t>Ponte de Tomar sobre o Rio Nabão</t>
  </si>
  <si>
    <t>Ponte sobre a Ribeira da Beselga</t>
  </si>
  <si>
    <t xml:space="preserve">EN110  - Passagem sobre CF Linha Beira Baixa, ao Km 114+812 </t>
  </si>
  <si>
    <t>IC 8 PS Nó Oleiros</t>
  </si>
  <si>
    <t>Ponte da Chamusca</t>
  </si>
  <si>
    <t>Vila Nova de Famalicão</t>
  </si>
  <si>
    <t>EM 241 Ponte do Vale da Mua</t>
  </si>
  <si>
    <t>ER 351 Ponte s/ Ribª Pracana</t>
  </si>
  <si>
    <t>Ponte do Alto das Tintas</t>
  </si>
  <si>
    <t>Ponte de Lavre</t>
  </si>
  <si>
    <t>Ponte sobre a Ribeira da Capelinha</t>
  </si>
  <si>
    <t>EN 18 PI Km 38,951</t>
  </si>
  <si>
    <t>EN 18 PS Km 40,230</t>
  </si>
  <si>
    <t>EN 18 PI Nó da Covilhã</t>
  </si>
  <si>
    <t>Ponte sobre a Ribeira de S. Romão</t>
  </si>
  <si>
    <t>EN 18 PI Boidobra</t>
  </si>
  <si>
    <t>PI (IC 27) - Km 2+950</t>
  </si>
  <si>
    <t>Castro Marim</t>
  </si>
  <si>
    <t>EN 18 Ponte s/ o Rio Zêzere</t>
  </si>
  <si>
    <t>IC3 - PS 1 ao Km 87+780</t>
  </si>
  <si>
    <t>Ponte da Pedra</t>
  </si>
  <si>
    <t>IC3 - PS26 ao Km 114+278</t>
  </si>
  <si>
    <t xml:space="preserve">Ponte da Ribeira do Castelo </t>
  </si>
  <si>
    <t>IC3 - PS25 ao Km 114+049</t>
  </si>
  <si>
    <t>IC3 - Passagem sobre o Caminho de Ferro ao Km 114+014</t>
  </si>
  <si>
    <t>IC3 - PS ao Km 113+589</t>
  </si>
  <si>
    <t>Ponte sobre a Ribeira do Enxoe</t>
  </si>
  <si>
    <t xml:space="preserve">Ponte do Panasco da Ribeira de Nisa </t>
  </si>
  <si>
    <t xml:space="preserve">Passagem da EN 246 sobre o Caminho de Ferro </t>
  </si>
  <si>
    <t>Passagem Superior ao Caminho Municipal de Herdades IP8/EN260</t>
  </si>
  <si>
    <t>Ponte da Ribeira de Nisa</t>
  </si>
  <si>
    <t>Ponte da Ribeira de Sor</t>
  </si>
  <si>
    <t>Ponte sobre o Rio Ardila</t>
  </si>
  <si>
    <t>Moura</t>
  </si>
  <si>
    <t>Ponte da Raposa sobre Ribeira de Muge</t>
  </si>
  <si>
    <t>IC 8 PS Km 115,330</t>
  </si>
  <si>
    <t>Ponte de Tolosa na Ribeira de Sor</t>
  </si>
  <si>
    <t>Ponte D. Luís s/ o rio Tejo</t>
  </si>
  <si>
    <t>Passagem Inferior a EN 118</t>
  </si>
  <si>
    <t>IC 8 Viaduto s/ a Ribª da Isna</t>
  </si>
  <si>
    <t>Ponte de Constância s/ o rio Zêzere</t>
  </si>
  <si>
    <t>Ponte sobre Ribeira de Muge</t>
  </si>
  <si>
    <t>IC10 - PI do Ramo de Restabelecimento com a EN3</t>
  </si>
  <si>
    <t>Ponte sobre a Ribeira de Santo Estêvão</t>
  </si>
  <si>
    <t>IC 8 PS Km 118,045</t>
  </si>
  <si>
    <t>IC 8 PS Nó de Cardigos</t>
  </si>
  <si>
    <t>IC10 - PS 5 ao Km 7+900</t>
  </si>
  <si>
    <t>Ponte sobre Ribeira de Monte da Barca</t>
  </si>
  <si>
    <t>Ponte de Monte da Barca</t>
  </si>
  <si>
    <t>Ponte sobre o Sorraia Velho</t>
  </si>
  <si>
    <t>Ponte da Coroa</t>
  </si>
  <si>
    <t>IC 8 PI Nó Proença-a-Nova Oeste</t>
  </si>
  <si>
    <t>Ponte do Pau</t>
  </si>
  <si>
    <t>Passagem Inferior á EN 118</t>
  </si>
  <si>
    <t>Ponte do Tijolo</t>
  </si>
  <si>
    <t>Ponte General Teófilo Trindade</t>
  </si>
  <si>
    <t>IC 8 PI Proença-a-Nova Centro</t>
  </si>
  <si>
    <t>IC 8 PS ZI Proença-a-Nova</t>
  </si>
  <si>
    <t>IC 8 PI Km Nó da Sotima</t>
  </si>
  <si>
    <t>Ponte Rodoferroviária do Pocinho s/ o Rio Douro</t>
  </si>
  <si>
    <t>Var EN114 - PS 6 da Rotunda Superior</t>
  </si>
  <si>
    <t>Ponte de Benavente sobre o Rio Sorraia</t>
  </si>
  <si>
    <t>Vila de Rei</t>
  </si>
  <si>
    <t>EN 2 PI Km 367,153</t>
  </si>
  <si>
    <t>EN 229 - PS ao KM 15+100</t>
  </si>
  <si>
    <t>Penedono</t>
  </si>
  <si>
    <t>PI de acesso a Quinta Grande</t>
  </si>
  <si>
    <t>PI à A20 pela EN222 (km4+300) - Nó Vilar de Andorinho</t>
  </si>
  <si>
    <t>Porto</t>
  </si>
  <si>
    <t>Vila Nova de Gaia</t>
  </si>
  <si>
    <t>Ponte do Rio Oeiras</t>
  </si>
  <si>
    <t>Almodôvar</t>
  </si>
  <si>
    <t>VN366 - Ponte rib.ª do Judeu, Variante Alcoentre, km13+010</t>
  </si>
  <si>
    <t>Azambuja</t>
  </si>
  <si>
    <t>Ponte da Ribeira de Mora</t>
  </si>
  <si>
    <t>Ponte sobre Rio Febros na EN222</t>
  </si>
  <si>
    <t>PI à ED 109-2 (antiga VR222 ao km10+891) pela R. Escola Nova</t>
  </si>
  <si>
    <t>P.S.ao CF no Penedo Gordo</t>
  </si>
  <si>
    <t>Torres Vedras</t>
  </si>
  <si>
    <t>Ponte sobre Rio Uima na ED 109-2 (antiga VR222 ao km 8+702)</t>
  </si>
  <si>
    <t>PS à ED 109-2  (antiga VR222 km 5+189) pela EN222 (km12+600)</t>
  </si>
  <si>
    <t>Var EN114 - PS 3 ao Km 2+340</t>
  </si>
  <si>
    <t>EN 229 - PI ao KM 19+240</t>
  </si>
  <si>
    <t>PS ao CT Sta Vitoria</t>
  </si>
  <si>
    <t>Ponte de Sá na EN222</t>
  </si>
  <si>
    <t>Outros</t>
  </si>
  <si>
    <t>Passagem Inferior à A44 pela VL8(Via Eng Edgar Cardoso)</t>
  </si>
  <si>
    <t>Passagem Superior à A44 pela Rua do Alto das Oliveiras</t>
  </si>
  <si>
    <t>P.S. ao CF _ Variante de Beja IP8/EN260</t>
  </si>
  <si>
    <t>Ponte de Bogas</t>
  </si>
  <si>
    <t>Passagem Inferior à A1-Ramo acesso à Av República /A1</t>
  </si>
  <si>
    <t>Passagem Inferior à A1 - Alameda do Cedro</t>
  </si>
  <si>
    <t>Passagem Superior à A1 pela A44 (km 3+927) - Nó de Coimbrões</t>
  </si>
  <si>
    <t>Passagem Superior à A1 pela EN1-15 (km 1+600)</t>
  </si>
  <si>
    <t>Passagem Inferior à A44 pela Travessa José Fontana</t>
  </si>
  <si>
    <t>Ponte sobre a Ribeira de Toutalga</t>
  </si>
  <si>
    <t>Passagem Inferior à A44 - R. Sociedade Musical 1ºAgosto</t>
  </si>
  <si>
    <t>Ponte sobre a Ribeira da Balsinha</t>
  </si>
  <si>
    <t>Ponte do Rio Mira</t>
  </si>
  <si>
    <t>Ponte do Guilherme</t>
  </si>
  <si>
    <t>Ponte de Aboboris</t>
  </si>
  <si>
    <t>Passagem Superior à A1 pela A20 (km 000+487)</t>
  </si>
  <si>
    <t>Ponte da Lagoa</t>
  </si>
  <si>
    <t>Peniche</t>
  </si>
  <si>
    <t>Viaduto A - na A20 sobre a Rua da Venda de Baixo - Carvalhos</t>
  </si>
  <si>
    <t>Ponte da Atouguia da Baleia</t>
  </si>
  <si>
    <t>P.I. do Nó de Santana da Serra</t>
  </si>
  <si>
    <t>Passagem Superior à A20 pela Rua Burreles - PS3</t>
  </si>
  <si>
    <t>P.I. do Nó de Rio Torto</t>
  </si>
  <si>
    <t>PASSAGEM INFERIOR DE ARÃO</t>
  </si>
  <si>
    <t>Valença</t>
  </si>
  <si>
    <t>Passagem Inferior à A20 pela A29 (Km 052+893) - PI4</t>
  </si>
  <si>
    <t>Passagem Inferior à A20 pela Rua de S. Lourenço - PI5</t>
  </si>
  <si>
    <t>Passagem Superior à A20 pela Rua Heróis do Ultramar-PS6</t>
  </si>
  <si>
    <t>Ponte sobre a Ribeira de Limas</t>
  </si>
  <si>
    <t>VIADUTO NO IP1-VALENÇA</t>
  </si>
  <si>
    <t>Passagem Inferior à A20 pela Rua da Água da Sombra-PI7</t>
  </si>
  <si>
    <t>Viaduto das Menesas na A20 - Viaduto B</t>
  </si>
  <si>
    <t>Passagem Inferior à A20 pela Rua da Madre Teresa-PI9</t>
  </si>
  <si>
    <t>SO - Viaduto na A20  - Viaduto C</t>
  </si>
  <si>
    <t>Viaduto ao km 004+900 da A20 -  Viaduto C - Obra mãe</t>
  </si>
  <si>
    <t>Ponte da Ribeira de Oeiras</t>
  </si>
  <si>
    <t>EN 229 - Ponte s/ rio Távora ao KM 31+800</t>
  </si>
  <si>
    <t>Sernancelhe</t>
  </si>
  <si>
    <t>Ponte do Rio Vascão</t>
  </si>
  <si>
    <t>EN 229 - PI ao KM 56+480</t>
  </si>
  <si>
    <t>Satão</t>
  </si>
  <si>
    <t xml:space="preserve">ER 348 Ponte sobre o Rio Zêzere </t>
  </si>
  <si>
    <t>Sobral de Monte Agraço</t>
  </si>
  <si>
    <t>Ponte de Pedrogão</t>
  </si>
  <si>
    <t>Vidigueira</t>
  </si>
  <si>
    <t>EN248 - Ponte da Recta Fresca ao Km 017+799</t>
  </si>
  <si>
    <t>Ponte da Ribeira da Amoreira</t>
  </si>
  <si>
    <t>EN 229 - PI ao KM 57+547</t>
  </si>
  <si>
    <t>EN 229 - PI ao KM 57+988</t>
  </si>
  <si>
    <t>Ponte do Barranco do Azeite</t>
  </si>
  <si>
    <t>Mértola</t>
  </si>
  <si>
    <t>Ponte dos Dois Irmaos</t>
  </si>
  <si>
    <t>Passagem Inferior de Aldeia de Palheiros</t>
  </si>
  <si>
    <t>EN10 - Ponte em Porto Alto sobre o Rio Sorraia ao Km 110+673</t>
  </si>
  <si>
    <t>Vila Franca de Xira</t>
  </si>
  <si>
    <t>EN1 - Ponte nova da Couraça ao km30+374</t>
  </si>
  <si>
    <t>Alenquer</t>
  </si>
  <si>
    <t>EN 3 - Ponte sobre os Rios Alenquer e Ota ao km 4+060</t>
  </si>
  <si>
    <t>EN 229 - PS ao KM 58+055</t>
  </si>
  <si>
    <t>Ponte sobre o Barranco da Morgadinha</t>
  </si>
  <si>
    <t>Ponte sobre o Barranco da Amendoinha</t>
  </si>
  <si>
    <t>Ponte sobre o Rio Enxoe</t>
  </si>
  <si>
    <t>Ponte da Marina</t>
  </si>
  <si>
    <t>Gondomar</t>
  </si>
  <si>
    <t>Passagem Superior ao Caminho de Ferro (EstOurique)</t>
  </si>
  <si>
    <t>Castro verde</t>
  </si>
  <si>
    <t>Ponte Rio Mau</t>
  </si>
  <si>
    <t>Penafiel</t>
  </si>
  <si>
    <t xml:space="preserve">Passagem Infeiror à EN108 pelo Caminho de Ferro </t>
  </si>
  <si>
    <t>Baião</t>
  </si>
  <si>
    <t>Ponte de Geraldo</t>
  </si>
  <si>
    <t>EM 101 - Ponte do Padronelo sobre o Rio Ovelha ao km140+170</t>
  </si>
  <si>
    <t>Amarante</t>
  </si>
  <si>
    <t xml:space="preserve">EM 101 - Ponte do Carrapatelo sobre o Rio Teixeira </t>
  </si>
  <si>
    <t xml:space="preserve">Ponte sobre a Ribeira da Lardosa na ED 321-1 </t>
  </si>
  <si>
    <t>Marco de Canavezes</t>
  </si>
  <si>
    <t>IC8 RAMO NO SERTA ESTE</t>
  </si>
  <si>
    <t>EN 229 - PI ao KM 58+860</t>
  </si>
  <si>
    <t>Ponte dos Tojos sobre o Rio Ovelha na ED 210 (Pontinha)</t>
  </si>
  <si>
    <t>Viaduto sob o Rio de Galinhas na EN 211 (variante)</t>
  </si>
  <si>
    <t xml:space="preserve">IC 2 - PI 5 ao Km 124+475 </t>
  </si>
  <si>
    <t>Passagem Superior à EN 211 (variante) pela ED101-5(km13+900)</t>
  </si>
  <si>
    <t>IC2 - PS6 ao Km 125+384</t>
  </si>
  <si>
    <t>Passagem Superior à EN 211(variante) pela EN321-1 (km12+550)</t>
  </si>
  <si>
    <t>Passagem Superior à EN211 (variante) pela EN321-1 (km11+800)</t>
  </si>
  <si>
    <t>Ponte do Gôve sobre o Rio Ovil na ED 321</t>
  </si>
  <si>
    <t>Ponte Sobre o Rio Baça</t>
  </si>
  <si>
    <t>Alcobaça</t>
  </si>
  <si>
    <t>Ponte de Mosteirô sobre o Rio Douro</t>
  </si>
  <si>
    <t>Ponte de Ribadouro sobre o Rio Ovil</t>
  </si>
  <si>
    <t>Ponte da Ribeira de Maria Delgada</t>
  </si>
  <si>
    <t>Ponte da Ribeira Delgada</t>
  </si>
  <si>
    <t>EN8 - PI ao Km 102+100</t>
  </si>
  <si>
    <t>Ponte sobre a Ribeira da Cardeira</t>
  </si>
  <si>
    <t>Ponte da Ribeira do Vale de Açor</t>
  </si>
  <si>
    <t>Ponte da Ribeira de Terges e Cobres</t>
  </si>
  <si>
    <t>Aqueduto com duas bocas rectilineas</t>
  </si>
  <si>
    <t>Passagem Superior ao IC1</t>
  </si>
  <si>
    <t>Passagem Superior ao IC1-Variante de Ourique</t>
  </si>
  <si>
    <t>Passagem Inferior à A21 PK 17+000 "PI sobre EN8"</t>
  </si>
  <si>
    <t>EN250-2 - Pt do Sr. Roubado s/e rio da Costa, km 4+000</t>
  </si>
  <si>
    <t>Odivelas</t>
  </si>
  <si>
    <t>Sintra</t>
  </si>
  <si>
    <t>IC2 - PS ao Km 127+280</t>
  </si>
  <si>
    <t>Ponte da Tornada</t>
  </si>
  <si>
    <t xml:space="preserve">Ponte de Alfeizeirão </t>
  </si>
  <si>
    <t>Ponte da Junceira</t>
  </si>
  <si>
    <t>Cascais</t>
  </si>
  <si>
    <t>EN9-2 - Ponte do Gradil ao km 7+700</t>
  </si>
  <si>
    <t>EN242 - PI ao Km 0+425</t>
  </si>
  <si>
    <t>Ponte sobre o Rio Lena</t>
  </si>
  <si>
    <t>EN242 - PI ao Km 0+850</t>
  </si>
  <si>
    <t>EN242 - PI ao Km 1+950</t>
  </si>
  <si>
    <t>Ponte sobre a Ribeira do Picheleiro</t>
  </si>
  <si>
    <t>EN242 - Passagem sobre o CF do Oeste ao Km 3+100</t>
  </si>
  <si>
    <t>EN 329 - PI ao km 2+500</t>
  </si>
  <si>
    <t>EN 329 - Ponte Rebentão 1 - KM 4+930</t>
  </si>
  <si>
    <t>EN 329 - Ponte Rebentão 2 - KM 5+230</t>
  </si>
  <si>
    <t>EN 329 - PI ao KM 5+800</t>
  </si>
  <si>
    <t>EN 329 - Ponte s/ rio Vouga - KM 8+050</t>
  </si>
  <si>
    <t>EN 329 - Viaduto de Serrazela - KM 8+900</t>
  </si>
  <si>
    <t>EN242 - Passagem sobre o CF do Oeste ao Km 46+750</t>
  </si>
  <si>
    <t xml:space="preserve">IC2 - Ponte s/ Rio Alenquer ao km 35+217 </t>
  </si>
  <si>
    <t>EN242 - Ponte ao Km 47+480</t>
  </si>
  <si>
    <t>IC2 - PI ao Km 112+077</t>
  </si>
  <si>
    <t>Batalha</t>
  </si>
  <si>
    <t>IC2 - Passagem inferior ao km 36+574</t>
  </si>
  <si>
    <t>EN1 - Ponte s/ o Rio Ota ao km 42+707</t>
  </si>
  <si>
    <t>IC2 - PI ao Km 112+283</t>
  </si>
  <si>
    <t>IC2 - PS ao Km 84+320</t>
  </si>
  <si>
    <t>Passagem Inferior à EN211 (variante) ao km 3+000</t>
  </si>
  <si>
    <t>Passagem Superior à EN211 (variante) ao km 4+100</t>
  </si>
  <si>
    <t>Passagem Superior à EN211 (variante) ao km 4+700</t>
  </si>
  <si>
    <t>Passagem Superior à EN211 (variante) ao km 4+900</t>
  </si>
  <si>
    <t>Passagem Superior à EN211 (variante) ao km 6+000</t>
  </si>
  <si>
    <t>Passagem Superior à EN211 (variante) ao km 6+100</t>
  </si>
  <si>
    <t>Ponte de Marco de Canavezes sobre o Rio Tâmega na VN211</t>
  </si>
  <si>
    <t>IP1 PASSAGEM SUPERIOR</t>
  </si>
  <si>
    <t>Passagem Inferior à EN211 (variante) ao km 8+400</t>
  </si>
  <si>
    <t>Passagem Superior à EN211 (variante) ao km 8+850</t>
  </si>
  <si>
    <t>Passagem Inferior à EN211 (variante) ao km 10+050</t>
  </si>
  <si>
    <t>Viaduto sobre Ribeira da Lardosa na EN211 (variante)</t>
  </si>
  <si>
    <t>Viaduto das Fráguas na EN211 (variante)</t>
  </si>
  <si>
    <t>Viaduto da Eira na EN211 (variante)</t>
  </si>
  <si>
    <t>PASSAGEM SUPERIOR SAIDA DO IP1 ACESSO EN101</t>
  </si>
  <si>
    <t>EN 234 - Ponte s/ a rib da Breda KM 58+050 (Criz I)</t>
  </si>
  <si>
    <t>Passagem Superior à EN211 (variante) pela EM211-1 (km 0+000)</t>
  </si>
  <si>
    <t>IC2 - PS ao Km 127+200</t>
  </si>
  <si>
    <t>EN 234 - Ponte s/ rio Criz KM 59+300 (Criz II)</t>
  </si>
  <si>
    <t>Ponte da Madalena</t>
  </si>
  <si>
    <t>PASSAGEM SUPERIOR SAIDA DO IP1 ACESSO EN 101</t>
  </si>
  <si>
    <t>IC2 - PS ao Km 148+900</t>
  </si>
  <si>
    <t>Passagem Inferior à EN 321-1 (variante) ao km 1+870</t>
  </si>
  <si>
    <t>Ponte sobre o Rio Tejo (V V Ródão)</t>
  </si>
  <si>
    <t>Passagem Inferior à A4 por um ramo de acesso a Pedronelo</t>
  </si>
  <si>
    <t>Ponte sobre o Rio Arunca</t>
  </si>
  <si>
    <t>Passagem Inferior ao IP4 ao km 63+350</t>
  </si>
  <si>
    <t>Passagem Superior ao IP4 ao km 64+100</t>
  </si>
  <si>
    <t>IC2 - Passagem Sobre o Caminho de Ferro ao km 149+900</t>
  </si>
  <si>
    <t>Outro</t>
  </si>
  <si>
    <t xml:space="preserve">Passagem Inferior ao IP4 ao km 64+700 </t>
  </si>
  <si>
    <t>Passagem Superior ao IP4 ao km 65+710</t>
  </si>
  <si>
    <t>Passagem Superior ao IP4 ao km 65+650</t>
  </si>
  <si>
    <t>Ponte sobre o Rio Ovelha</t>
  </si>
  <si>
    <t>Passagem Inferior da IP4 ao km 67+430</t>
  </si>
  <si>
    <t>Passagem Superior da IP4 ao km 68+600</t>
  </si>
  <si>
    <t>Passagem Superior da IP4 ao km 69+000</t>
  </si>
  <si>
    <t>Viaduto ao km 76+550 do IP4</t>
  </si>
  <si>
    <t>Viaduto ao km 75+990 do IP4</t>
  </si>
  <si>
    <t>Viaduto ao km 75+590 do IP4</t>
  </si>
  <si>
    <t>Ponte ao km 74+735 do IP4</t>
  </si>
  <si>
    <t>Ponte ao km 74+630 do IP4</t>
  </si>
  <si>
    <t>Ponte ao km 74+440 do IP4</t>
  </si>
  <si>
    <t>Passagem Inferior e EM. 618</t>
  </si>
  <si>
    <t>Coimbra</t>
  </si>
  <si>
    <t>Viaduto ao km 74+200 do IP4</t>
  </si>
  <si>
    <t>Viaduto ao km 73+600 do IP4</t>
  </si>
  <si>
    <t>Viaduto ao km 73+388 do IP4</t>
  </si>
  <si>
    <t>Ponte de 'Ponte Nova' (Aboim) na ED 210</t>
  </si>
  <si>
    <t>Passagem Inferior (C. - Trouxemil)</t>
  </si>
  <si>
    <t>Ponte da Redinha</t>
  </si>
  <si>
    <t>No 8 - Trouxemil (IC2) - EN.1 - Passagem Inferior</t>
  </si>
  <si>
    <t>EN1 - Passagem Inferior ao km 058+795</t>
  </si>
  <si>
    <t>Ponte do Larim na ED 15</t>
  </si>
  <si>
    <t>Viaduto na EN15 pelo Caminho de Ferro (Linha Douro)</t>
  </si>
  <si>
    <t>Valongo</t>
  </si>
  <si>
    <t>Ponte de S. Martinho</t>
  </si>
  <si>
    <t>EN356 - Passagem sobre o CF do Oeste ao Km 1+273</t>
  </si>
  <si>
    <t>Ponte do Forno</t>
  </si>
  <si>
    <t>Paredes</t>
  </si>
  <si>
    <t>Ponte das Coutinhas sobre o Rio Sousa</t>
  </si>
  <si>
    <t>IP3 - PI ao KM 80+400</t>
  </si>
  <si>
    <t>Passagem Superior à A20  - PS10 da Baiza</t>
  </si>
  <si>
    <t>Viaduto da Baiza - viaduto D - Obra mãe</t>
  </si>
  <si>
    <t>SO - Viaduto de Baiza - Viaduto D</t>
  </si>
  <si>
    <t>Viaduto da Quinta dos Frades - viaduto E - Obra mãe</t>
  </si>
  <si>
    <t>SO - Viaduto da Quinta dos Frades - viaduto E</t>
  </si>
  <si>
    <t>IP3 - PI ao KM 81+800</t>
  </si>
  <si>
    <t>Viaduto da Tapada da Pesqueira ao km 6+300 da A20 -VT F</t>
  </si>
  <si>
    <t xml:space="preserve">EN110 - PI sobre a EN356 ao Km 71+727 </t>
  </si>
  <si>
    <t>Viaduto ao km 6+650 da A20 - Viaduto G - Obra mãe</t>
  </si>
  <si>
    <t xml:space="preserve">SO - Viaduto ao km 6+650 da A20 - Viaduto G </t>
  </si>
  <si>
    <t>Passagem Superior à A20 - PS11 dos Cubos</t>
  </si>
  <si>
    <t>Passagem superior à A20 - PS12 da Pedra Salgada</t>
  </si>
  <si>
    <t>Passagem Superior à A20 pela A44 (km 8+730) - PS13</t>
  </si>
  <si>
    <t>Ponte de Pita Mariça</t>
  </si>
  <si>
    <t>Passagem Inferior à A44-ramo saída - R. do Bolhão-PI 1A</t>
  </si>
  <si>
    <t>Passagem Inferior à A44-ramo acesso- R. do Bolhão-PI 1B</t>
  </si>
  <si>
    <t>Passagem Superior àA44 pela R. Caetano de Melo - PS 2</t>
  </si>
  <si>
    <t>Ponte sobre o Rio S. Domingos</t>
  </si>
  <si>
    <t>IP6 - PI2 ao Km 3+200</t>
  </si>
  <si>
    <t>Ponte de Canha s/Ribeira Amieira</t>
  </si>
  <si>
    <t>PS ao IP4 - Acesso ao Tribunal de Matosinhos (a transf à CM)</t>
  </si>
  <si>
    <t>Matosinhos</t>
  </si>
  <si>
    <t>Passagem Inferior à A28 pela Av Calouste Gulbenkia</t>
  </si>
  <si>
    <t>Passagem Inferior à A28 pela Av Calouste Gulbenkian</t>
  </si>
  <si>
    <t>Passagem Inferior - PI 1</t>
  </si>
  <si>
    <t>Passagem Inferior - PI 2</t>
  </si>
  <si>
    <t>Passagem inferior à A28 (IC1) pelo METRO</t>
  </si>
  <si>
    <t>Passagem Inferior à A28 pela R. Estádio (Srª.da Hora)</t>
  </si>
  <si>
    <t>Passagem Inferior à EN 206 pela Rua Dom Sancho I</t>
  </si>
  <si>
    <t>Vila do Conde</t>
  </si>
  <si>
    <t>Ponte sobre o Rio Este na ED 306</t>
  </si>
  <si>
    <t>Ponte de Vilarinho sobre o Rio Ave na ED 306</t>
  </si>
  <si>
    <t>Loures</t>
  </si>
  <si>
    <t>EN9 - Ponte em Aranha ao km 55+530 sobre o rio Sizandro</t>
  </si>
  <si>
    <t>EN247 - Ponte de S. Lourenço ao km 44+436</t>
  </si>
  <si>
    <t>EN247 - Ponte Ribeira d Ilhas s/ rio do Cuco ao km 48+027</t>
  </si>
  <si>
    <t>Ponte Dom Zameiro sobre o Rio Ave na ED 306</t>
  </si>
  <si>
    <t>Passagem Inferior à EN14 pela antiga linha de Caminho Ferro</t>
  </si>
  <si>
    <t>Maia</t>
  </si>
  <si>
    <t>EN8 - Ponte em Barreiro sobre o rio Loures ao Km 12+250</t>
  </si>
  <si>
    <t>Passagem Inferior à EN14 ao km 8+350</t>
  </si>
  <si>
    <t>EN8 - Ponte da Levada sobre o rio de Lousa ao km 14+636</t>
  </si>
  <si>
    <t>Passagem Superior à EN14 - Rotunda do METRO</t>
  </si>
  <si>
    <t>Passagem Superior à EN14  ao km 6+598 - Maia</t>
  </si>
  <si>
    <t>Passagem Superior à  EN 13 pela EN 14  (km 4+800) -Via Norte</t>
  </si>
  <si>
    <t>SO1 – Ponte do Freixo - Viaduto de acesso Sul pela A44</t>
  </si>
  <si>
    <t>SO2 – Ponte do Freixo - Viaduto de ligação Sul à A44</t>
  </si>
  <si>
    <t>Ponte do Freixo sobre o Rio Douro - Obra mãe</t>
  </si>
  <si>
    <t>SO3 - Ponte do Freixo - Viaduto de Ligação A20</t>
  </si>
  <si>
    <t>Ponte da ribeira da Marateca</t>
  </si>
  <si>
    <t>Passagem inferior à A20 (km 009+000)  pela A43 (km 000+146)</t>
  </si>
  <si>
    <t>Passagem Inferior à A20 pela A43 (Km 0+624) - PI 2</t>
  </si>
  <si>
    <t>Ponte da Peramanca</t>
  </si>
  <si>
    <t>Passagem Superior à A43 (IC29)</t>
  </si>
  <si>
    <t>PS ao km 90,050</t>
  </si>
  <si>
    <t>Passagem Inferior à A43 (IC29)</t>
  </si>
  <si>
    <t>Passagem Inferior à ED 12 pela EM15 (S.Roque da Lameira)</t>
  </si>
  <si>
    <t>VN 101 - PI ao km 89+760</t>
  </si>
  <si>
    <t>Ponte do Pomarinho</t>
  </si>
  <si>
    <t>Passagem Superior à ED 12 - acesso ao Mercado Abastecedor</t>
  </si>
  <si>
    <t>Passagem Inferior à EN 14 (Via Norte) ao km 001+265</t>
  </si>
  <si>
    <t>PI à EN14 (Via Norte) ao km 0+708 pela ED12 (circunv.)</t>
  </si>
  <si>
    <t>Ponte Duarte Pacheco</t>
  </si>
  <si>
    <t>Ponte sobre o Rio Douro - Entre-os-Rios</t>
  </si>
  <si>
    <t>Ponte Hintze Ribeiro</t>
  </si>
  <si>
    <t>Passagem Superior à EN 210 (variante) ao km 039+800</t>
  </si>
  <si>
    <t>Passagem Superior à EN210 (variante) ao km 39+350</t>
  </si>
  <si>
    <t>Passagem Superior à EN210 (variante)ao km 38+850</t>
  </si>
  <si>
    <t>Passagem Superior à EN210 (variante) ao km 38+800</t>
  </si>
  <si>
    <t xml:space="preserve">Passagem Inferior à EN210 (variante) ao km 35+759 </t>
  </si>
  <si>
    <t>Passagem Superior à EN210 (variante)</t>
  </si>
  <si>
    <t>Passagem Inferior à EN210 (variante)</t>
  </si>
  <si>
    <t>Viaduto sobre Ribeiro de Stª Natália na EN 210 (variante)</t>
  </si>
  <si>
    <t>Passagem Superior à EN210 (variante) ao km 31+450</t>
  </si>
  <si>
    <t>Viaduto ao km 31+250 da EN210 (variante)</t>
  </si>
  <si>
    <t>PASSAGEM INFERIOR DE  GANFEI</t>
  </si>
  <si>
    <t>Passagem Inferior ao IP4 ao km 66+250</t>
  </si>
  <si>
    <t>PASSAGEM INFERIOR</t>
  </si>
  <si>
    <t>PASSAGEM SUPERIOR</t>
  </si>
  <si>
    <t>Passagem Inferior ao IP4 ao km 62+800</t>
  </si>
  <si>
    <t>PONTE SOBRE RIO MANCO</t>
  </si>
  <si>
    <t>Passagem Inferior à ED 319-2 pelo Caminho de Ferro</t>
  </si>
  <si>
    <t>PASSAGEM INFERIOR LAPELA</t>
  </si>
  <si>
    <t>Monção</t>
  </si>
  <si>
    <t>Ponte sobre Rio Sousa na EN 319-2</t>
  </si>
  <si>
    <t>Passagem Superior à ED 15-3 pela Rua da Lamela-Ponte Cabouco</t>
  </si>
  <si>
    <t>Passagem Superior à EN 321-1 (variante)</t>
  </si>
  <si>
    <t>Ponte do Vascão</t>
  </si>
  <si>
    <t>Alcoutim</t>
  </si>
  <si>
    <t>Ponte do Alcoutenejo</t>
  </si>
  <si>
    <t>Ponte dos Ladroes</t>
  </si>
  <si>
    <t>Ponte da Foupana</t>
  </si>
  <si>
    <t>Ponte da Almujanda na antiga EN 119 Km 148+526 - DESATIVADA</t>
  </si>
  <si>
    <t>EN 245 - Ponte sobre a Ribeira de Seda ao Km 17+101</t>
  </si>
  <si>
    <t>Ponte de Linhares</t>
  </si>
  <si>
    <t>Ponte da Ribeira do Mergulhão (Desativada)</t>
  </si>
  <si>
    <t>Ponte da Ribeira de Figueiró</t>
  </si>
  <si>
    <t>Ponte Nova sobre a Ribeira de Nisa</t>
  </si>
  <si>
    <t>Ponte sobre o Rio Gadanha</t>
  </si>
  <si>
    <t>Ponte sobre rib.ª de Linhais - DESATIVADA</t>
  </si>
  <si>
    <t>PASSAGEM INFERIOR DE TROPORIZ</t>
  </si>
  <si>
    <t>Ponte da Ribeira da Ana Loira</t>
  </si>
  <si>
    <t>Estremoz</t>
  </si>
  <si>
    <t>PASSAGEM SUPERIOR MAZEDO</t>
  </si>
  <si>
    <t xml:space="preserve">Ponte do Beliche </t>
  </si>
  <si>
    <t>Ponte da Carocha</t>
  </si>
  <si>
    <t>Pontao dos Mouros</t>
  </si>
  <si>
    <t>Ponte das Lezirias</t>
  </si>
  <si>
    <t>IP6 - PS6 ao Km 4+375</t>
  </si>
  <si>
    <t>Ponte sobre o Rio Guadiana</t>
  </si>
  <si>
    <t>Mourão</t>
  </si>
  <si>
    <t>IP6 - PS 8 ao Km 6+482</t>
  </si>
  <si>
    <t>Ponte sobre a Ribeira das Vinhas</t>
  </si>
  <si>
    <t>IP6 - PI3 ao Km 3+475</t>
  </si>
  <si>
    <t>IP6 - PI4 ao Km 3+631</t>
  </si>
  <si>
    <t>Ponte sobre a Ribeira de S. Leonardo</t>
  </si>
  <si>
    <t>IP6 - PI5 ao Km 3+900</t>
  </si>
  <si>
    <t>IP6 - PS 7A ao Km 5+400</t>
  </si>
  <si>
    <t>Ponte sobre a Ribeira de Alcarrache</t>
  </si>
  <si>
    <t>IP6 - PS7 ao Km 5+139</t>
  </si>
  <si>
    <t>Ponte dos Possilgoes</t>
  </si>
  <si>
    <t>Tavira</t>
  </si>
  <si>
    <t>Ponte da Atouguia</t>
  </si>
  <si>
    <t>Ponte de Reinaldes</t>
  </si>
  <si>
    <t>PS1</t>
  </si>
  <si>
    <t>Palmela</t>
  </si>
  <si>
    <t>Ponte sobre a Ribeira de Coina</t>
  </si>
  <si>
    <t>Ponte do Albardão</t>
  </si>
  <si>
    <t>Ponte da Ribeira da Caridade</t>
  </si>
  <si>
    <t>Reguengos de Monsaraz</t>
  </si>
  <si>
    <t>Ponte do Alamo sobre a Ribeira do Alamo</t>
  </si>
  <si>
    <t>SO - Viaduto I - tabuleiro esquerdo</t>
  </si>
  <si>
    <t>Viaduto I - tabuleiro direito- Obra mãe</t>
  </si>
  <si>
    <t>SO - Viaduto J - tabuleiro esquerdo</t>
  </si>
  <si>
    <t xml:space="preserve"> Viaduto J - tabuleiro direito - Obra mãe</t>
  </si>
  <si>
    <t>Passagem Inferior à A44 -Saída para Oliveira Douro- PI2</t>
  </si>
  <si>
    <t>Passagem Inferior à A44 -saída R. Raimundo Carvalho-PI3</t>
  </si>
  <si>
    <t>Passagem Inferior à A44 pela Av. D. João II - PI4</t>
  </si>
  <si>
    <t>Passagem Superior à A44 pela Rua 14 de Outubro - PS5</t>
  </si>
  <si>
    <t>Passagem Inferior à A1 pela Av. dos Escultores</t>
  </si>
  <si>
    <t>Passagem Inferior à A1 pela Rua de Tenente Valadim</t>
  </si>
  <si>
    <t>Passagem Inferior à A1 pela Rua da Quinta do Fojo</t>
  </si>
  <si>
    <t>Ponte do Moinho da Bela</t>
  </si>
  <si>
    <t>Câmara Municipal</t>
  </si>
  <si>
    <t>Ponte da Fragusta</t>
  </si>
  <si>
    <t>Arraiolos</t>
  </si>
  <si>
    <t>Ponte da Fargela</t>
  </si>
  <si>
    <t>P.I. à A1 pelo Caminho de Ferro Apeadeiro de Coimbrões</t>
  </si>
  <si>
    <t>PS ao caminho de ferro da estaçao do Vimieiro</t>
  </si>
  <si>
    <t>Passagem Inferior à A1 pela Av. Gomes Júnior</t>
  </si>
  <si>
    <t>PI à ED208 pelo Caminho de Ferro - Ponte da Palmilheira</t>
  </si>
  <si>
    <t>Viaduto de Ermesinde-rotunda EN15 (antiga EN208)-acesso à A4</t>
  </si>
  <si>
    <t>Ponte sobre a Ribeira de Lucefecit</t>
  </si>
  <si>
    <t>Vila Viçosa</t>
  </si>
  <si>
    <t>Ponte do Calado</t>
  </si>
  <si>
    <t>Redondo</t>
  </si>
  <si>
    <t>Ponte do Carapetal</t>
  </si>
  <si>
    <t>Ponte da Palheta</t>
  </si>
  <si>
    <t>Ponte da Pardiela</t>
  </si>
  <si>
    <t>Passagem Inferior à EM 105 pelo Caminho de Ferro -Maia</t>
  </si>
  <si>
    <t>Ponte do Degebe</t>
  </si>
  <si>
    <t>Ponte sobre o Rio Leça na ED 105</t>
  </si>
  <si>
    <t>Ponte do Xarrama</t>
  </si>
  <si>
    <t>EN 304 - Ponte sobre o Rio Cabril</t>
  </si>
  <si>
    <t>Mondim de Basto</t>
  </si>
  <si>
    <t>EN 304 - Ponte de Ermelo sobre o Rio Olo</t>
  </si>
  <si>
    <t>Passagem Inferior à ED 15-3 pelo Caminho de Ferro</t>
  </si>
  <si>
    <t>Ponte sobre o Rio Sousa na EN 319</t>
  </si>
  <si>
    <t>Ponte do Ribeiro de Alpraçá</t>
  </si>
  <si>
    <t>Ponte de Meinedo sobre o Rio Sousa na ED 320</t>
  </si>
  <si>
    <t>Lousada</t>
  </si>
  <si>
    <t>SO - Ponte do Meinedo sobre o Rio Sousa</t>
  </si>
  <si>
    <t>Ponte da Sapatoa da Barragem da Vigia</t>
  </si>
  <si>
    <t>PI a ER379-1 ao km 17,300</t>
  </si>
  <si>
    <t>Ponte sobre a Ribeira do Vale das Moitas</t>
  </si>
  <si>
    <t>Ponte sobre o Rio Tâmega  na ED 320</t>
  </si>
  <si>
    <t>EN 15 - Ponte sobre o Rio Sordo</t>
  </si>
  <si>
    <t>EN 15 - Ponte da Timpeira sobre o Rio Corgo</t>
  </si>
  <si>
    <t>EN 15 - Ponte da Balsa sobre o Rio Pinhao</t>
  </si>
  <si>
    <t>Alijó</t>
  </si>
  <si>
    <t xml:space="preserve">EN 15 - Ponte de Murça sobre o Rio Tinhela </t>
  </si>
  <si>
    <t>Murça</t>
  </si>
  <si>
    <t>EN 15 - Ponte do Ratiço, sobre o Rio Noura</t>
  </si>
  <si>
    <t>EN 103 - Ponte sobre o Rio Rabagao (Pisoes)</t>
  </si>
  <si>
    <t>EN 103 - Ponte Pedrinha sobre o Rio Terva</t>
  </si>
  <si>
    <t>Boticas</t>
  </si>
  <si>
    <t>EN 103-5 - Ponte sobre a ribeira de Arcosso</t>
  </si>
  <si>
    <t>Chaves</t>
  </si>
  <si>
    <t>EN 2 - Pontao de Oura sobre o caminho de ferro</t>
  </si>
  <si>
    <t>EN 2 - Ponte de Almodena sobre o rio Cabril</t>
  </si>
  <si>
    <t xml:space="preserve">Pontao do Vale do Castelo </t>
  </si>
  <si>
    <t>Ponte do Freixo</t>
  </si>
  <si>
    <t>Ponte sobre a Ribeira de Tera</t>
  </si>
  <si>
    <t>Ponte da ribeira de Tera</t>
  </si>
  <si>
    <t>Passagem Superior a variante de Arraiolos</t>
  </si>
  <si>
    <t>Ponte sobre a Ribeira de Mures</t>
  </si>
  <si>
    <t>Alandroal</t>
  </si>
  <si>
    <t>Ponte da Ribeira de Asseca</t>
  </si>
  <si>
    <t>Ponte sobre a Ribeira de Pardais</t>
  </si>
  <si>
    <t>Ponte da Ribeira de Seca</t>
  </si>
  <si>
    <t>EN 206 - Ponte das Cadavadas sobre o Rio Torto (Sanfins)</t>
  </si>
  <si>
    <t>Valpaços</t>
  </si>
  <si>
    <t>PS ao Caminho de Ferro em Bombel</t>
  </si>
  <si>
    <t>Passagem Superior ao Caminho de Ferro a Marconi</t>
  </si>
  <si>
    <t>Ponte do Azinhal  na antiga EN 246 Km 40+389 - DESATIVADA</t>
  </si>
  <si>
    <t>Ponte da Laje</t>
  </si>
  <si>
    <t>Ponte Ribª da Asseca</t>
  </si>
  <si>
    <t>Ponte Nova Sobre Ribeira da Coutada - DESATIVADA</t>
  </si>
  <si>
    <t>Ponte de Lisboa sobre o Rio Almansor</t>
  </si>
  <si>
    <t>Ponte de Arraiolos sobre o Ribeiro de Arraiolos</t>
  </si>
  <si>
    <t>PS ao CF prox. da estaçao de Arraiolos</t>
  </si>
  <si>
    <t>Ponte de Portos sobre a Ribeira do Divor</t>
  </si>
  <si>
    <t>Ponte de Ferro sobre a Ribeira do Cabido</t>
  </si>
  <si>
    <t>IP6 - PS 10 ao Km 7+500</t>
  </si>
  <si>
    <t>Ponte sobre a Ribeira da Fargela</t>
  </si>
  <si>
    <t>IP6 - PS 11 ao Km 7+756</t>
  </si>
  <si>
    <t>IP6 - PS 12 ao Km 8+180</t>
  </si>
  <si>
    <t>PS ao CF ao km 142+000</t>
  </si>
  <si>
    <t>PS ao CF entre Estremoz e Borba</t>
  </si>
  <si>
    <t>Ponte da Chamine sobre a Ribeira da Raia</t>
  </si>
  <si>
    <t>IP6 - PS17 ao Km 10+500</t>
  </si>
  <si>
    <t>IP6 - PS16 ao Km 10+200</t>
  </si>
  <si>
    <t>IP6 - PS 18 ao Km 11+258</t>
  </si>
  <si>
    <t>IP6 - PS 19 ao Km 11+734</t>
  </si>
  <si>
    <t>EN 206 - Ponte sobre o Rio Calvo - Possacos</t>
  </si>
  <si>
    <t>IP6 - PI21 ao Km 12+649</t>
  </si>
  <si>
    <t>EN 206 - Ponte sobre o rio Rabaçal -Vale de Telhas</t>
  </si>
  <si>
    <t>IP6 - PI22 ao Km 12+930</t>
  </si>
  <si>
    <t>Ponte de Novelas na ED 106</t>
  </si>
  <si>
    <t xml:space="preserve">Passagem Inferior à EN106 (variante) pela ED 106 (km22+350) </t>
  </si>
  <si>
    <t>Passagem Inferior à EN106 (Variante) pela ED 106 (km 17+360)</t>
  </si>
  <si>
    <t>EN 311 - Ponte sobre a ribeira da Giestosa</t>
  </si>
  <si>
    <t>EN 311 - Ponte sobre o Rio Urzimeira</t>
  </si>
  <si>
    <t>EN 311 - Ponte sobre a Ribeira de Covas</t>
  </si>
  <si>
    <t>Passagem da EM 245-1 sobre o Caminho de Ferro</t>
  </si>
  <si>
    <t>Passagem Superior à EN101(Var) pela R Dr Augusto Costa Faria</t>
  </si>
  <si>
    <t>Felgueiras</t>
  </si>
  <si>
    <t>PS à EN101(Variante) pela ER207 (km35+800)-rotunda (sudeste)</t>
  </si>
  <si>
    <t>EN 311 - Ponte sobre o Rio Beça</t>
  </si>
  <si>
    <t>PS à EN101(Variante) pela ER207(km35+800)-rotunda (noroeste)</t>
  </si>
  <si>
    <t>EN 311 - Ponte de Requeixe sobre o Rio Terva</t>
  </si>
  <si>
    <t>Passagem Superior à EN101 (Variante) ao km 131+918</t>
  </si>
  <si>
    <t>Passagem Superior à EN 106 (Variante) ao km 23+630</t>
  </si>
  <si>
    <t>Passagem superior à EN 106 (Variante) ao km 22+950</t>
  </si>
  <si>
    <t>Passagem Superior à EN 106 (Variante) ao km 22+000</t>
  </si>
  <si>
    <t>EN 311 - Ponte da Praia de Vidago s/ o Rio Tamega</t>
  </si>
  <si>
    <t>Passagem Inferior à EN 106 (Variante) ao km 21+620</t>
  </si>
  <si>
    <t>EN 311 - PI ao Km 92,960 (Ponte Seca)</t>
  </si>
  <si>
    <t>Passagem Inferior à EN 106 (Variante) ao km 21+020</t>
  </si>
  <si>
    <t>PH2EN18</t>
  </si>
  <si>
    <t>Passagem Superior à EN 106 (Variante) ao km 20+650</t>
  </si>
  <si>
    <t>Passagem Inferior à EN 106 (Variante) ao km 19+820</t>
  </si>
  <si>
    <t>Passagem Inferior à EN 106 (Variante) ao km 20+250</t>
  </si>
  <si>
    <t>Viaduto em Novelas na EN 106 (Variante)</t>
  </si>
  <si>
    <t>EN 2 - Ponte sobre o Rio Sordo</t>
  </si>
  <si>
    <t>Passagem Inferior à EN 106 (Variante) ao km 19+270</t>
  </si>
  <si>
    <t>Passagem superior à EN106 (Variante) pela ED 106-1 (km1+600)</t>
  </si>
  <si>
    <t>IC8 - PI ao Km 62+070</t>
  </si>
  <si>
    <t>Ansião</t>
  </si>
  <si>
    <t>IC3 - PI3 ao Km 29+400</t>
  </si>
  <si>
    <t>EN 323 - Ponte do Pinhão sobre o Rio Douro</t>
  </si>
  <si>
    <t>EN 323-Pontao sobre o rio Douro</t>
  </si>
  <si>
    <t>Passagem Superior à EN 106 (Variante) ao km 017+600</t>
  </si>
  <si>
    <t>EN 323 - Ponte sobre o Rio Pinhao</t>
  </si>
  <si>
    <t>Sabrosa</t>
  </si>
  <si>
    <t>Ponte do Carrascal sobre a Ribeira do Freixo</t>
  </si>
  <si>
    <t>Passagem Superior à EN105 (variante) pela ED105 (km 20+350)</t>
  </si>
  <si>
    <t>Santo Tirso</t>
  </si>
  <si>
    <t>Ponte de Negrelos sobre o Rio Vizela</t>
  </si>
  <si>
    <t>Passagem Inferior à EN105 pelo Caminho de Ferro</t>
  </si>
  <si>
    <t>Ponte sobre a Foz do Rio Sousa</t>
  </si>
  <si>
    <t>Ponte sobre o Rio Tamega na EM 15</t>
  </si>
  <si>
    <t>IC3 - PI ao Km 29+800</t>
  </si>
  <si>
    <t>Passagem Inferior à A4 ao km 58+950</t>
  </si>
  <si>
    <t>IC3 - PI2 ao Km 30+100</t>
  </si>
  <si>
    <t>Passagem Superior à EN104 (variante) pela EN105 (km 21+900)</t>
  </si>
  <si>
    <t>IC3 - PI ao Km 30+450</t>
  </si>
  <si>
    <t>Passagem Inferior à EN104 (variante) ao km 23+500</t>
  </si>
  <si>
    <t>Passagem Inferior à EN104 (variante) ao km 23+150</t>
  </si>
  <si>
    <t>Passagem Inferior à EN104 (variante) ao km 22+700</t>
  </si>
  <si>
    <t>Passagem Superior à EN104 (variante) ao km 22+500</t>
  </si>
  <si>
    <t>Passagem Inferior à EN104 (variante) ao km 22+023</t>
  </si>
  <si>
    <t>PASSAGEM SUPERIOR DE TROVISCOSO</t>
  </si>
  <si>
    <t>Passagem Superior à EN104 (variante) ao km 21+920</t>
  </si>
  <si>
    <t xml:space="preserve">Ponte sobre a Ribeira do Xarrama </t>
  </si>
  <si>
    <t>Passagem Inferior à EN104 (variante) ao km 20+650</t>
  </si>
  <si>
    <t>Trofa</t>
  </si>
  <si>
    <t>Passagem Superior à EN105 (variante) ao km 20+900</t>
  </si>
  <si>
    <t>Passagem Inferior à EN105 (variante) ao km 21+700</t>
  </si>
  <si>
    <t>Passagem Inferior à EN105 (variante) ao km 21+350</t>
  </si>
  <si>
    <t>Passagem Superior à EN104 (var) pela EN105 (var) (km21+900)</t>
  </si>
  <si>
    <t>Passagem Inferior à EN105 (variante) ao km 22+100</t>
  </si>
  <si>
    <t>Passagem Inferior à EN105 (variante) pela EN319 (km 0+650)</t>
  </si>
  <si>
    <t>PASSAGEM SUPERIOR TROVISCOSO</t>
  </si>
  <si>
    <t>Viaduto sobre o Rio Tinto</t>
  </si>
  <si>
    <t>Passagem Superior à A43 ao km2+852 -cruza c/ R. Areias</t>
  </si>
  <si>
    <t>Ponte sobre o rio Degebe</t>
  </si>
  <si>
    <t>Viaduto das Areias ao km 002+600 da A43</t>
  </si>
  <si>
    <t>Passagem Superior à A43 ao km 3+900 - PS 2</t>
  </si>
  <si>
    <t>Viaduto sobre o Rio Torto ao km 4+300 da A43 (IC29)</t>
  </si>
  <si>
    <t>Viaduto sobre o Rio Torto - Ramo de Saida (A)</t>
  </si>
  <si>
    <t>Viaduto sobre o Rio Torto - Ramo de Entrada (D)</t>
  </si>
  <si>
    <t>Passagem Superior à A43 pela ER209 (km 4+800) -  PS3</t>
  </si>
  <si>
    <t>Passagem Inferior à A43 ao km 5+000 - PI 2</t>
  </si>
  <si>
    <t>IC3 - PS4 ao Km 25+985</t>
  </si>
  <si>
    <t>Passagem superior à A43 ao km 5+400 - PS4</t>
  </si>
  <si>
    <t>Passagem Superior à A43 - PS5 Nó da via direccional</t>
  </si>
  <si>
    <t>IC8 - PS ao Km 62+520</t>
  </si>
  <si>
    <t>IP4 - PI ao Km 79+981</t>
  </si>
  <si>
    <t>IP4 - PS ao Km 81+080</t>
  </si>
  <si>
    <t>PI1-EN255</t>
  </si>
  <si>
    <t>Borba</t>
  </si>
  <si>
    <t>IP4 - PS ao Km 81+860</t>
  </si>
  <si>
    <t>PA3-EN255</t>
  </si>
  <si>
    <t>IC8 - PS ao Km 70+080</t>
  </si>
  <si>
    <t>Passagem Superior à A43 - PS6 Nó da via direccional</t>
  </si>
  <si>
    <t>IP4 - PS ao Km 82+546</t>
  </si>
  <si>
    <t>Passagem Superior à A43 ao km 6+200 - PS7</t>
  </si>
  <si>
    <t>Viaduto de Ramalde ao km 6+670 da A43</t>
  </si>
  <si>
    <t>IP4 - PI ao Km 83+234</t>
  </si>
  <si>
    <t>IC8 - PI ao Km 69+505</t>
  </si>
  <si>
    <t>IP4 - PI do Nó da Campea ao km 84+642</t>
  </si>
  <si>
    <t>Passagem Inferior à A43 ao km 8+020 -PI 1</t>
  </si>
  <si>
    <t>PI2-EN255</t>
  </si>
  <si>
    <t>IP4 - PI ao Km 85+572</t>
  </si>
  <si>
    <t>IP4 - Ponte sobre o Rio Sordo</t>
  </si>
  <si>
    <t>IC3 - PS1 ao km 31+450</t>
  </si>
  <si>
    <t>IP4 - PS ao Km 86+818</t>
  </si>
  <si>
    <t>IP4 - PI ao Km 87+576</t>
  </si>
  <si>
    <t>IP4 - PS do Nó de Arrabaes ao km 87+780</t>
  </si>
  <si>
    <t>Passagem Inferior à EN14 (Via Norte) ao km 0+360</t>
  </si>
  <si>
    <t>Passagem Inferior à EN14 (Via Norte) pelo Caminho Ferro</t>
  </si>
  <si>
    <t>Passagem Inferior à EN 14 (Via Norte) ao km 004+086</t>
  </si>
  <si>
    <t>Ponte na EN 14 (Via Norte) sobre o Rio Leça</t>
  </si>
  <si>
    <t>Passagem Superior à A28 pela ED12 (km3+500)- Rotunda AEP</t>
  </si>
  <si>
    <t>Passagem Inferior à ED12 pelo Metro -prox Estação Sete Bicas</t>
  </si>
  <si>
    <t>IP4 - PI ao Km 89+788</t>
  </si>
  <si>
    <t>IC3 - PI ao Km 31+100</t>
  </si>
  <si>
    <t>IP4 - PI do Ramo do No de Parada de Cunhos</t>
  </si>
  <si>
    <t>Viaduto da Areosa na ED 12</t>
  </si>
  <si>
    <t>IP4 - PI ao Km 92+718 (No de Parada de Cunhos)</t>
  </si>
  <si>
    <t>Passagem Inferior à ED 12  - Rotunda para Rio Tinto - PS1</t>
  </si>
  <si>
    <t xml:space="preserve">IC8 - Ponte s/ Rio Nabão no Restabelecimento ao Km 61+750 </t>
  </si>
  <si>
    <t>Passagem Inferior à ED 12  - Rotunda para Rio Tinto - PS2</t>
  </si>
  <si>
    <t>IP4 - PI ao Km 92+361</t>
  </si>
  <si>
    <t>Passagem Inferior à ED12 pelo Caminho Ferro -Parque Nascente</t>
  </si>
  <si>
    <t>IP4 - Ponte sobre o Rio Cabril</t>
  </si>
  <si>
    <t>IC8 - PS ao Km 61+750</t>
  </si>
  <si>
    <t>Ponte de Lucefecet</t>
  </si>
  <si>
    <t>IP4 - Pi ao Km 94+330</t>
  </si>
  <si>
    <t>Ponte do Alcaidinho</t>
  </si>
  <si>
    <t>IP4 - PI ao Km 94+548</t>
  </si>
  <si>
    <t>Viaduto sobre a Ribeira de Alge</t>
  </si>
  <si>
    <t>Ponte do Minhoto-Sª Clara</t>
  </si>
  <si>
    <t>IP4 - PS do Nó de Vila Real Centro ao km 94+640</t>
  </si>
  <si>
    <t>Viaduto sobre a Ribeira de Lomba</t>
  </si>
  <si>
    <t>Figueiró dos Vinhos</t>
  </si>
  <si>
    <t>IP4 - PI ao Km 95+088</t>
  </si>
  <si>
    <t>IP4 - PI ao Km 95+780</t>
  </si>
  <si>
    <t>IC8 - PI ao Km 73+475</t>
  </si>
  <si>
    <t>IP4 - PI ao Km 96+420</t>
  </si>
  <si>
    <t>IC8 - PI ao Km 70+850</t>
  </si>
  <si>
    <t>IP4 - PS do No da Borralha (Km 97+262)</t>
  </si>
  <si>
    <t>IC8 - PS ao km 74+295</t>
  </si>
  <si>
    <t>IC8 - PS ao Km 73+130</t>
  </si>
  <si>
    <t>IP4 - Ponte sobre o Rio Corgo</t>
  </si>
  <si>
    <t>IP4 - PS ao Km 99+510</t>
  </si>
  <si>
    <t>IP4 - PI ao Km 99+010</t>
  </si>
  <si>
    <t>IP4 - PI ao Km 99+250</t>
  </si>
  <si>
    <t>IP4 - PI ao Km 101+190</t>
  </si>
  <si>
    <t>IP4 - Ponte ao Km 101+980</t>
  </si>
  <si>
    <t>IP4 - PI ao Km 103+080 (No de Sanguinhedo)</t>
  </si>
  <si>
    <t>Póvoa do Lanhoso</t>
  </si>
  <si>
    <t>Passagem superior à EN 4</t>
  </si>
  <si>
    <t>PASSAGEM SUPERIOR EM BELA</t>
  </si>
  <si>
    <t>PASSAGEM INFERIOR EM BELA</t>
  </si>
  <si>
    <t>Ponte Velha da Azambuja</t>
  </si>
  <si>
    <t>Portel</t>
  </si>
  <si>
    <t>Ponte Velha da Ribeira da Pecena</t>
  </si>
  <si>
    <t>IP4 - PS ao Km 103+940</t>
  </si>
  <si>
    <t>IC 8 - PS ao Km 78+165</t>
  </si>
  <si>
    <t>IC8 - PI ao Km 79+985</t>
  </si>
  <si>
    <t>IP4 - PI ao Km 78+636</t>
  </si>
  <si>
    <t>EN 2 - Ponte da Régua sobre o Rio Douro ao km 89+848</t>
  </si>
  <si>
    <t>Peso da Régua</t>
  </si>
  <si>
    <t>IC8 - PS ao Km 84+685</t>
  </si>
  <si>
    <t>Pedrogão Grande</t>
  </si>
  <si>
    <t>IC8 - PI ao Km 83+065</t>
  </si>
  <si>
    <t>IC8 - PS ao Km 81+360</t>
  </si>
  <si>
    <t>Passagem Inferior - PI 3 - C.F. da Linha do Norte</t>
  </si>
  <si>
    <t>Passagem Inferior, IP3 - Nó de Souselas</t>
  </si>
  <si>
    <t>Ponte de Rilvas</t>
  </si>
  <si>
    <t>Ponte sobre Ribeira do Botão</t>
  </si>
  <si>
    <t>Estrutura Tubular</t>
  </si>
  <si>
    <t>Passagem Inferior - PI 5</t>
  </si>
  <si>
    <t>Passagem Inferior - EM. (Lorvao)</t>
  </si>
  <si>
    <t>Penacova</t>
  </si>
  <si>
    <t>Ponte sobre a Vala das Faias</t>
  </si>
  <si>
    <t>Montijo</t>
  </si>
  <si>
    <t>Ponte de Pegões Velhos</t>
  </si>
  <si>
    <t>Ponte Velha de Pegões Velhos (DESATIVADA)</t>
  </si>
  <si>
    <t>Passagem Superior EM (Lorvao)</t>
  </si>
  <si>
    <t>Ponte de Canha</t>
  </si>
  <si>
    <t>Passagem Superior - PS11</t>
  </si>
  <si>
    <t>Passagem Superior EM. (Lorvao) PS12</t>
  </si>
  <si>
    <t>PI a EN10-8 ao km 1,700</t>
  </si>
  <si>
    <t>PI a EN10-8 ao km 2,370</t>
  </si>
  <si>
    <t>Passagem Inferior à A20 pela Rua da Bonjoia - PI5</t>
  </si>
  <si>
    <t>PI na EN17 sobre C.F. da Linha da Lousa</t>
  </si>
  <si>
    <t>SO-Passagem Inferior à A20 pelo Ramo Saída - Nó Bonjoia</t>
  </si>
  <si>
    <t>Viaduto do Nó de Bonjoia - Obra mãe</t>
  </si>
  <si>
    <t>ER 5 - Ponte sobre o Rio Frio ao km 12+550</t>
  </si>
  <si>
    <t>Passagem superior à A20 -Rotunda do Mercado Abastecedor</t>
  </si>
  <si>
    <t>Passagem Superior à A20 - Rotunda Mercado Abastecedor</t>
  </si>
  <si>
    <t>Passagem Superior à A20 pela Rua de Vasques de Mesquita</t>
  </si>
  <si>
    <t>Passagem Superior à A20 pela Avenida Fernão Magalhães</t>
  </si>
  <si>
    <t>Passagem Superior à A20 pela Rua Costa Cabral</t>
  </si>
  <si>
    <t xml:space="preserve">Viaduto 1 Ramo de Saída do Nó do Estádio </t>
  </si>
  <si>
    <t>Alcácer de Sal</t>
  </si>
  <si>
    <t>Viaduto 2 Ramo de Entrada - Nó do Estádio</t>
  </si>
  <si>
    <t>No 10 - Espinheira EN.235 - Passagem Inferior</t>
  </si>
  <si>
    <t>Lousã</t>
  </si>
  <si>
    <t>Viaduto 3 - Ligação Nó do Estádio</t>
  </si>
  <si>
    <t>Viaduto 3 - Ligação do Nó do Estádio</t>
  </si>
  <si>
    <t>Nó do Estádio-A20 -VT Exterior de Entrada (Ascendente)</t>
  </si>
  <si>
    <t>Nó do Estádio-A20-VT Interior de Entrada (Ascendente)</t>
  </si>
  <si>
    <t>Viaduto 4 Ramo de Ligação</t>
  </si>
  <si>
    <t>Passagem Superior à A20 pela Rua Dr. Manuel Laranjeira</t>
  </si>
  <si>
    <t>Passagem Superior para Marmeleira</t>
  </si>
  <si>
    <t>Passagem Superior à A20 - ramo acesso -Nó de Paranhos</t>
  </si>
  <si>
    <t>Passagem Superior à A20 - Nó de Paranhos</t>
  </si>
  <si>
    <t>Viaduto do Nó de Paranhos</t>
  </si>
  <si>
    <t>Passagem Superior à A20 pela Rua da Igreja de Paranhos</t>
  </si>
  <si>
    <t>P.S. ramo entrada na A20 pela Rua Igreja Paranhos</t>
  </si>
  <si>
    <t>Passagem Superior à A20 pela Rua Delfim Maia</t>
  </si>
  <si>
    <t>Passagem Superior à A20 pela Rua de Leonardo Coimbra</t>
  </si>
  <si>
    <t>Ponte sobre a Ribeira de São Domingos</t>
  </si>
  <si>
    <t>Santiago do Cacém</t>
  </si>
  <si>
    <t>Viaduto do Nó do Amial</t>
  </si>
  <si>
    <t>Passagem Inferior à A20 pela R. Abade Correia da Serra</t>
  </si>
  <si>
    <t>Passagem Inferior à A20 pela EN14 (Via Norte)-Nó Regado</t>
  </si>
  <si>
    <t>Passagem Inferior à A20 pela Rua Monte dos Burgos</t>
  </si>
  <si>
    <t>Ponte do Viegas</t>
  </si>
  <si>
    <t>Passagem Superior à A20 pela Av. Cidade de Xangai</t>
  </si>
  <si>
    <t>Ponte sobre a Ribeira de Corona na ED390</t>
  </si>
  <si>
    <t>Passagem Superior à A20 pela Rua Central de Francos</t>
  </si>
  <si>
    <t>Passagem Superior à A20 - Acesso STCP</t>
  </si>
  <si>
    <t>Passagem superior à A20 pela A28(km2+400)-nó de francos</t>
  </si>
  <si>
    <t>Passagem Superior ao ramo de entrada na A20-nó Francos</t>
  </si>
  <si>
    <t>P.I. ao ramo de entrada na A20 pela A28 - Nó Francos</t>
  </si>
  <si>
    <t>Ponte sobre a Ribeira de Grandola</t>
  </si>
  <si>
    <t>Grândola</t>
  </si>
  <si>
    <t>Passagem Superior à A28 pela Av. da Boavista</t>
  </si>
  <si>
    <t>P.S. - Acesso da Avenida da Boavista à A28 (IC1)</t>
  </si>
  <si>
    <t>Passagem Inferior à A28 (IC1) pela Rua de Bessa Leite</t>
  </si>
  <si>
    <t>Passagem Inferior à A28 (IC1) pela Rua do Campo Alegre</t>
  </si>
  <si>
    <t>Ponte da Arrábida sobre o Rio Douro</t>
  </si>
  <si>
    <t>Viaduto na A20 sobre o Caminho de Ferro</t>
  </si>
  <si>
    <t>Passagem Inferior ramo de entrada na A20-Nó Paranhos</t>
  </si>
  <si>
    <t>EN 262 - Ponte sobre o Barranco do Corujo da Várzea</t>
  </si>
  <si>
    <t xml:space="preserve">Ponte sobre a Ribeira de Refroias, ao km 69,847 da ED262 </t>
  </si>
  <si>
    <t>EN120- km 127+735- PONTE DE ODECEIXE</t>
  </si>
  <si>
    <t>Aljezur</t>
  </si>
  <si>
    <t>Ponte de Aljezur</t>
  </si>
  <si>
    <t>IC8 - PS ao km 92+635</t>
  </si>
  <si>
    <t>Ponte da Mucela sobre o Rio Alva</t>
  </si>
  <si>
    <t>Vila Nova de Poiares</t>
  </si>
  <si>
    <t>EN120- km 147+660- PONTE DE STA SUSANA II</t>
  </si>
  <si>
    <t>IC8 - PS ao Km 91+843</t>
  </si>
  <si>
    <t>IC 33 - PI ao km 14+439</t>
  </si>
  <si>
    <t>IC 33 - PI ao km 19+720</t>
  </si>
  <si>
    <t>IC8 - PS ao Km 90+375</t>
  </si>
  <si>
    <t>Viaduto sobre a Ribeira de Pêra</t>
  </si>
  <si>
    <t>Viaduto ao km 89,480 do IC8</t>
  </si>
  <si>
    <t>IC 33 - Ponte ao km 21+170</t>
  </si>
  <si>
    <t>IC 33 - PI ao km 22+845</t>
  </si>
  <si>
    <t>IC8 - PS ao Km 87+920</t>
  </si>
  <si>
    <t>IC8 - PS ao Km 85+650</t>
  </si>
  <si>
    <t>PS ao IC33 ao km 30,042</t>
  </si>
  <si>
    <t>PI ao IC33 ao km 38,180 (na ER 261-2 ao km 8+000)</t>
  </si>
  <si>
    <t>PS ao IC33 ao km 44,180 (na ER 261-1 ao km 8+000)</t>
  </si>
  <si>
    <t>PASSAGEM SUPERIOR DE BARBEITA</t>
  </si>
  <si>
    <t>ER 124 ( km 20+300 ) Ponte sobre a ribeira do Enxerim</t>
  </si>
  <si>
    <t>Silves</t>
  </si>
  <si>
    <t>Ponte de Monte Silva</t>
  </si>
  <si>
    <t>ER125- km 32+885 PONTE DO ARÃO (DESACTIVADA)</t>
  </si>
  <si>
    <t>Lagos</t>
  </si>
  <si>
    <t>PASSAGEM INFERIOR DO CABO</t>
  </si>
  <si>
    <t>IP4 - PS do No da  Aboboleira Km 100+680</t>
  </si>
  <si>
    <t>PONTE DO RIO MOURO</t>
  </si>
  <si>
    <t>Passagem Superior ao IC2 (Nó da Faia)</t>
  </si>
  <si>
    <t>Condeixa-a-Nova</t>
  </si>
  <si>
    <t>Celorico de Basto</t>
  </si>
  <si>
    <t>Viaduto do Torroal - Vala Real</t>
  </si>
  <si>
    <t>PASSAGEM INFERIOR DA ANTIGA EN202</t>
  </si>
  <si>
    <t>ER 124 ( km 23+050 ) Ponte</t>
  </si>
  <si>
    <t>Ponte das Fontainhas</t>
  </si>
  <si>
    <t>ER 124 ( km 23+870 ) Ponte de S. Estêvão sobre rib. do Arade</t>
  </si>
  <si>
    <t>Ponte de Melides</t>
  </si>
  <si>
    <t>ER 124 ( km 26+200 ) PI</t>
  </si>
  <si>
    <t>PS</t>
  </si>
  <si>
    <t>Ponte da Cascalheira</t>
  </si>
  <si>
    <t>Arganil</t>
  </si>
  <si>
    <t>Passagem superior</t>
  </si>
  <si>
    <t>Ponte de Sarzedo</t>
  </si>
  <si>
    <t>Passagem Agricola</t>
  </si>
  <si>
    <t>Passagem Inferior no IC6 ao Km 6+424</t>
  </si>
  <si>
    <t>Ponte sobre a Ribeira do Viegas</t>
  </si>
  <si>
    <t>2ª Ponte sobre o Canal de Rega na ER261</t>
  </si>
  <si>
    <t>Ponte do Espinhal sobre o rio Dueça</t>
  </si>
  <si>
    <t>Penela</t>
  </si>
  <si>
    <t xml:space="preserve">Ponte Luiz I (tabuleiro inferior) </t>
  </si>
  <si>
    <t>3ª Ponte Sobre o Canal de Rega na ER261</t>
  </si>
  <si>
    <t>Passagem Superior no IC6 ao Km 7+211</t>
  </si>
  <si>
    <t>Ponte de Campilhas</t>
  </si>
  <si>
    <t>Viaduto de Alvalade</t>
  </si>
  <si>
    <t>Ponte do pastor sobre o rio Cabra</t>
  </si>
  <si>
    <t>Ponte de Alvalade</t>
  </si>
  <si>
    <t>Passagem Agricola ao Km 8+075</t>
  </si>
  <si>
    <t>IC 6 - PI ao Km 8+508</t>
  </si>
  <si>
    <t>PI Acesso a Estrela de Alva</t>
  </si>
  <si>
    <t>Guimarães</t>
  </si>
  <si>
    <t>Passagem Agricola ao Km 10,198</t>
  </si>
  <si>
    <t>PS-Nó de Catraia dos Poços</t>
  </si>
  <si>
    <t>PI de Acesso a Sanguinheda Km 11+675</t>
  </si>
  <si>
    <t>Ponte Senhora Porto d'Ave sobre o rio Ave</t>
  </si>
  <si>
    <t>Ponte de São João de Areias sobre o rio Mondego</t>
  </si>
  <si>
    <t>Tábua</t>
  </si>
  <si>
    <t xml:space="preserve">IC 6 - PS [Acesso a Paredes] ao km 1+092 </t>
  </si>
  <si>
    <t>Sines</t>
  </si>
  <si>
    <t>Ponte da Atalhada sobre o Rio Mondego</t>
  </si>
  <si>
    <t>Oliveira do Hospital</t>
  </si>
  <si>
    <t>Nova Ponte sobre o Rio Alva, variante a Coja</t>
  </si>
  <si>
    <t>Miranda do corvo</t>
  </si>
  <si>
    <t>REFER</t>
  </si>
  <si>
    <t>Ponte de Secarias sobre o Rio Alva</t>
  </si>
  <si>
    <t>Ponte sobre o Rio Seia</t>
  </si>
  <si>
    <t xml:space="preserve"> Passagem Inferior </t>
  </si>
  <si>
    <t>EN342 - Viaduto sobre o Rio Dueça, Km 53+790</t>
  </si>
  <si>
    <t>Ponte de Alvares sobre Ribeira de Sinhel</t>
  </si>
  <si>
    <t>Góis</t>
  </si>
  <si>
    <t>Ponte sobre a Ribeira de Amioso</t>
  </si>
  <si>
    <t>PI</t>
  </si>
  <si>
    <t>Ponte sobre o Rio Arouce</t>
  </si>
  <si>
    <t>PI - No das Fontainhas</t>
  </si>
  <si>
    <t>PS ao km 85+070</t>
  </si>
  <si>
    <t>Vila Verde</t>
  </si>
  <si>
    <t>PS - No da Lousã</t>
  </si>
  <si>
    <t>IC 1 - PI ao km 135+700</t>
  </si>
  <si>
    <t>Figueira da Foz</t>
  </si>
  <si>
    <t>PI C.F.</t>
  </si>
  <si>
    <t xml:space="preserve"> Passagem Inferior, Km 121+810 </t>
  </si>
  <si>
    <t>PS ao km 84,920</t>
  </si>
  <si>
    <t>PS ao km 82,830</t>
  </si>
  <si>
    <t>PI ao km 83,150</t>
  </si>
  <si>
    <t xml:space="preserve"> Passagem Inferior, Km 120+720</t>
  </si>
  <si>
    <t>PS 8 ao km 84,180</t>
  </si>
  <si>
    <t>P.I. (acesso á ilha da Morraceira)</t>
  </si>
  <si>
    <t>Ponte Edgar Cardoso s/ o rio Mondego</t>
  </si>
  <si>
    <t>PS do IP3, Km 0+000, no nó de Acesso ao IP3/ A14</t>
  </si>
  <si>
    <t>PI a EN10 ao km 15,200</t>
  </si>
  <si>
    <t>Ponte sobre o Rio Ega</t>
  </si>
  <si>
    <t>Soure</t>
  </si>
  <si>
    <t>Ponte na EN10 ao km 47,019</t>
  </si>
  <si>
    <t>Cantanhede</t>
  </si>
  <si>
    <t>Ponte de Segade sobre Rio Ceira</t>
  </si>
  <si>
    <t>PS  Vila Pouca do Campo</t>
  </si>
  <si>
    <t xml:space="preserve">PS ao km 42+232 EN 341 </t>
  </si>
  <si>
    <t>PONTE</t>
  </si>
  <si>
    <t>PS da EN341, Km 43+119</t>
  </si>
  <si>
    <t>PI - Rua Padre José Barreto</t>
  </si>
  <si>
    <t>Ponte na EN10 ao km 47,900</t>
  </si>
  <si>
    <t>Ponte na EN10 ao km 56,900</t>
  </si>
  <si>
    <t>Ponte sobre o Rio Mondego</t>
  </si>
  <si>
    <t>Ponte na EN 10 AO Km 10,830</t>
  </si>
  <si>
    <t>Ponte das Três Entradas sobre Rios Alva e Alvoco</t>
  </si>
  <si>
    <t>Ponte dos Arcos - Ponte da Gala</t>
  </si>
  <si>
    <t xml:space="preserve">Passagem Inferior </t>
  </si>
  <si>
    <t>PS. - Variante Portunhos (VN 234-1)</t>
  </si>
  <si>
    <t>PI à EN 10 ao Km 11,630</t>
  </si>
  <si>
    <t>Ponte (antiga) na EN 342 ao km  032+070</t>
  </si>
  <si>
    <t>Passagem Inferior da EN341, Km 44+622</t>
  </si>
  <si>
    <t>Ponte sobre o Rio dos Mouros</t>
  </si>
  <si>
    <t>Ponte da Ega s/ o  Rio Mouros</t>
  </si>
  <si>
    <t>EN341 - Passagem Superior, Km 45+206</t>
  </si>
  <si>
    <t>Ponte sobre a Ribeira de Condeixa</t>
  </si>
  <si>
    <t>Passagem inferior</t>
  </si>
  <si>
    <t>EN 2 antiga - Ponte Metálica sobre o Rio Douro</t>
  </si>
  <si>
    <t>Madeira</t>
  </si>
  <si>
    <t>Melgaço</t>
  </si>
  <si>
    <t>Ponte das Lavandeiras</t>
  </si>
  <si>
    <t>Montemor-o-Velho</t>
  </si>
  <si>
    <t>IC8 - PI ao Km 44+474</t>
  </si>
  <si>
    <t>IC2 - PS6A ao km 151+265</t>
  </si>
  <si>
    <t>Viaduto sobre o Ribeiro do Vale</t>
  </si>
  <si>
    <t>IC8 - PS ao Km 44+277</t>
  </si>
  <si>
    <t>EM 313 - Ponte Metálica de V. Real, s/ o Rio Corgo</t>
  </si>
  <si>
    <t>Ponte do Vale do Roque</t>
  </si>
  <si>
    <t>PASSAGEM INFERIOR DO PESO</t>
  </si>
  <si>
    <t>Passagem Superior (No de Fala)</t>
  </si>
  <si>
    <t>Ponte da Marateca na EN 5 ao Km 31,632  (IC1)</t>
  </si>
  <si>
    <t>Passagem superior (No de S. Martinho)</t>
  </si>
  <si>
    <t>PS ao km 84,800</t>
  </si>
  <si>
    <t>PS ao km 85,010</t>
  </si>
  <si>
    <t>PS ao km 86,380</t>
  </si>
  <si>
    <t>Ponte do Alfebre</t>
  </si>
  <si>
    <t>Ponte sobre a Ribeira de Sítimos</t>
  </si>
  <si>
    <t>Viaduto IC2</t>
  </si>
  <si>
    <t>Viaduto IC2 - Obra mãe</t>
  </si>
  <si>
    <t>IC8 - PS ao Km 41+350</t>
  </si>
  <si>
    <t>A1 - PI do Restabelecimento sobre o IC8 ao km 37+000</t>
  </si>
  <si>
    <t xml:space="preserve">Ponte sobre o Rio Sado </t>
  </si>
  <si>
    <t>IC8 - PS ao Km 37+940</t>
  </si>
  <si>
    <t>IC1 - Ponte S/Rio Sado ao km 567+571</t>
  </si>
  <si>
    <t>IC8 - PS ao Km 38+489</t>
  </si>
  <si>
    <t>IC8 - PI ao Km 39+983</t>
  </si>
  <si>
    <t>IC 2 - PI sobre Linha Férrea ao km 195+700</t>
  </si>
  <si>
    <t>IC8 - PI ao Km 40+175</t>
  </si>
  <si>
    <t>Viaduto sobre o Vale do Rio Arunca</t>
  </si>
  <si>
    <t>Ponte de Alcácer na EN 120 ao Km 0,013</t>
  </si>
  <si>
    <t>Ponte sobre a Ribeira de Messejana</t>
  </si>
  <si>
    <t>IC1 - PS ao km 564+300 (Anterior EN5 ao Km 56,8)</t>
  </si>
  <si>
    <t>IC1- km 699+220- PS</t>
  </si>
  <si>
    <t>Ponte de Santa Margarida do Sado</t>
  </si>
  <si>
    <t>PONTE SOBRE O RIBEIRO DA FOLIA</t>
  </si>
  <si>
    <t>PI ao km 87,200</t>
  </si>
  <si>
    <t>PS 2B ao km 88,170</t>
  </si>
  <si>
    <t>PASSAGEM SUPERIOR REMOÃES</t>
  </si>
  <si>
    <t>PASSAGEM INFERIOR DE REMOÃES</t>
  </si>
  <si>
    <t>PI ao km 90,920 VN 101</t>
  </si>
  <si>
    <t>Ponte s/ rio Cávado na EN 101 em Prado</t>
  </si>
  <si>
    <t>PONTE SOBRE A RIBEIRA DE SÃO LOURENÇO</t>
  </si>
  <si>
    <t>PASSAGEM INFERIOR DE MELGAÇO</t>
  </si>
  <si>
    <t>PASSAGEM INFERIOR EM ROUFE</t>
  </si>
  <si>
    <t>PASSAGEM INFERIOR DE ROUÇAS</t>
  </si>
  <si>
    <t>PASSAGEM SUPERIOR DE ROUÇAS</t>
  </si>
  <si>
    <t>Ponte da Espertina sobre o Rio Fornos</t>
  </si>
  <si>
    <t>EN 268 antiga - km 30+500 - Ponte</t>
  </si>
  <si>
    <t>Vila do Bispo</t>
  </si>
  <si>
    <t>IC1 - PS ao km 565+160 (Anterior EN5 ao Km 57,66)</t>
  </si>
  <si>
    <t>Ponte sobre a Ribeira do Lagar</t>
  </si>
  <si>
    <t>IC1 - PA ao km 566+880 (Anterior EN5 ao Km 59,38)</t>
  </si>
  <si>
    <t>IC1 KM 703,350 PONTE</t>
  </si>
  <si>
    <t>IC1 KM 704+918 PI</t>
  </si>
  <si>
    <t>IC1 KM 703+544 PS</t>
  </si>
  <si>
    <t xml:space="preserve"> Passagem Inferior, Km 135+888</t>
  </si>
  <si>
    <t xml:space="preserve">EN.125 - Ponte metálica de Portimão (antiga) s/ rio Arade </t>
  </si>
  <si>
    <t>Portimão</t>
  </si>
  <si>
    <t>Ponte de Santa Clara</t>
  </si>
  <si>
    <t>PI (Acesso Palheira)</t>
  </si>
  <si>
    <t>IC27- km 1+450- PS</t>
  </si>
  <si>
    <t>Ponte sobre a Ribeira de Mortagua</t>
  </si>
  <si>
    <t>PI do Nó de Miro</t>
  </si>
  <si>
    <t>IC27- km 4+100- VIADUTO DA CAROUCHA</t>
  </si>
  <si>
    <t>Ponte do Cunhedo s/ o rio Mondego</t>
  </si>
  <si>
    <t>IC27- km 9+800- NÓ DO AZINHAL- PS</t>
  </si>
  <si>
    <t>PS (No 13)</t>
  </si>
  <si>
    <t>IC27- km 11+300- PS</t>
  </si>
  <si>
    <t>IC27- km 12+400- PS</t>
  </si>
  <si>
    <t>Viaduto do IP3, ao Km 67+409</t>
  </si>
  <si>
    <t>Ponte sobre a ribeira de Selgã</t>
  </si>
  <si>
    <t>Ponte sobre o Rio Alva</t>
  </si>
  <si>
    <t>PS Gondolim</t>
  </si>
  <si>
    <t>ER270- km 8+720- PONTE</t>
  </si>
  <si>
    <t>Albufeira</t>
  </si>
  <si>
    <t>ER270- km 8+900- PONTE</t>
  </si>
  <si>
    <t>IC1 - km 708+180 - Ponte</t>
  </si>
  <si>
    <t>IC1- km 718+185- PONTE RIB. ARADE</t>
  </si>
  <si>
    <t>IC1- km 719+120- PONTE DO GAVIÃO</t>
  </si>
  <si>
    <t>IC1- km721+850- X EM124- PI</t>
  </si>
  <si>
    <t>IC1 km 707+705 - PS</t>
  </si>
  <si>
    <t>PI ao IC1 ao km 601,103</t>
  </si>
  <si>
    <t xml:space="preserve">EN 124 - PS CF ao km 35+500 </t>
  </si>
  <si>
    <t>IC1 - PS ao km 570+633 (Anterior EN5 (IC1) ao km 63,133)</t>
  </si>
  <si>
    <t>EN235 - PI sobre a antiga EN335 ao km 0+821</t>
  </si>
  <si>
    <t>Aveiro</t>
  </si>
  <si>
    <t>EN.124 VARIANTE DE MESSINES KM 34+900 PI</t>
  </si>
  <si>
    <t>EN235 - PS do Restabelecimento de EM ao km 1+502</t>
  </si>
  <si>
    <t xml:space="preserve">Ponte sobre a Ribeira de Corona </t>
  </si>
  <si>
    <t>EN235 - PS do Nó com a antiga EN335 ao km 2+172</t>
  </si>
  <si>
    <t>EN235 - PI ao km 3+918</t>
  </si>
  <si>
    <t>EN235 - PS ao km 6+786</t>
  </si>
  <si>
    <t>Ponte do Açude - Viaduto 13</t>
  </si>
  <si>
    <t>Ponte do Açude - Viaduto 3</t>
  </si>
  <si>
    <t>Ponte do Açude - Viaduto 2</t>
  </si>
  <si>
    <t>Ponte do Açude - Obra Mãe</t>
  </si>
  <si>
    <t>Ponte do Açude - Viaduto 5</t>
  </si>
  <si>
    <t>Ponte do Açude - Viaduto 1</t>
  </si>
  <si>
    <t>Ponte do Açude - Viaduto 4</t>
  </si>
  <si>
    <t>Ponte do Açude - Viaduto 6</t>
  </si>
  <si>
    <t>Ponte do Açude - Viaduto 7</t>
  </si>
  <si>
    <t>Ponte do Açude - Viaduto 8</t>
  </si>
  <si>
    <t>Ponte do Açude - Viaduto 9</t>
  </si>
  <si>
    <t>Ponte do Açude - Viaduto 10</t>
  </si>
  <si>
    <t>Ponte do Açude - Viaduto 11</t>
  </si>
  <si>
    <t>Ponte do Açude - Viaduto 12</t>
  </si>
  <si>
    <t>Antiga Ponte da Portela (desativada)</t>
  </si>
  <si>
    <t>EN235 - PI ao km 5+264</t>
  </si>
  <si>
    <t>Ponte Rainha Santa Isabel s/ o rio Mondego, Viaduto 8</t>
  </si>
  <si>
    <t>Ponte Rainha Santa Isabel s/ o rio Mondego, Viaduto 2</t>
  </si>
  <si>
    <t>Ponte Rainha Santa Isabel s/ o rio Mondego, Viaduto 1</t>
  </si>
  <si>
    <t>Ponte Rainha Santa Isabel s/ o rio Mondego, Viaduto 7</t>
  </si>
  <si>
    <t>Ponte Rainha Santa Isabel s/ o rio Mondego, Viaduto 6</t>
  </si>
  <si>
    <t>Ponte Rainha Santa Isabel s/ o rio Mondego, Viaduto 3</t>
  </si>
  <si>
    <t>Ponte Rainha Santa Isabel s/ o rio Mondego, Viaduto 4</t>
  </si>
  <si>
    <t>Ponte Rainha Santa Isabel s/ o rio Mondego, Viaduto 5</t>
  </si>
  <si>
    <t>Ponte Rainha Santa Isabel s/ rio Mondego</t>
  </si>
  <si>
    <t>Ponte Rainha Santa Isabel s/ o rio Mondego, Viaduto 10</t>
  </si>
  <si>
    <t>Ponte Rainha Santa Isabel s/ o rio Mondego, Viaduto 9</t>
  </si>
  <si>
    <t>Ponte Rainha Santa Isabel s/ o rio Mondego, Viaduto 14</t>
  </si>
  <si>
    <t>Ponte Rainha Santa Isabel s/ o rio Mondego, Viaduto 13</t>
  </si>
  <si>
    <t>Ponte Rainha Santa Isabel s/ o rio Mondego, Viaduto 12</t>
  </si>
  <si>
    <t>Ponte Rainha Santa Isabel s/ o rio Mondego, Viaduto 11</t>
  </si>
  <si>
    <t>EN235 - PI ao km 5+130</t>
  </si>
  <si>
    <t>Ponte da Portela s/ o rio Mondego</t>
  </si>
  <si>
    <t>EN235 - PI ao km 4+722</t>
  </si>
  <si>
    <t>EN235 - Ponte do Pano ao km 11+150</t>
  </si>
  <si>
    <t>Oliveira do Bairro</t>
  </si>
  <si>
    <t>EN235 - Ponte do Silveiro ao km 17+529</t>
  </si>
  <si>
    <t>EN235 - Ponte sobre o Rio das Amieiras ao km 30+800</t>
  </si>
  <si>
    <t>Anadia</t>
  </si>
  <si>
    <t>EN235 - Pontão sobre o Rio Quintela ao km 31+300</t>
  </si>
  <si>
    <t>EN235 - Ponte sobre o Rio da Serra ao km 33+790</t>
  </si>
  <si>
    <t>EN16-3 - Ponte do Rendo ao km 2+326</t>
  </si>
  <si>
    <t>Albergaria-a-Velha</t>
  </si>
  <si>
    <t>Ponte do Rio do Azibo</t>
  </si>
  <si>
    <t>Bragança</t>
  </si>
  <si>
    <t>Ponte da Varela</t>
  </si>
  <si>
    <t>Murtosa</t>
  </si>
  <si>
    <t>Passagem Superior ao IP4 ao km 214+260</t>
  </si>
  <si>
    <t>Viaduto de acesso à Ponte sobre o Rio Guadiana</t>
  </si>
  <si>
    <t>Passagem Inferior de S. Jorge</t>
  </si>
  <si>
    <t>Passagem Inferior de S.Lázaro Nó Nascente do IP4-Bragança</t>
  </si>
  <si>
    <t>IP 1 km 132+500 - Ponte Internacional Guadiana</t>
  </si>
  <si>
    <t>IC27- km 7+200- VIADUTO DO BELICHE</t>
  </si>
  <si>
    <t>IP 3 - Viaduto ao km 0+296</t>
  </si>
  <si>
    <t>Passagem Inferior de Castro de Avelas</t>
  </si>
  <si>
    <t>Ponte Internacional de Monção sobre o Rio Minho</t>
  </si>
  <si>
    <t>EN327 - PI ao Caminho de Ferro ao km 26+840</t>
  </si>
  <si>
    <t>Ovar</t>
  </si>
  <si>
    <t>Ponte de Agua Fria sobre o rio Boco</t>
  </si>
  <si>
    <t>Ílhavo</t>
  </si>
  <si>
    <t>ER227 - Ponte do Pintor ao km 1+650</t>
  </si>
  <si>
    <t>Oliveira de Azeméis</t>
  </si>
  <si>
    <t>ER227 - PI ao km 3+944</t>
  </si>
  <si>
    <t>ER227 - Ponte de Ínsua ao km 5+460</t>
  </si>
  <si>
    <t>ER227 - Ponte do Rio Teixeira ao km 40+680</t>
  </si>
  <si>
    <t>Sever do Vouga</t>
  </si>
  <si>
    <t>EN328 - Ponte do Pessegueiro ao km 22+450</t>
  </si>
  <si>
    <t>EN328 - Pontão sobre o Rio Bom ao km 11+970</t>
  </si>
  <si>
    <t>EN328 - PS ao km 24+100</t>
  </si>
  <si>
    <t>EN328 - Ponte de Carrazedo ao km 26+790</t>
  </si>
  <si>
    <t>Ponte das Areias II</t>
  </si>
  <si>
    <t>Vale de Cambra</t>
  </si>
  <si>
    <t>EN224 - PI de Borbolga ao km 49+030</t>
  </si>
  <si>
    <t>EN224 - Ponte do Rossado ao km 33+700</t>
  </si>
  <si>
    <t>Arouca</t>
  </si>
  <si>
    <t>Ponte de Rebordelo sobre o Rio Rabaçal</t>
  </si>
  <si>
    <t>Vinhais</t>
  </si>
  <si>
    <t>PONTE DE RUBIÃES SOBRE RIO COURA</t>
  </si>
  <si>
    <t>Paredes de Coura</t>
  </si>
  <si>
    <t>Ponte sobre o Rio Tuela</t>
  </si>
  <si>
    <t>Ponte de Castrelos</t>
  </si>
  <si>
    <t>EN222 - Ponte de Caninhas ao km 56+780</t>
  </si>
  <si>
    <t>Castelo de Paiva</t>
  </si>
  <si>
    <t>Ponte da Feteira</t>
  </si>
  <si>
    <t>Macedo de Cavaleiros</t>
  </si>
  <si>
    <t>Passagem Inferior no caminho de ferro</t>
  </si>
  <si>
    <t>Torre de Moncorvo</t>
  </si>
  <si>
    <t>Passagem Inferior Foz do Sabor</t>
  </si>
  <si>
    <t>Ponte sobre a ribeira da Vilariça</t>
  </si>
  <si>
    <t>Ponte do Cavaco</t>
  </si>
  <si>
    <t>Vila Flor</t>
  </si>
  <si>
    <t>Ponte da Freixeda</t>
  </si>
  <si>
    <t>Ponte da Ribeira de Lassa</t>
  </si>
  <si>
    <t>Ponte da Cal sobre a Ribeira da Cal</t>
  </si>
  <si>
    <t>EM 103-7 - Passagem Inferior ao km 5+750</t>
  </si>
  <si>
    <t>Ponte de França sobre o Rio Sabor</t>
  </si>
  <si>
    <t>Pontão do Ribeiro do Portelo</t>
  </si>
  <si>
    <t>EN218- Ponte de Gimonde sobre o Rio Igrejas</t>
  </si>
  <si>
    <t>Ponte de Santa Maria sobre o Rio Sabor</t>
  </si>
  <si>
    <t>Ponte do Maçãs s/ Rio Maçãs</t>
  </si>
  <si>
    <t>Vimioso</t>
  </si>
  <si>
    <t>Ponte sobre o Rio Fresno</t>
  </si>
  <si>
    <t>Miranda do Douro</t>
  </si>
  <si>
    <t>Viaduto da Povoa</t>
  </si>
  <si>
    <t>PS da antiga EN 222 (No da Povoa)</t>
  </si>
  <si>
    <t>Ponte de Pedorido sobre o Rio Arda</t>
  </si>
  <si>
    <t>ER227 - Ponte de Padastros ao km 15+249</t>
  </si>
  <si>
    <t>PS do Sobrado de Paiva</t>
  </si>
  <si>
    <t>Mogadouro</t>
  </si>
  <si>
    <t>Passagem Inferior Caminho de Ferro</t>
  </si>
  <si>
    <t>Freixo de Espada à Cinta</t>
  </si>
  <si>
    <t>Passagem caminho de ferro de Moncorvo</t>
  </si>
  <si>
    <t>Ponte da Ribeira do Mosteiro</t>
  </si>
  <si>
    <t>Ponte do Franco sobre a Ribeira de Aila</t>
  </si>
  <si>
    <t>Mirandela</t>
  </si>
  <si>
    <t>PONTE DE MANTELÃES</t>
  </si>
  <si>
    <t>EN 15-Pontão sobre a Ribeira de Azibeiro</t>
  </si>
  <si>
    <t>EN 15 - PH de Rossas ao km 224+510</t>
  </si>
  <si>
    <t>Ponte sobre a Ribeira de Frieira</t>
  </si>
  <si>
    <t>PI do Casal</t>
  </si>
  <si>
    <t>Ponte de Nojoes</t>
  </si>
  <si>
    <t>PI de Nojoes</t>
  </si>
  <si>
    <t>PS da ZI das Lavagueiras</t>
  </si>
  <si>
    <t>EN222 - Ponte do Inha ao km 25+900</t>
  </si>
  <si>
    <t>Feira</t>
  </si>
  <si>
    <t>Passagem Inferior na EN1 ao km 287+800</t>
  </si>
  <si>
    <t>Sta. Maria da Feira</t>
  </si>
  <si>
    <t>Passagem Inferior na EN1 ao km 287+300</t>
  </si>
  <si>
    <t>Passagem Inferior na EN1  ao km 287+150</t>
  </si>
  <si>
    <t>Passagem Inferior na EN 1 ao km 287+220</t>
  </si>
  <si>
    <t>ER336 - Ponte da Redonda ao km 3+017</t>
  </si>
  <si>
    <t>Águeda</t>
  </si>
  <si>
    <t>ER336 - Ponte de Belazaima ao km 7+276</t>
  </si>
  <si>
    <t>Ponte de Fão s/ rio Cávado</t>
  </si>
  <si>
    <t>Esposende</t>
  </si>
  <si>
    <t>Ponte de Fão s/ Rio Cávado- Passagem Inferior Sul</t>
  </si>
  <si>
    <t>Ponte de Bolfiar sobre o Rio Alfusqueiro</t>
  </si>
  <si>
    <t>ER230 - Ponte do Avelal ao km 32+500</t>
  </si>
  <si>
    <t>EN333 - Ponte de Perrães ao km 18+500</t>
  </si>
  <si>
    <t xml:space="preserve">Ponte de Izeda sobre o Rio Sabor </t>
  </si>
  <si>
    <t>PONTE SOBRE O RIO TAMENTE</t>
  </si>
  <si>
    <t>Ponte da Barca</t>
  </si>
  <si>
    <t>PONTE SOBRE RIO FROUFE</t>
  </si>
  <si>
    <t>Ponte da Trofa s/ rio Ave</t>
  </si>
  <si>
    <t>PONTE NOSSA SENHORA DA GUIA</t>
  </si>
  <si>
    <t>Ponte de Lima</t>
  </si>
  <si>
    <t>EN 201 - PI ao km 34+880</t>
  </si>
  <si>
    <t>ER 308 - PI da Linha Férea ao km 2+090</t>
  </si>
  <si>
    <t>Ponte sobre o Rio Penacal</t>
  </si>
  <si>
    <t>Ponte de Gralhós</t>
  </si>
  <si>
    <t>Ponte sobre a Ribeira de Macedo do Peso</t>
  </si>
  <si>
    <t>Ponte de Algoso sobre o Rio Angueira</t>
  </si>
  <si>
    <t>Ponte de Frechas sobre a Ribeira da Carvalha</t>
  </si>
  <si>
    <t>EN109-4 Ponte do Engenho Velho ao Km 1+980</t>
  </si>
  <si>
    <t>Espinho</t>
  </si>
  <si>
    <t>Passagem Inferior do IC2, km 275+929</t>
  </si>
  <si>
    <t>EN 103 - Ponte sobre o Rio Neiva</t>
  </si>
  <si>
    <t>Barcelos</t>
  </si>
  <si>
    <t>VIADUTO DO IC28 AO KM 0+608</t>
  </si>
  <si>
    <t>PASSAGEM SUPERIOR AO IC28</t>
  </si>
  <si>
    <t>VIADUTO DO IC28 AO KM 1+231</t>
  </si>
  <si>
    <t xml:space="preserve"> Ponte s/ o rio Vouga </t>
  </si>
  <si>
    <t>Passagem Superior do IC2, km 274+520</t>
  </si>
  <si>
    <t>PASSAGEM SUPERIOR 2 DO IC28 AO KM 3+173</t>
  </si>
  <si>
    <t>Passagem Inferior ao IC2, km 275+618</t>
  </si>
  <si>
    <t>Passagem Inferior ao IC2, km 275+180</t>
  </si>
  <si>
    <t>Oeiras</t>
  </si>
  <si>
    <t>PASSAGEM SUPERIOR 1 DO IC 28 AO KM 2+888</t>
  </si>
  <si>
    <t>IC 28 - Viaduto ao km 3+477</t>
  </si>
  <si>
    <t>IC2 (EN1) - PI ao km 206+050</t>
  </si>
  <si>
    <t>Mealhada</t>
  </si>
  <si>
    <t>IC2 (EN1) - PI ao km 206+550</t>
  </si>
  <si>
    <t>PASSAGEM SUPERIOR 3 DO IC28 AO KM 4+100</t>
  </si>
  <si>
    <t>Arcos de Valdevez</t>
  </si>
  <si>
    <t>VIADUTO V2 DO IC28 AO KM 4+185</t>
  </si>
  <si>
    <t>IC2 - Ponte ao km 206+600</t>
  </si>
  <si>
    <t>PASSAGEM SUPERIOR 4 DO IC28 AO KM 5+122</t>
  </si>
  <si>
    <t>PASSAGEM SUPERIOR 5 DO IC28 AO KM 6+398</t>
  </si>
  <si>
    <t>PONTE SOBRE O RIO CABRAO</t>
  </si>
  <si>
    <t>PASSAGEM SUPERIOR 6 DO RAMO DE SAIDA DO IC28 AO KM 7+031</t>
  </si>
  <si>
    <t>PASSAGEM SUPERIOR 8 DO IC28 AO KM 9+101</t>
  </si>
  <si>
    <t>EN1 - Passagem Superior ao Cº Ferro, Linha do Norte</t>
  </si>
  <si>
    <t>EN1 - Ponte da Pedra sobre o Rio da Serra ao km 217+470</t>
  </si>
  <si>
    <t xml:space="preserve">Ponte sobre o Rio Tua </t>
  </si>
  <si>
    <t>Carrazeda de Ansiães</t>
  </si>
  <si>
    <t>VIADUTO V7 DO IC28 AO KM 9+623</t>
  </si>
  <si>
    <t>EN6 - Ponte ao Km 14+700</t>
  </si>
  <si>
    <t>EN1 - Ponte de Santo António ao km 220+502</t>
  </si>
  <si>
    <t>VIADUTO V8 DO IC28 AO KM 9+960</t>
  </si>
  <si>
    <t xml:space="preserve"> Passagem Superior do IC2, km 225+956</t>
  </si>
  <si>
    <t>PASSAGEM SUPERIOR 12 DO IC28 AO KM 11+206</t>
  </si>
  <si>
    <t>Passagem caminho de ferro</t>
  </si>
  <si>
    <t>PASSAGEM SUPERIOR 13 DO IC28 AO KM 11+610</t>
  </si>
  <si>
    <t>Passagem Superior do IC2, km 226+470</t>
  </si>
  <si>
    <t>PASSAGEM SUPERIOR 14 DO IC28 AO KM 12+626</t>
  </si>
  <si>
    <t>Passagem Inferior do IC2, km 227+360</t>
  </si>
  <si>
    <t>PASSAGEM SUPERIOR 15 DO IC28 AO KM 12+922</t>
  </si>
  <si>
    <t>Passagem Superior do IC2, km 228+199</t>
  </si>
  <si>
    <t>Passagem Superior do IC2, km 229+300</t>
  </si>
  <si>
    <t>EN6 - Nó de Oeiras ao km 8+720</t>
  </si>
  <si>
    <t>Passagem Superior do IC2, km 229+580</t>
  </si>
  <si>
    <t>IC2 - PS ao km 230+110</t>
  </si>
  <si>
    <t>Ponte da Formigosa</t>
  </si>
  <si>
    <t>IC2 - PS ao km 230+600</t>
  </si>
  <si>
    <t>EN6 - Nó de Paço D'Arcos ao km 6+593</t>
  </si>
  <si>
    <t>Ponte sobre Ribeira de Cedães</t>
  </si>
  <si>
    <t>IC2 - PI ao km 230+933</t>
  </si>
  <si>
    <t>IC2 - PS ao km 231+098</t>
  </si>
  <si>
    <t>EN6 - Ponte ao km 4+382</t>
  </si>
  <si>
    <t>IC2 - PS ao km 231+777</t>
  </si>
  <si>
    <t>IC2 - Viaduto sobre o Rio Águeda ao km 232+200</t>
  </si>
  <si>
    <t>IC2 - PS ao km 233+580</t>
  </si>
  <si>
    <t>IC2 - Viaduto ao km 233+838</t>
  </si>
  <si>
    <t>IC2 - PI ao km 234+925</t>
  </si>
  <si>
    <t>IC2 - PS ao km 235+231</t>
  </si>
  <si>
    <t>IC2 - PS ao km 236+975</t>
  </si>
  <si>
    <t>IC 2 - Ponte sobre o Rio Marnel ao Km 239+820</t>
  </si>
  <si>
    <t>Ponte sobre o Rio Vouga, na EN1- Km 240+990</t>
  </si>
  <si>
    <t>IC 2 - PI ao km 247+530</t>
  </si>
  <si>
    <t>EN1 - PI ao km 248+470</t>
  </si>
  <si>
    <t>PI sobre o caminho de ferro - Ramal do Vouga</t>
  </si>
  <si>
    <t>Passagem Inferior no IC2 ao Km 260+725</t>
  </si>
  <si>
    <t>PS do Nó de Travanca ao km 261+043</t>
  </si>
  <si>
    <t>Passagem Superior no IC2 ao km 262+140</t>
  </si>
  <si>
    <t>Passagem Inferior no IC2 ao km 262+500</t>
  </si>
  <si>
    <t>Ponte da Escravilheira sobre o Rio Ul</t>
  </si>
  <si>
    <t>PI no IC2 ao km 263+900_Nó de Oliveira de Azeméis</t>
  </si>
  <si>
    <t>Passagem Superior à EN101</t>
  </si>
  <si>
    <t>Passagem Superior no IC2 ao Km 264+419</t>
  </si>
  <si>
    <t>Passagem Inferior no IC2 ao Km 264+684</t>
  </si>
  <si>
    <t>Passagem Superior no IC2 ao Km 265+034</t>
  </si>
  <si>
    <t>Passagem Superior no IC2 ao Km 265+851</t>
  </si>
  <si>
    <t>Passagem Superior no IC2 ao Km 266+518</t>
  </si>
  <si>
    <t>Passagem Inferior  para Outeiro no IC2 ao km 267+287</t>
  </si>
  <si>
    <t>PI do Nó Norte de Oliv. Azeméis no IC2 ao km 267+600</t>
  </si>
  <si>
    <t>Ponte das Cavadas no IC2 ao km 267+853</t>
  </si>
  <si>
    <t>Passagem Superior no IC2 ao  km 268+212</t>
  </si>
  <si>
    <t>Ponte sobre o Rio Lima</t>
  </si>
  <si>
    <t>Viaduto de acesso à Ponte sobre o Rio Lima</t>
  </si>
  <si>
    <t>PS do Nó da Margonça no IC2 ao km 268+872</t>
  </si>
  <si>
    <t>São João da Madeira</t>
  </si>
  <si>
    <t>Passagem Inferior ao IC22, ao Km 0+260 da EN8, Rua de Angola</t>
  </si>
  <si>
    <t>Passagem Inferior à EN101</t>
  </si>
  <si>
    <t>Ponte sobre o Rio Lima em Ponte da Barca</t>
  </si>
  <si>
    <t>Passagem Inferior no IC2 ao km 273+766</t>
  </si>
  <si>
    <t>Passagem Inferior no IC2 ao km 272+982</t>
  </si>
  <si>
    <t>Passagem Inferior no IC2 ao km 272+151</t>
  </si>
  <si>
    <t>Passagem Superior no IC2 ao km 271+870</t>
  </si>
  <si>
    <t>Passagem Inferior no IC2 ao km 271+600</t>
  </si>
  <si>
    <t>Passagem Inferior no IC2 ao km 270+828</t>
  </si>
  <si>
    <t>Passagem Inferior no IC2 ao km 269+860</t>
  </si>
  <si>
    <t xml:space="preserve"> Ponte sobre o Rio Antuã no IC2 ao km 269+243</t>
  </si>
  <si>
    <t>EN326 - Ponte de Cela ao km 32+750</t>
  </si>
  <si>
    <t>EN326 - Ponte do Rio Uima ao km 10+928</t>
  </si>
  <si>
    <t>V EN326 - PS 1 ao km 33+400</t>
  </si>
  <si>
    <t>V EN326 - PI 2 ao km 34+035</t>
  </si>
  <si>
    <t>V EN326 - Ponte da Ribeira ao km 34+250</t>
  </si>
  <si>
    <t>V EN326 - Ponte do Rio Arda ao km 35+975</t>
  </si>
  <si>
    <t>V EN326 - Pontão do Rio Arda ao km 36+000</t>
  </si>
  <si>
    <t>V EN326 - Viaduto de Senras ao km 36+250</t>
  </si>
  <si>
    <t>V EN326 - Viaduto de Nogueiró ao km 38+500</t>
  </si>
  <si>
    <t>V EN326 - PS 4 ao km 38+710</t>
  </si>
  <si>
    <t>V EN326 - PI 5 ao km 39+100</t>
  </si>
  <si>
    <t>V EN326 - PS 6 ao km 40+015</t>
  </si>
  <si>
    <t>V EN326 - Viaduto da Aveneira ao km 40+250</t>
  </si>
  <si>
    <t>V EN326 - PI 7 ao km 41+000</t>
  </si>
  <si>
    <t>Ponte do Maçãs</t>
  </si>
  <si>
    <t>V EN326 - PS 8 ao km 41+498</t>
  </si>
  <si>
    <t>V EN326 - PI 10 ao km 42+250</t>
  </si>
  <si>
    <t>V EN326 - PS 11 ao km 42+500</t>
  </si>
  <si>
    <t>PONTE SOBRE O RIO COURA</t>
  </si>
  <si>
    <t>ER326-1 - Ponte de Alvarenga ao km 14+130</t>
  </si>
  <si>
    <t>PONTE SOBRE  O RIO MOURO</t>
  </si>
  <si>
    <t>EN223 - Pontão das Caldas de São Jorge ao km 12+250</t>
  </si>
  <si>
    <t>Ponte do Loureiral sobre o Rio Paiva</t>
  </si>
  <si>
    <t>Ponte sobre o Rio Ave na EM 13, Vila do Conde</t>
  </si>
  <si>
    <t>V EN224 - Viaduto ao km 62+900 sobre a EM1</t>
  </si>
  <si>
    <t>V EN224 - PS ao km 63+500</t>
  </si>
  <si>
    <t>PASSAGEM INFERIOR DO CAMINHO DE FERRO - CAMINHA</t>
  </si>
  <si>
    <t>EM 301 - Ponte de São João ao km 14+433</t>
  </si>
  <si>
    <t>PONTE SOBRE A RIBEIRA DAS MÓS</t>
  </si>
  <si>
    <t>V EN224 - PS ao km 64+067</t>
  </si>
  <si>
    <t>V EN224 - PS ao km 64+460</t>
  </si>
  <si>
    <t>V EN224 - Ponte sobre o Rio Antuã ao km 65+373</t>
  </si>
  <si>
    <t>V EN224 - PS ao km 66+633</t>
  </si>
  <si>
    <t>V EN224 - PS do Nó Zona Industrial ao km 67+300</t>
  </si>
  <si>
    <t>V EN224 - PS ao km 67+787</t>
  </si>
  <si>
    <t>V EN224 - PS ao km 68+645</t>
  </si>
  <si>
    <t>V EN224 - PI do Nó de Ossela ao km 56+000</t>
  </si>
  <si>
    <t>V EN224 - Viaduto de Vermoim ao km 56+630</t>
  </si>
  <si>
    <t>V EN224 - Ponte s/ rio Insua ao km 59+700</t>
  </si>
  <si>
    <t>V EN224 - PI ao km 61+850</t>
  </si>
  <si>
    <t>V EN224 - Ponte sobre o Rio Vigues ao km 52+150</t>
  </si>
  <si>
    <t>V EN224 - PI ao km 53+105</t>
  </si>
  <si>
    <t>V EN224 - PI ao km 53+615</t>
  </si>
  <si>
    <t>V EN224 - PS ao km 54+000</t>
  </si>
  <si>
    <t>EN223 - PS ao km 17+400</t>
  </si>
  <si>
    <t>Ponte do Trovela</t>
  </si>
  <si>
    <t>EN223 - PI do Caminho de Ferro ao km 19+200</t>
  </si>
  <si>
    <t>EN223 - PI ao km 19+840</t>
  </si>
  <si>
    <t>EN223 - PI ao km 20+295</t>
  </si>
  <si>
    <t>EN223 - PI ao km 20+446</t>
  </si>
  <si>
    <t>EN223 - PI da EN109-4 ao km 21+100</t>
  </si>
  <si>
    <t>PONTE DE ANHEL</t>
  </si>
  <si>
    <t>EN223 - PI ao km 21+930</t>
  </si>
  <si>
    <t>PONTE DE LANHESES SOBRE RIO LIMA</t>
  </si>
  <si>
    <t>EN223 - PI do Nó da Feira (A1) ao km 22+415</t>
  </si>
  <si>
    <t>EN223 - PI Nó da Feira (A1) ao km 22+500</t>
  </si>
  <si>
    <t>EN223 - PI de acesso ao Estaleiro da Brisa</t>
  </si>
  <si>
    <t>EN223 - PI ao km 23+175</t>
  </si>
  <si>
    <t>EN223 - PI ao km 23+475</t>
  </si>
  <si>
    <t>EN223 - PI de acesso ao Europarque ao km 23+750</t>
  </si>
  <si>
    <t>EN223 - PS ao km 24+350</t>
  </si>
  <si>
    <t>EN223 - PI ao km 24+810</t>
  </si>
  <si>
    <t>EN223 - PS ao km 25+255</t>
  </si>
  <si>
    <t>PONTE VELHA DE PONTE DE LIMA</t>
  </si>
  <si>
    <t>Ponte sobre o Rio Vez</t>
  </si>
  <si>
    <t>Ponte de Angeja sobre o Rio Vouga</t>
  </si>
  <si>
    <t>EN109 - Ponte sobre a Ribeira de Lamas ao km 21+400</t>
  </si>
  <si>
    <t>Viaduto sobre a EM1, na VEN333  - Ramo Poente</t>
  </si>
  <si>
    <t>Viaduto sobre a EM1, na VEN333</t>
  </si>
  <si>
    <t xml:space="preserve"> Viaduto sobre a EM1, na VEN333 - Ramo Nascente</t>
  </si>
  <si>
    <t>EN109 - Ponte ao km 51+606</t>
  </si>
  <si>
    <t>Estarreja</t>
  </si>
  <si>
    <t>EN109 - Ponte ao km 53+324</t>
  </si>
  <si>
    <t>EN333 - PI ao km 22+377</t>
  </si>
  <si>
    <t xml:space="preserve"> Ponte ao km 55+001</t>
  </si>
  <si>
    <t>EN109 - Ponte sobre o Rio Antuã ao km 48+545</t>
  </si>
  <si>
    <t>Nova Ponte de Gois sobre o rio Ceira</t>
  </si>
  <si>
    <t>Ponte da Ronqueira sobre a Ribeira de Poiares</t>
  </si>
  <si>
    <t>EN1 - Ponte do Campo ao km 231+588</t>
  </si>
  <si>
    <t>EN1 - Ponte de Águeda ao km 231+950</t>
  </si>
  <si>
    <t>EN1 - PI do Caminho de Ferro ao km 232+650</t>
  </si>
  <si>
    <t>Ponte da Gafanha s/ o Rio Boco</t>
  </si>
  <si>
    <t xml:space="preserve">Ponte de Góis sobre o Rio Ceira </t>
  </si>
  <si>
    <t>Ponte sobre a Ribeira de Mega</t>
  </si>
  <si>
    <t>Passagem Superior ao IC19(A37) PK 3+230"EN117-Nó 4 Caminhos"</t>
  </si>
  <si>
    <t>Amadora</t>
  </si>
  <si>
    <t>Passagem Superior Ferreiros s/ Ramal de Braga</t>
  </si>
  <si>
    <t>Ponte Grande sobre o Rio de Saltadouro</t>
  </si>
  <si>
    <t>Vieira do Minho</t>
  </si>
  <si>
    <t>PONTE DE PORTUZELO</t>
  </si>
  <si>
    <t>PONTE SOBRE O RIO DE ESTORÃOS</t>
  </si>
  <si>
    <t>Ponte do Neiva S/ Rio Neiva</t>
  </si>
  <si>
    <t>EN 204 - Ponte de Louro sobre o Rio Este</t>
  </si>
  <si>
    <t>PONTE SOBRE O RIO DAS MULAS</t>
  </si>
  <si>
    <t>PONTE DA AMIZADE SOBRE O RIO MINHO</t>
  </si>
  <si>
    <t xml:space="preserve">Ponte sobre Ribeira do Selho - Variante da Creixomil </t>
  </si>
  <si>
    <t>PI2 - Variante de Creixomil</t>
  </si>
  <si>
    <t>Var. EN14 - PS perfis 94/96 - Lanço Infias / Feira Nova</t>
  </si>
  <si>
    <t>Var EN14 - PS 2 - Lanço Infias / Feira Nova</t>
  </si>
  <si>
    <t>Var. EN14 - PS 3 - Lanço Infias / Feira Nova</t>
  </si>
  <si>
    <t>Var. EN14 - PS 4 - Lanço Infias / Feira Nova</t>
  </si>
  <si>
    <t xml:space="preserve">EN14 - PS5 </t>
  </si>
  <si>
    <t>PONTE DA ANTIGA CENTRAL ELÉCTRICA DO LINDOSO</t>
  </si>
  <si>
    <t>EN 206 - Ponte Nova sobre o Rio Vizela</t>
  </si>
  <si>
    <t>Fafe</t>
  </si>
  <si>
    <t>Cabeceiras de Basto</t>
  </si>
  <si>
    <t>EN 206 - Ponte de Cavez sobre o Rio Tâmega</t>
  </si>
  <si>
    <t>Ponte do Prado S/ o Rio Cávado - EN 201</t>
  </si>
  <si>
    <t>Ponte do Boco S/ Rio Vade</t>
  </si>
  <si>
    <t>Ponte do Homem S/ o Rio Homem</t>
  </si>
  <si>
    <t xml:space="preserve">Ponte do Bico S/ o rio Cávado </t>
  </si>
  <si>
    <t>Ponte das Taipas S/ Rio Ave</t>
  </si>
  <si>
    <t>Viaduto ao IC19(A37) PK 12+860 "V.Sobre Ribeira das Lajes"</t>
  </si>
  <si>
    <t>Ponte de Pombeiro s/ o Rio Vizela</t>
  </si>
  <si>
    <t>Ponte do Porto S/ o Rio Cávado</t>
  </si>
  <si>
    <t>Amares</t>
  </si>
  <si>
    <t>Reforço c/ Pré-esforço Exterior</t>
  </si>
  <si>
    <t>PI 1 - Var 210</t>
  </si>
  <si>
    <t>PA 2 - Var 210</t>
  </si>
  <si>
    <t>PI 4 - Var 210</t>
  </si>
  <si>
    <t>Ponte s/ o Rio da Vila - Var 210</t>
  </si>
  <si>
    <t xml:space="preserve">PS 3 -  Var 210 </t>
  </si>
  <si>
    <t>VIADUTO V3 DO IC28 AO KM 5+707</t>
  </si>
  <si>
    <t>VIADUTO V5 DO IC28 AO KM 7+601</t>
  </si>
  <si>
    <t>VIADUTO V9  DO IC28 AO KM 10+891</t>
  </si>
  <si>
    <t>Var. EN14 - PI perfis 26/27 -  Lanço Infias/Estação</t>
  </si>
  <si>
    <t>Var. EN14 - PI perfis 51/52 - Lanço Infias/Estação</t>
  </si>
  <si>
    <t>Var. EN14 - PS perfis 68/69 - Lanço Infias/Estação</t>
  </si>
  <si>
    <t>PS 3A - Var 206 - IC5 Variante de Fafe</t>
  </si>
  <si>
    <t>PS 1A - Var 206 - IC5 Variante de Fafe</t>
  </si>
  <si>
    <t>Reforço c/ Fibras de Carbono</t>
  </si>
  <si>
    <t>Ponte de Mosteiro s/rio Castelães</t>
  </si>
  <si>
    <t>Ponte de Pombal</t>
  </si>
  <si>
    <t>Var EN14 - PI 3A - Lanço Celeirós/Estação</t>
  </si>
  <si>
    <t>Var EN14 - PS 4 - Lanço Celeirós/Estação</t>
  </si>
  <si>
    <t>Var EN14 - PS 7 - Lanço Celeirós/Estação</t>
  </si>
  <si>
    <t>Passagem Inferior (PA1 VN103)</t>
  </si>
  <si>
    <t>PONTE SOBRE O RIO VEZ</t>
  </si>
  <si>
    <t>PI, Nó de Ligação ER204</t>
  </si>
  <si>
    <t>PS3  Nó Ligação EN103-1</t>
  </si>
  <si>
    <t>PI4 Nó de Ligação EN103-1</t>
  </si>
  <si>
    <t>PS5 , Nó de Ligação EN 103-1</t>
  </si>
  <si>
    <t>PS6 sobre VN103 ( EN 103-1 )</t>
  </si>
  <si>
    <t>VN 103 - PI7 ao km 19+857</t>
  </si>
  <si>
    <t>Ponte S/ o Rio Cávado</t>
  </si>
  <si>
    <t>PI9 ao km 20,340, VN 103, Nó ligação ER205</t>
  </si>
  <si>
    <t>PS10 sobre VN103</t>
  </si>
  <si>
    <t xml:space="preserve">PS11 sobre VN103 </t>
  </si>
  <si>
    <t xml:space="preserve"> Passagem Superior  Rua do Queimado</t>
  </si>
  <si>
    <t xml:space="preserve">PS13 </t>
  </si>
  <si>
    <t>PS1 - Var 206 - IC5 - Variante de Fafe</t>
  </si>
  <si>
    <t>PI 2 - Var206 - IC5 Variante de Fafe</t>
  </si>
  <si>
    <t>PS 3- Var 206 - IC5 Variante de Fafe</t>
  </si>
  <si>
    <t>PI 4 - Var206 - IC5 Variante de Fafe</t>
  </si>
  <si>
    <t>PI 5 - Var206 - IC5 Variante de Fafe</t>
  </si>
  <si>
    <t>PS 6 - Var206 - IC5 Variante de Fafe</t>
  </si>
  <si>
    <t>PI 7 - Var206 - IC5 Variante de Fafe</t>
  </si>
  <si>
    <t>PS 8 - Var206 - IC5 Variante de Fafe</t>
  </si>
  <si>
    <t>Ponte s/ rio Vizela</t>
  </si>
  <si>
    <t>Viaduto de Sto Ovídio -  Var206 - IC5 Variante de Fafe</t>
  </si>
  <si>
    <t>PS 10 - Var206 - IC5 Variante de Fafe</t>
  </si>
  <si>
    <t>VN206 - PS 10 ao km 50+400</t>
  </si>
  <si>
    <t>VN206 - PS11 ao km 50+350</t>
  </si>
  <si>
    <t>VN206- PS12 ao km 52+100</t>
  </si>
  <si>
    <t>PS 13 - Var206 - IC5 Variante de Fafe</t>
  </si>
  <si>
    <t>PS 14 - Var206 - IC5 Variante de Fafe</t>
  </si>
  <si>
    <t>PS 14A - Var206 - IC5 Variante de Fafe</t>
  </si>
  <si>
    <t>PS 16 - Var206 - IC5 Variante de Fafe</t>
  </si>
  <si>
    <t>PI 1 - Var101 - Lanço Guimarães/Fafe</t>
  </si>
  <si>
    <t>ER247 - Ponte da Carvoeira sobre o Rio Lizandro ao Km 54+297</t>
  </si>
  <si>
    <t>IC2 - V. Rio Trancão - sentido S.Iria - Expo</t>
  </si>
  <si>
    <t>V2 - Var101 - Lanço Guimarães/Fafe</t>
  </si>
  <si>
    <t>Sub Obra: SO1 (Norte) - PI 2 - Var101 - Lanço Guimarães/Fafe</t>
  </si>
  <si>
    <t>Viaduto 3 - Var101 - Lanço Guimarães/Fafe</t>
  </si>
  <si>
    <t>Viaduto 4 - Var101 - Lanço Guimarães/Fafe</t>
  </si>
  <si>
    <t>PS 5 - Var101 - Lanço Guimarães/Fafe</t>
  </si>
  <si>
    <t>IC2 - PS ao Km 058+900</t>
  </si>
  <si>
    <t>EN115 - Ponte sobre o rio Loures ao km 83+899</t>
  </si>
  <si>
    <t>Viaduto Eng. Duarte Pacheco</t>
  </si>
  <si>
    <t>ER374 - Ponte em Póvoa da Galega ao km 23+900</t>
  </si>
  <si>
    <t>EM374 - Passagem Inferior ao km 004+900</t>
  </si>
  <si>
    <t>Ponte sobre o Rio Alcabrichel</t>
  </si>
  <si>
    <t>Passagem inferior ao PK 176+526</t>
  </si>
  <si>
    <t>V1.1 - Var. Famalicão à EN 14</t>
  </si>
  <si>
    <t>PI2 - Variante de Famalicão à EN 14</t>
  </si>
  <si>
    <t>PI3 - Variante de Famalicão à EN 14</t>
  </si>
  <si>
    <t>PI4 - Variante de Famalicão à EN 14</t>
  </si>
  <si>
    <t>PS 11 - Variante de Famalicão à EN14</t>
  </si>
  <si>
    <t>PS 10 - Variante de Famalicão à EN14</t>
  </si>
  <si>
    <t>PS 9 - Variante de famalicão à EN14</t>
  </si>
  <si>
    <t>PI 8 - Variante de Famalicão à EN14</t>
  </si>
  <si>
    <t>PS 7 - Variante de Famalicão à EN 14</t>
  </si>
  <si>
    <t>Passsagem Inferior 6 - Variante de Famalicão à EN14</t>
  </si>
  <si>
    <t>PI 5 - Variante de Famalicão à EN14</t>
  </si>
  <si>
    <t>PS 4 - Variante de Famalicão à EN14</t>
  </si>
  <si>
    <t>PI 2 - Variante de Famalicão à EN14</t>
  </si>
  <si>
    <t>PI19 - Variante de Famalicão à EN14</t>
  </si>
  <si>
    <t>PI 1 - Variante de Famalicão à EN 14</t>
  </si>
  <si>
    <t>Ramo do V 3 - Variante de Famalicão à EN14</t>
  </si>
  <si>
    <t>Viaduto V3 na Variante à EN 14 em Famalicão</t>
  </si>
  <si>
    <t>Ponte Pequena</t>
  </si>
  <si>
    <t>PI 1 - Var.101;105</t>
  </si>
  <si>
    <t>PI 5 - Var. 101;105</t>
  </si>
  <si>
    <t>PI 6 - Var. 101;105</t>
  </si>
  <si>
    <t>PS 7 - Var 101;105</t>
  </si>
  <si>
    <t>PI 8 - Var. 101;105</t>
  </si>
  <si>
    <t>PI 9 - Var. 101;105</t>
  </si>
  <si>
    <t>PI 10 - Var. 101;105</t>
  </si>
  <si>
    <t>PS 11 - Var. 101;105</t>
  </si>
  <si>
    <t>PS 12 - Var. 101;105</t>
  </si>
  <si>
    <t>PI 13 - Var. 101;105</t>
  </si>
  <si>
    <t>PS 14 - Var. 101;105</t>
  </si>
  <si>
    <t>PI 15 - Var. 101;105</t>
  </si>
  <si>
    <t>PI 16 - Var. 101;105</t>
  </si>
  <si>
    <t>PS 17 - Var. 101;105</t>
  </si>
  <si>
    <t>EN 10 - Ponte Marechal Carmona ao Km 118+560</t>
  </si>
  <si>
    <t>Ponte Marechal Carmona sobre o rio Tejo</t>
  </si>
  <si>
    <t>EN250 - PI sob IC22 ao km 24+862 (EN)</t>
  </si>
  <si>
    <t>EN117 - Passagem inferior ao km 0+700</t>
  </si>
  <si>
    <t>EN117 - PS Passagem rodoviária ao km 3+200</t>
  </si>
  <si>
    <t>VN10 - Viaduto s/ CF - Est. Mercadorias (tab. Norte)</t>
  </si>
  <si>
    <t>VN10 - Viaduto s/e CF, ao km 0+000 - Estação de Mercadorias</t>
  </si>
  <si>
    <t>Ponte das Arrotas</t>
  </si>
  <si>
    <t>Ponte da Baigeira</t>
  </si>
  <si>
    <t>Ponte de S. João de Loure sobre o Rio Vouga</t>
  </si>
  <si>
    <t>EN10 - Passagem Inferior à EN116 em Alverca ao km 129+586</t>
  </si>
  <si>
    <t>PI 4 ao km 1+050</t>
  </si>
  <si>
    <t>Passagem Superior 5  ao km 1+265</t>
  </si>
  <si>
    <t>PI8  ao km 13+570</t>
  </si>
  <si>
    <t>PI 3</t>
  </si>
  <si>
    <t>PS 2</t>
  </si>
  <si>
    <t>Ponte sobre o Rio Angueira</t>
  </si>
  <si>
    <t>Passagem Superior à EN 321-1 (variante) ao km 000+700</t>
  </si>
  <si>
    <t>Passagem Inferior à EN 321-1 (variante) ao km 002+100</t>
  </si>
  <si>
    <t>Passagem Superior à  EN 321-1 (variante) ao km 002+400</t>
  </si>
  <si>
    <t>Passagem Inferior à  EN 321-1 (variante) ao km 002+920</t>
  </si>
  <si>
    <t>Passagem Inferior à  EN 321-1 (variante) ao km 004+700</t>
  </si>
  <si>
    <t>Passagem Superior à EN 321-1 (variante) ao km 005+300</t>
  </si>
  <si>
    <t>Passagem Inferior à  EN 321-1 (variante) ao km 006+000</t>
  </si>
  <si>
    <t>Passagem Superior à  EN 321-1 (variante) ao km 007+250</t>
  </si>
  <si>
    <t>Passagem Superior à  EN 321-1 (variante)</t>
  </si>
  <si>
    <t>Variante EN 213-Ponte sobre o Rio Torto</t>
  </si>
  <si>
    <t>Variante EN 213-Passagem Superior 01</t>
  </si>
  <si>
    <t>Variante EN 213-Viaduto sobre a Ribeira de Lila</t>
  </si>
  <si>
    <t>Variante EN 213-Passagem Superior 02</t>
  </si>
  <si>
    <t>Variante EN 212-Passagem Superior 01</t>
  </si>
  <si>
    <t>EN 6-7 - Passagem Rodoviária ao km 1+420</t>
  </si>
  <si>
    <t>EN 6-7 - Passagem Rodoviária ao km 2+050</t>
  </si>
  <si>
    <t>Viaduto 2</t>
  </si>
  <si>
    <t>PI 5</t>
  </si>
  <si>
    <t>PI 6</t>
  </si>
  <si>
    <t>PI ao Km 18+552 da VEN235</t>
  </si>
  <si>
    <t>P.S. à A44-acesso à R. S. Gonçalo - Corte Inglês</t>
  </si>
  <si>
    <t>IC8 - PS ao Km 43+300</t>
  </si>
  <si>
    <t>Ponte sobre a Ribeira da Pêga (nova)</t>
  </si>
  <si>
    <t>EN6-7 - PS Passagem Rodoviaria ao KM 2+550</t>
  </si>
  <si>
    <t>EN6-7 - PS Passagem Rodoviaria ao Km 3+300</t>
  </si>
  <si>
    <t>Passagem Inferior à A43 ao Km 001+576</t>
  </si>
  <si>
    <t>EN 16 - PIP KM 68+100 Variante T S Pedro Sul</t>
  </si>
  <si>
    <t>EN 222 - Ponte Antiga de Espinho s/ rio Távora ao km 149+065</t>
  </si>
  <si>
    <t>Viaduto ao km 003+200 da A43 (IC29)</t>
  </si>
  <si>
    <t>Passagem Inferior acesso AENOR VN103</t>
  </si>
  <si>
    <t xml:space="preserve">PI Sobre a Linha do Minho </t>
  </si>
  <si>
    <t>PS ao IC19(A37) PK 10+330 "EN249-3 ao Km 000+430 - PS Este"</t>
  </si>
  <si>
    <t>PS ao IC19(A37) PK 10+360 "EN249-3 ao Km 000+430 - PS Oeste"</t>
  </si>
  <si>
    <t>EN249-3 - Passagem Superior ao Km 3+950</t>
  </si>
  <si>
    <t>EN249-3 - Passagem Superior ao Km 5+530</t>
  </si>
  <si>
    <t>Viaduto Sobre o Rio Tinto</t>
  </si>
  <si>
    <t>PI 3 - Variante de Famalicao a EN 14</t>
  </si>
  <si>
    <t>Passagem Inferior ao IC19(A37) PK 15+520</t>
  </si>
  <si>
    <t>Passagem Superior à A44 -  próximo 1º Túnel</t>
  </si>
  <si>
    <t>Passagem Superior à A44 -  Rotunda - Oeste</t>
  </si>
  <si>
    <t>Passagem Superior à A44 -  Rotunda - Este</t>
  </si>
  <si>
    <t>Passagem Superior à A44 - Nó do El Corte Ingles - Oeste</t>
  </si>
  <si>
    <t>Passagem Superior ao IC35 ao km 000+950</t>
  </si>
  <si>
    <t>Viaduto de Transição entre a REFER e o nó do Estádio</t>
  </si>
  <si>
    <t>Viaduto Principal sobre o Nó do Estádio na A20</t>
  </si>
  <si>
    <t>PI ao Km19+222, da VN235</t>
  </si>
  <si>
    <t>PI ao Km 19+408, da VEN235</t>
  </si>
  <si>
    <t>PS ao Km 19+689</t>
  </si>
  <si>
    <t>PS ao Km 19+742</t>
  </si>
  <si>
    <t>Viaduto ao Km 20+210</t>
  </si>
  <si>
    <t>PI ao Km 22+433 da VEN235</t>
  </si>
  <si>
    <t>PS ao Km 22+786</t>
  </si>
  <si>
    <t>PI ao Km 23+603, da VEN235</t>
  </si>
  <si>
    <t>PS ao Km 26+008</t>
  </si>
  <si>
    <t>PI ao Km 23+875, da VEN333</t>
  </si>
  <si>
    <t>PI à EN 333 e Ramos de Entrada e Saída do IC 2</t>
  </si>
  <si>
    <t>IP4- Passagem Inferior ao km 92+847</t>
  </si>
  <si>
    <t>Viaduto sobre o Rio Galvão</t>
  </si>
  <si>
    <t>Viaduto sobre o Rio Real</t>
  </si>
  <si>
    <t>Viaduto do Olho Marinho (sub-obra)</t>
  </si>
  <si>
    <t>Viaduto do Olho Marinho</t>
  </si>
  <si>
    <t>V EN326 - Ponte 2 sobre o Rio Arda ao Km 37+130</t>
  </si>
  <si>
    <t>IC8 - PS2 ao Km 27+330</t>
  </si>
  <si>
    <t>IC8 - VT1 ao Km 28+710</t>
  </si>
  <si>
    <t>IC8 - PS2A ao Km 29+530</t>
  </si>
  <si>
    <t>IC8 - PI3 ao Km 29+600</t>
  </si>
  <si>
    <t>IC8 - PS4 ao Km 29+980</t>
  </si>
  <si>
    <t>IC8 - PS5 ao Km 30+480</t>
  </si>
  <si>
    <t>IC8 - VT2 ao Km 31+540</t>
  </si>
  <si>
    <t>IC8 - PS6 ao Km 32+500</t>
  </si>
  <si>
    <t>IC8 - PIN3 ao Km 32+950</t>
  </si>
  <si>
    <t>IC8 - PS ao Km 34+140</t>
  </si>
  <si>
    <t>IC8 - PI7 ao Km 34+560</t>
  </si>
  <si>
    <t>IC8 - PI8 ao Km 35+590</t>
  </si>
  <si>
    <t>IC8 - PS ao Km 36+870</t>
  </si>
  <si>
    <t>IP6 - PS28 ao Km 17+400</t>
  </si>
  <si>
    <t>PI da VEN235, ao Km 24+781</t>
  </si>
  <si>
    <t>Viaduto do Regado</t>
  </si>
  <si>
    <t>Passagem Inferior à EN206 pelo Metro</t>
  </si>
  <si>
    <t>PI nó de acesso a Codeçoso</t>
  </si>
  <si>
    <t>Viaduto sobre o ribeiro do Vale de Casal</t>
  </si>
  <si>
    <t xml:space="preserve">Variante EN 212- Passagem Inferior 002 </t>
  </si>
  <si>
    <t>Variante EN 212- Passagem Inferior 03</t>
  </si>
  <si>
    <t>Acesso à Ponte Rainha Santa - Rotunda Sul</t>
  </si>
  <si>
    <t>Túnel de acesso Ponte Rainha Santa - Viaduto Norte</t>
  </si>
  <si>
    <t>Túnel de acesso Ponte Rainha Santa - Rotunda Norte</t>
  </si>
  <si>
    <t>Túnel de acesso Ponte Rainha Santa - Pórtico3</t>
  </si>
  <si>
    <t>Variante EN 212- Passagem Inferior 04</t>
  </si>
  <si>
    <t>IC2 - PS ao km 58+555</t>
  </si>
  <si>
    <t>IC2 - PS ao km 60+149</t>
  </si>
  <si>
    <t>IC2 - PS ao km 60+490</t>
  </si>
  <si>
    <t>IC2 - PI ao km 61+167</t>
  </si>
  <si>
    <t>EN117 - PS acesso a EN117 apartir do IC17</t>
  </si>
  <si>
    <t>EN 101-Passagem Superior de Mesão Frio</t>
  </si>
  <si>
    <t>Mesão Frio</t>
  </si>
  <si>
    <t>Passagem Superior do IC3, Km 0+567 (PS1)</t>
  </si>
  <si>
    <t>Passagem Superior do IC3, Km 0+687 (PS2)</t>
  </si>
  <si>
    <t>Passagem Superior do IC3, Km 1+950 (PS3)</t>
  </si>
  <si>
    <t>Passagem Superior do IC3, Km 1+985 (PS4)</t>
  </si>
  <si>
    <t>Ponte de Penacova s/ rio Mondego - José Luciano de Castro</t>
  </si>
  <si>
    <t>EN 314-1 Ponte da Brunheda</t>
  </si>
  <si>
    <t>IP5 - PI ao KM  199+250</t>
  </si>
  <si>
    <t>IP5 - PI ao KM 200+190 (Terminal TIR)</t>
  </si>
  <si>
    <t>PI ao KM 199+750</t>
  </si>
  <si>
    <t>IP5 - Ponte s a Rib.ª dos Tourões</t>
  </si>
  <si>
    <t>EN221 - PS na variante das Gouveias</t>
  </si>
  <si>
    <t xml:space="preserve"> EN 221 - PS na variante à Rapoula</t>
  </si>
  <si>
    <t>EN221 - PI na variante à Rapoula</t>
  </si>
  <si>
    <t>Ponte sobre o Rio Grande em Ribeira de Palheiros</t>
  </si>
  <si>
    <t>Lourinhã</t>
  </si>
  <si>
    <t>EN248 - Ponte sobre a Ribeira da Laje ao km 21+850</t>
  </si>
  <si>
    <t>Arruda dos Vinhos</t>
  </si>
  <si>
    <t>Passagem Inferior na EN 342-1 ao Km 11+680</t>
  </si>
  <si>
    <t>EN 221 - Passagem Superior ao km 159+372 (Var. à Malta)</t>
  </si>
  <si>
    <t>EN247 - Ponte do Casal Novo</t>
  </si>
  <si>
    <t>Ponte de Albergaria sobre o ribeiro do Fagundo</t>
  </si>
  <si>
    <t>PTE DA RIBEIRA CHOCANAL ao Km 15+622 da EN 245</t>
  </si>
  <si>
    <t>PTE DOS CANAIS ao km 11+655 na EN245</t>
  </si>
  <si>
    <t>IC13 PI18 ao Km 152+600</t>
  </si>
  <si>
    <t>IC13 PI17 ao Km 151+796</t>
  </si>
  <si>
    <t>IC13 PS16 ao Km 151+334</t>
  </si>
  <si>
    <t>IC13 PTE DO SACAPÃO ao Km 149+541</t>
  </si>
  <si>
    <t>IC13 PTE ALMOJANDA ao Km 148+379</t>
  </si>
  <si>
    <t>IC13 PS14 ao Km 147+333</t>
  </si>
  <si>
    <t>IC13 PS13 ao Km 146+272</t>
  </si>
  <si>
    <t>IC13 PTE RIBEIRA PERDIGOAS ao Km 144+142</t>
  </si>
  <si>
    <t>IC13 PI11 ao KM 142+708</t>
  </si>
  <si>
    <t>IC13 PS10 ao Km 141+084</t>
  </si>
  <si>
    <t>IC13 PS9A ao Km 138+319</t>
  </si>
  <si>
    <t>IC13 PTE DA SEDA ao Km 136+455</t>
  </si>
  <si>
    <t>IC13 PS1A ao Km 125+530</t>
  </si>
  <si>
    <t>IC13 PS1 ao Km 126+260</t>
  </si>
  <si>
    <t>IC13 PS2 ao Km 128+960</t>
  </si>
  <si>
    <t>IC13 PS3 ao Km 129+510</t>
  </si>
  <si>
    <t>IC13 PI4 ao Km 130+017</t>
  </si>
  <si>
    <t>PTE DO CORNADO ao Km 131+211</t>
  </si>
  <si>
    <t>IC13 PS7 ao Km 133+042</t>
  </si>
  <si>
    <t>IC13 PS8 ao Km 135+418</t>
  </si>
  <si>
    <t>IC13 PTE DE LINHAIS ao Km 134+216</t>
  </si>
  <si>
    <t>Ponte na ED 5 ao Km 76,025</t>
  </si>
  <si>
    <t>Passagem Inferior na EN 10-8 ao km 3+470</t>
  </si>
  <si>
    <t>Passagem Superior na EN 10 ao Km 19+493</t>
  </si>
  <si>
    <t>Sesimbra</t>
  </si>
  <si>
    <t>PS Carvalhais</t>
  </si>
  <si>
    <t>VAR EN212 - Passagem Superior 2A</t>
  </si>
  <si>
    <t xml:space="preserve">Variante á EN222-Ponte do Arda EM/504  - Viaduto 1 </t>
  </si>
  <si>
    <t>Var EN103-1- Ponte da Reguenga</t>
  </si>
  <si>
    <t>Variante EN213 - Ponte sobre a Ribeira da Gralheira</t>
  </si>
  <si>
    <t>Variante EN213- Passagem Hidráulica</t>
  </si>
  <si>
    <t>Variante EN213: Passagem Superior 03</t>
  </si>
  <si>
    <t>Variante EN213: Passagem Superior 04</t>
  </si>
  <si>
    <t>Variante EN213: Passagem Superior 05</t>
  </si>
  <si>
    <t>Variante EN213: Ponte sobre a Ribeira de Sucçães</t>
  </si>
  <si>
    <t>EN 213-Passagem Inferior (Vilarandelo)</t>
  </si>
  <si>
    <t>Passagem Superior na EN 10-8 ao km 3+870</t>
  </si>
  <si>
    <t>Passagem Superior na EN 10-8 ao Km 3+989</t>
  </si>
  <si>
    <t>Viaduto sobre o Sapal e o CF na EN 10-8 ao km 2+535</t>
  </si>
  <si>
    <t>PS1 à varEN222</t>
  </si>
  <si>
    <t>PS3 à var.EN222</t>
  </si>
  <si>
    <t>Viaduto 3</t>
  </si>
  <si>
    <t>viatudo 4</t>
  </si>
  <si>
    <t>Viatudo 5</t>
  </si>
  <si>
    <t>Viaduto 6</t>
  </si>
  <si>
    <t>Viaduto 7</t>
  </si>
  <si>
    <t>VAR EN205- Passagem Superior 02</t>
  </si>
  <si>
    <t>Var EN205- PAssagem Superior 03</t>
  </si>
  <si>
    <t>VAR EN205: Passagem Superior 01</t>
  </si>
  <si>
    <t>VAR EN205: PAssagem Superior 1A</t>
  </si>
  <si>
    <t>VAR EN205: Passagem Inferior de Peões</t>
  </si>
  <si>
    <t>VAR EN205: Viaduto 1</t>
  </si>
  <si>
    <t>VAR EN205: Viaduto 2</t>
  </si>
  <si>
    <t>IC13 PI9 ao Km 136+016</t>
  </si>
  <si>
    <t>Ponte do Canha sobre o Rio Cértima</t>
  </si>
  <si>
    <t>Ponte da Foz</t>
  </si>
  <si>
    <t>EN 243 – Passagem Hidráulica ao km 10+810</t>
  </si>
  <si>
    <t>Passagem Superior 8</t>
  </si>
  <si>
    <t>Passagem Superior 9</t>
  </si>
  <si>
    <t>Nova Ponte do Carregueiro</t>
  </si>
  <si>
    <t>Ponte sobre a Ribeira de Boina (desactivada)</t>
  </si>
  <si>
    <t>PS à Variante da Atalaia ao Km 1+390</t>
  </si>
  <si>
    <t>PS à Variante da Atalaia ao Km 1+915</t>
  </si>
  <si>
    <t>N 351 Ponte sobre a ribeira da Fróia_KM 35+370</t>
  </si>
  <si>
    <t>N 351 Ponte do Souto_KM 36+180</t>
  </si>
  <si>
    <t>N 351 Ponte sobre a ribeira do Zambujeiro _KM 39+150</t>
  </si>
  <si>
    <t>N 351 Ponte da Barroca da Atalaia_KM 39+550</t>
  </si>
  <si>
    <t>N 351 Ponte sobre a ribeira da Sarzedinha_KM 42+700</t>
  </si>
  <si>
    <t>ER 230 Ponte s/ rib Nagosela KM 80+000</t>
  </si>
  <si>
    <t>Var EN322 - PS1a</t>
  </si>
  <si>
    <t>Var EN322 - PS1</t>
  </si>
  <si>
    <t>Var EN322 - PS2</t>
  </si>
  <si>
    <t>Var EN322 - PS3</t>
  </si>
  <si>
    <t>Var EN322 - PS4</t>
  </si>
  <si>
    <t>EN236 - Ponte do Ceira ao km 1+253</t>
  </si>
  <si>
    <t>EN236 - Passagem Superior ao pk 1+300</t>
  </si>
  <si>
    <t>EN236 - Passagem Superior ao pk 0+310</t>
  </si>
  <si>
    <t>EN17 - Passagem Inferior ao km 21+380</t>
  </si>
  <si>
    <t>EN17 - Passagem Inferior ao Pk 21+450</t>
  </si>
  <si>
    <t>Passagem Superior em Castro Marim</t>
  </si>
  <si>
    <t>Passagem de Fauna</t>
  </si>
  <si>
    <t>Var EN322 - Viaduto de Andrães</t>
  </si>
  <si>
    <t>Var EN322 - Ponte sobre a Ribeira da Tanha</t>
  </si>
  <si>
    <t>Var EN322 - Ponte sobre a Ribeira da Ponte da Corva</t>
  </si>
  <si>
    <t>Var EN322 - Passagem Inferior</t>
  </si>
  <si>
    <t>ER 230 Ponte s/ rib de Cabanas KM 82+724</t>
  </si>
  <si>
    <t>EM13 - PS1-Acessos à Ponte Internacional Cerveira/Goian</t>
  </si>
  <si>
    <t>EM13- PI- Acessos à Ponte Internacional de Cerveira</t>
  </si>
  <si>
    <t>ER 230 Ponte s/ rio Dão KM 81+700</t>
  </si>
  <si>
    <t>Ponte sobre a Ribeira da Seda</t>
  </si>
  <si>
    <t>Ponte sobre a Ribeira de Almoster</t>
  </si>
  <si>
    <t>VAR EN210-Passagem Inferior de Peões 01</t>
  </si>
  <si>
    <t>VAR EN210- Passagem Inferior de Peões 02</t>
  </si>
  <si>
    <t>Viaduto sobre o Caminho-de-Ferro, ao km 6+947</t>
  </si>
  <si>
    <t>EN 337 1ª fase - PS1</t>
  </si>
  <si>
    <t>IP 5 PS KM 64+730</t>
  </si>
  <si>
    <t>EN 229 - Passagem Superior ao km 039+380 (VAR. A.BEIRA)</t>
  </si>
  <si>
    <t>EN 229 - Passagem Superior ao km 037+665 (VAR.  AG. BEIRA)</t>
  </si>
  <si>
    <t>IP 5 PI KM 65+780</t>
  </si>
  <si>
    <t>IP 5 PS KM 66+625</t>
  </si>
  <si>
    <t xml:space="preserve">IP 5 PI KM 69+050 </t>
  </si>
  <si>
    <t>IP 5 PI KM 74+020</t>
  </si>
  <si>
    <t>IP 5 PS KM 75+550</t>
  </si>
  <si>
    <t>IP 5 PI KM 76+700</t>
  </si>
  <si>
    <t>Pontão de Ceras na EN 110</t>
  </si>
  <si>
    <t>IP 5 PS KM 77+950</t>
  </si>
  <si>
    <t>IP 5 PS KM 78+710</t>
  </si>
  <si>
    <t>IP 5 PI KM 79+500</t>
  </si>
  <si>
    <t>IP 5 PI KM 80+700</t>
  </si>
  <si>
    <t>IP 5 Ponte s/ rib de Asnes KM 80+800</t>
  </si>
  <si>
    <t>IP 5 PS KM 81+240</t>
  </si>
  <si>
    <t>IP 5 PI KM 81+950 (Cruz c/ N 337)</t>
  </si>
  <si>
    <t>IP 5 PI KM 82+100</t>
  </si>
  <si>
    <t>IP 5 PI KM 85+550</t>
  </si>
  <si>
    <t>IP 5 PI KM 88+350</t>
  </si>
  <si>
    <t>IP 5 PI KM 88+650 (Cruz c/ N 16)</t>
  </si>
  <si>
    <t>IP5 PI KM 89+800</t>
  </si>
  <si>
    <t>IP 5 PI KM 91+300</t>
  </si>
  <si>
    <t>IP 5 PI KM 92+910</t>
  </si>
  <si>
    <t>IP 5 PI KM 93+500</t>
  </si>
  <si>
    <t>IP 5 PS KM 94+390</t>
  </si>
  <si>
    <t>IP 5 PI KM 96+480</t>
  </si>
  <si>
    <t>A 24 PI KM 157+380</t>
  </si>
  <si>
    <t>A 24 PI KM 158+125</t>
  </si>
  <si>
    <t>A 24 PI KM 158+150</t>
  </si>
  <si>
    <t>A 24 PSP KM 159+130</t>
  </si>
  <si>
    <t>A 24 PS KM 159+530</t>
  </si>
  <si>
    <t>Passagem Inferior - PI 7</t>
  </si>
  <si>
    <t>Passagem Inferior - PI 10</t>
  </si>
  <si>
    <t>Passagem Inferior - PI 12</t>
  </si>
  <si>
    <t>Passagem Inferior - PI 14</t>
  </si>
  <si>
    <t>Passagem Inferior - PI 15</t>
  </si>
  <si>
    <t>Passagem Superior - PS 11</t>
  </si>
  <si>
    <t>Passagem Superior - PS 13</t>
  </si>
  <si>
    <t xml:space="preserve">Pontão do Freixo na EN110 </t>
  </si>
  <si>
    <t>Nova Ponte sobre o Rio Ovelha</t>
  </si>
  <si>
    <t>Viaduto Nascente</t>
  </si>
  <si>
    <t>viaduto 1</t>
  </si>
  <si>
    <t>viaduto - Ramo A</t>
  </si>
  <si>
    <t>viaduto - Ramo B</t>
  </si>
  <si>
    <t>Passagem Inferior à Variante EN 101 em Felgueiras</t>
  </si>
  <si>
    <t>Passagem Superior à Variante à EN 101 em Felgueiras</t>
  </si>
  <si>
    <t>Passagem superior 1</t>
  </si>
  <si>
    <t>Ponte da Trabalhia</t>
  </si>
  <si>
    <t>Ponte do Barbancho</t>
  </si>
  <si>
    <t>A24 Ponte s/ rio Pavia KM 159+810</t>
  </si>
  <si>
    <t>A 24 PI KM 160+715</t>
  </si>
  <si>
    <t>Ponte da Balança</t>
  </si>
  <si>
    <t>Mira</t>
  </si>
  <si>
    <t>IC6-CATRAIA POÇOS/V.GALIZES-VIADUTO 4 Km 22+975</t>
  </si>
  <si>
    <t>IC6-CATRAIA POÇOS/V.GALIZES-PI 2 Km 15+460</t>
  </si>
  <si>
    <t>IC6-CATRAIA POÇOS/V.GALIZES-PI 8 Km 21+065</t>
  </si>
  <si>
    <t>IC6-CATRAIA POÇOS/V.GALIZES-PI 9A Km 22+350</t>
  </si>
  <si>
    <t>IC6-CATRAIA POÇOS/V.GALIZES-PI 10 Km 23+530</t>
  </si>
  <si>
    <t>IC6-CATRAIA POÇOS/V.GALIZES-PI 11A Km 25+220</t>
  </si>
  <si>
    <t>EN 2-9 - Ponte sobre o rio Corgo</t>
  </si>
  <si>
    <t>PS 2A ao PK 15+840</t>
  </si>
  <si>
    <t>PS3 ao PK 16+030</t>
  </si>
  <si>
    <t>EN2-9 - Passagem agrícola Inferior</t>
  </si>
  <si>
    <t>PS 5 ao PK 17+450</t>
  </si>
  <si>
    <t>PS 6 ao PK 19+090</t>
  </si>
  <si>
    <t>PS 7 ao PK 19+770</t>
  </si>
  <si>
    <t>PS 9 ao PK 21+950</t>
  </si>
  <si>
    <t>PS 12 ao PK 26+280</t>
  </si>
  <si>
    <t>PS 14 ao PK 28+000</t>
  </si>
  <si>
    <t>PS 14A ao PK 29+100</t>
  </si>
  <si>
    <t>PS1 ao PK 13+330</t>
  </si>
  <si>
    <t>VAR.TÁBUA 2FASE PS1 Km 12+505</t>
  </si>
  <si>
    <t>VAR.TÁBUA 2FASE PS2 Km 14+075</t>
  </si>
  <si>
    <t>VAR.TÁBUA 2FASE PS3 Km 15+460</t>
  </si>
  <si>
    <t>VAR.TÁBUA 2FASE PS4 Km 16+270</t>
  </si>
  <si>
    <t>variante de Tábua 1ª fase - PS3</t>
  </si>
  <si>
    <t>variante de Tábua 1ª Fase - PI2</t>
  </si>
  <si>
    <t>Ponte sobre o Rio Tua na EN 15-4</t>
  </si>
  <si>
    <t>Variante de Tábua - 1ª fase - PS4</t>
  </si>
  <si>
    <t>Variante de Tábua 1ª fase - PI5</t>
  </si>
  <si>
    <t>Variante de Tábua 1ª fase - PS6</t>
  </si>
  <si>
    <t>Variante de Tábua 1ª fase - PI7</t>
  </si>
  <si>
    <t>Variante de Tábua 1ª fase</t>
  </si>
  <si>
    <t>Variante de Tábua - 1ª fase - PS8</t>
  </si>
  <si>
    <t>Passagem Inferior 6</t>
  </si>
  <si>
    <t>Passagem Inferior 5</t>
  </si>
  <si>
    <t>Passagem Superior 4</t>
  </si>
  <si>
    <t>Passagem Superior 3</t>
  </si>
  <si>
    <t>Viaduto sobre a EN341</t>
  </si>
  <si>
    <t>Passagem Inferior 2</t>
  </si>
  <si>
    <t>Viaduto da Valdosa</t>
  </si>
  <si>
    <t>PS Caminho de Ferro</t>
  </si>
  <si>
    <t>EN334 PI 1 Km 7+550</t>
  </si>
  <si>
    <t>Ponte sobre a ribeira da Presa</t>
  </si>
  <si>
    <t>Acesso ao Hosp. Braga - Passagem Inferior 03</t>
  </si>
  <si>
    <t xml:space="preserve">Acesso ao Hosp. Braga - Passagem Inferior 02 </t>
  </si>
  <si>
    <t>Acesso ao Hosp. Braga - Passagem inferior 01</t>
  </si>
  <si>
    <t>Acesso ao Hosp. Braga - Passagem Inferior 01</t>
  </si>
  <si>
    <t>Acesso ao Hosp. Braga - Passagem superior 1</t>
  </si>
  <si>
    <t>EN9 - Ponte em Fação ao km 20+600</t>
  </si>
  <si>
    <t>PS CF Casa Branca ao km 538+620</t>
  </si>
  <si>
    <t>Viaduto de ligação da EN117 ao IC17 CRIL, em Alfragide</t>
  </si>
  <si>
    <t xml:space="preserve">Ponte sobre o Rio Alcoa </t>
  </si>
  <si>
    <t>Viaduto da Ribeira da Foupana ao km 21+600</t>
  </si>
  <si>
    <t>Viaduto da Ribeira dos Ladrões ao km 28+800</t>
  </si>
  <si>
    <t>Viaduto sobre a Ribeira do Alcoutenejo</t>
  </si>
  <si>
    <t>Viaduto sobre Ribeira de Odeleite</t>
  </si>
  <si>
    <t>PI CF Torre da Gadanha</t>
  </si>
  <si>
    <t>PI Caminho Ferro ao km 81+700</t>
  </si>
  <si>
    <t>EN10-6 - Ponte sobre o Rio da Silveira</t>
  </si>
  <si>
    <t>EN10-6 - Ponte da Adanaia</t>
  </si>
  <si>
    <t xml:space="preserve">EN1 - PI ao KM 248+400 Nó de Albergaria Norte </t>
  </si>
  <si>
    <t>PI ramo de ligação (Nó de Albergaria Norte) KM 248+390 EN1</t>
  </si>
  <si>
    <t>ER 230 PI KM 81+428 Linha Dão</t>
  </si>
  <si>
    <t>EN103- Passagem Inferior de Covelas</t>
  </si>
  <si>
    <t>EN103- PAssagem Inferior da Rua de São Julião</t>
  </si>
  <si>
    <t>Nova Ponte sobre a Ribeira de Ulme</t>
  </si>
  <si>
    <t>EN 18 - Pontão da Chaminé</t>
  </si>
  <si>
    <t>VEN101-P.Barca-A.Valdevez (2ª fase) - Passagem Inferior 04</t>
  </si>
  <si>
    <t>VEN101-P.Barca-A.Valdevez (2ªfase) - Passagem Inferior 07</t>
  </si>
  <si>
    <t>VEN101-P.Barca-A.Valdevez (2ªfase) - Passagem Superior 03</t>
  </si>
  <si>
    <t>VEN101-P.Barca-A.Valdevez (2ªfase) - Passagem Superior 05</t>
  </si>
  <si>
    <t>VEN101-P.Barca-A.Valdevez (2ªfase) - Passagem Superior 06</t>
  </si>
  <si>
    <t>VEN101-P.Barca-A.Valdevez (2ªfase) - Passagem Superior 01A</t>
  </si>
  <si>
    <t>VEN101-P.Barca-A.Valdevez (2ªfase) - Viaduto V1</t>
  </si>
  <si>
    <t>VEN101-P.Barca-A.Valdevez (2ªfase) - Viaduto V2</t>
  </si>
  <si>
    <t>VEN101-P.Barca-A.Valdevez (2ªfase) - Viaduto V3</t>
  </si>
  <si>
    <t xml:space="preserve">VEN101-P.Barca-A.Valdevez (2ªfase) - Ponte Sobre Rio Vez </t>
  </si>
  <si>
    <t>VEN101-P.Barca-A.Valdevez (2ªfase) - Pontão</t>
  </si>
  <si>
    <t>EN 113 - Pontão de Vale dos Ovos</t>
  </si>
  <si>
    <t>IC1 PH ao km 668+550</t>
  </si>
  <si>
    <t>EN 264 Ponte ao km 687 do IC1</t>
  </si>
  <si>
    <t>Ponte dos Desgastes</t>
  </si>
  <si>
    <t>Pontão da Horta Nova</t>
  </si>
  <si>
    <t>Passagem Inferior de peões à EN12</t>
  </si>
  <si>
    <t>Passagem Superior da Avenida Artur Duarte sobre a EN12</t>
  </si>
  <si>
    <t>Ponte sobre a Ribeira de Cobres</t>
  </si>
  <si>
    <t>Ponte sobre o Barranco de Santa Iria</t>
  </si>
  <si>
    <t>EN(R) 102 - Ponte sobre a Ribeira da Vilariça (Desativada)</t>
  </si>
  <si>
    <t>EM 270 - Ponte ao km 008+830</t>
  </si>
  <si>
    <t>Ponte Sobre a Ribeira dos Canaviais</t>
  </si>
  <si>
    <t>Passagem Inferior ao IP7 PK 9+920 "Av.Calouste Gulbenkian"</t>
  </si>
  <si>
    <t>Passagem Superior ao IP7 PK 7+460 "Rua Azevedo Neves"</t>
  </si>
  <si>
    <t>Passagem Superior ao IP7 PK 7+180 "Av. Lusíada"</t>
  </si>
  <si>
    <t>Passagem Inferior ao IP7 PK 6+850 "Rua Tomás de Aquino"</t>
  </si>
  <si>
    <t>Passagem Inferior ao IP7 PK 6+560 "Rua Lúcio de Azevedo"</t>
  </si>
  <si>
    <t>Passagem Inferior ao IP7 PK 6+490 "R.Tomás Fonseca-R.Este"</t>
  </si>
  <si>
    <t>Passagem Inferior ao IP7 PK 6+500 "R.Tomás Fonseca-R.Oeste"</t>
  </si>
  <si>
    <t>Passagem Inferior ao IP7 PK 6+420"R.Tomás Fonseca-Plena via"</t>
  </si>
  <si>
    <t>Passagem Inferior ao IP7 PK 6+250 "Av. Gen.Norton de Matos"</t>
  </si>
  <si>
    <t>Passagem Inferior ao IP7 PK 5+970 "Rua Fernando Namora"</t>
  </si>
  <si>
    <t>Passagem Inferior ao IP7 PK 5+550 "Av. Nações Unidas"</t>
  </si>
  <si>
    <t>Passagem Superior ao IP7 PK 4+800 "Rua Abel Salazar"</t>
  </si>
  <si>
    <t>Viaduto ao IP7 PK 8+490 "V.Sete Rios-R.Saída(SE)"</t>
  </si>
  <si>
    <t>Viaduto ao IP7 PK 8+030 "V.Sete Rios-R.Saída(NE)"</t>
  </si>
  <si>
    <t>Viaduto ao IP7 PK 8+560 "V.Sete Rios-R.Entrada(SO)"</t>
  </si>
  <si>
    <t>Viaduto ao IP7 PK 8+140 "V.Sete Rios-R.Entrada(NO)"</t>
  </si>
  <si>
    <t>Viaduto ao IP7 PK 7+860 "V.Sete Rios-Tab.Este"</t>
  </si>
  <si>
    <t>Viaduto ao IP7 PK 7+860 "V.Sete Rios-Tab.Oeste"</t>
  </si>
  <si>
    <t>Viaduto ao IP7 PK 7+610 "V.Sete Rios-R.Entrada(NE)"</t>
  </si>
  <si>
    <t>Viaduto ao IC22(A40) PK 0+810 "V.Odivelas-Ramo A-Oeste"</t>
  </si>
  <si>
    <t>Viaduto ao IC22(A40) PK 0+880 "V.Odivelas-Ramo E-Este"</t>
  </si>
  <si>
    <t>Viaduto ao IC22(A40) PK 0+790 "V.Odivelas-Ramo D"</t>
  </si>
  <si>
    <t>Viaduto ao IC22(A40) PK 0+280 "V.Odivelas-Ramo B"</t>
  </si>
  <si>
    <t>Viaduto ao IC22(A40) PK 0+280 "V.Odivelas-Ramo C"</t>
  </si>
  <si>
    <t>Passagem Inferior ao IC22(A40) PK 1+250</t>
  </si>
  <si>
    <t>Passagem Inferior ao IC22(A40) PK 1+970 "Nó da Ramada"</t>
  </si>
  <si>
    <t>Passagem Inferior ao IC22(A40) PK 1+970 "Fora plena via-1"</t>
  </si>
  <si>
    <t>Passagem Inferior ao IC22(A40) PK 2+380</t>
  </si>
  <si>
    <t>Passagem Inferior ao IC19(A37) PK 0+210 "Calhariz Benfica"</t>
  </si>
  <si>
    <t>Passagem Inferior ao IC19(A37) PK 0+400 "Estrada da Buraca"</t>
  </si>
  <si>
    <t>Passagem Superior ao IC17(A36) PK 5+780 "Nó IC17/IC19"</t>
  </si>
  <si>
    <t>Passagem Superior ao IC17(A36) PK 5+990 "PS.B1-R.IC17-IC19"</t>
  </si>
  <si>
    <t>Passagem Superior ao IC17(A36) PK 5+990 "PS.B2-R.IC17-IC19"</t>
  </si>
  <si>
    <t>Passagem Inferior ao IC19(A37) PK 1+150</t>
  </si>
  <si>
    <t>Passagem Inferior aoIC19(A37) PK 1+400 "Nó Estado Maior"</t>
  </si>
  <si>
    <t>Passagem Superior ao IC19(A37) PK 6+090 "Nó de Queluz"</t>
  </si>
  <si>
    <t>Viaduto ao IC17(A36) PK 0+750 "V.Algés-Ramo de Saída"</t>
  </si>
  <si>
    <t>Viaduto ao IC17(A36) PK 0+750 "V.Algés-Ramo de Entrada"</t>
  </si>
  <si>
    <t>Viaduto ao IC17(A36) PK 0+000 "Viaduto de Algés"</t>
  </si>
  <si>
    <t>Passagem Superior ao IC17(A36) PK 1+130</t>
  </si>
  <si>
    <t>Passagem Inferior ao IC17(A36) PK 1+370</t>
  </si>
  <si>
    <t>Passagem Inferior ao IC17(A36) PK 3+030</t>
  </si>
  <si>
    <t>Passagem Superior ao IC17(A36) PK 4+090 "Decathlon"</t>
  </si>
  <si>
    <t>Passagem Superior ao IC17(A36) PK 4+420 "Nó de Zambujal"</t>
  </si>
  <si>
    <t>Passagem Superior ao IC17(A36) PK 5+030</t>
  </si>
  <si>
    <t>Passagem Inferior ao IC17(A36) PK 9+440 "Nó IC16"</t>
  </si>
  <si>
    <t>Passagem Superior ao IC17(A36) PK 9+750 "Rua da Liberdade"</t>
  </si>
  <si>
    <t>Passagem Superior ao IC17(A36) PK10+200 "Rua P.A.Cabral"</t>
  </si>
  <si>
    <t>Passagem Superior ao IC17(A36) PK 10+380</t>
  </si>
  <si>
    <t>Viaduto ao IC17(A36) PK 10+750 "Vt.1 Rio da Costa-Tab.Norte"</t>
  </si>
  <si>
    <t>Viaduto ao IC17(A36) PK 10+750 "Vt.1 Rio da Costa-Tab.Sul"</t>
  </si>
  <si>
    <t>Passagem Inferior ao IC17(A36) PK 11+280 "PI Kartódromo"</t>
  </si>
  <si>
    <t>Passagem Superior ao IC17(A36) PK 11+770</t>
  </si>
  <si>
    <t>Passagem Inferior ao IC17(A36) PK 11+430 "Av.Jose Guerreiro"</t>
  </si>
  <si>
    <t>Viaduto ao IC17(A36) PK 12+120 "Vt.2 Sobre Rio da Costa"</t>
  </si>
  <si>
    <t>Passagem Superior ao IC17(A36) PK 12+320</t>
  </si>
  <si>
    <t xml:space="preserve">Viaduto sobre o IC17(A36), ao km 12+960 </t>
  </si>
  <si>
    <t>Passagem Inferior ao IC17(A36) PK 15+080 "A8/IC17Sul-R.Asc."</t>
  </si>
  <si>
    <t>Passagem Inferior ao IC17(A36) PK 15+180</t>
  </si>
  <si>
    <t>Viaduto à A8 PK 1+900 "Ligação A8/IC17-Sentido Descendente"</t>
  </si>
  <si>
    <t>Passagem Superior ao IC17(A36) PK 16+620 "RamoA8-IC17"</t>
  </si>
  <si>
    <t>Passagem Superior ao IC17(A36) PK 17+500 "Camarate"</t>
  </si>
  <si>
    <t>Viaduto ao IC17(A36) PK 17+710 "V.Camarate-Tab.Norte"</t>
  </si>
  <si>
    <t>Viaduto ao IC17(A36) PK 17+700 "V.Camarate-Tab.Sul"</t>
  </si>
  <si>
    <t>Viaduto ao IC17(A36) PK 17+940 "V.Aeroporto-Tab.Norte"</t>
  </si>
  <si>
    <t>Viaduto ao IC17(A36) PK 17+940 "V.Aeroporto-Tab.Sul"</t>
  </si>
  <si>
    <t>Passagem Superior ao IC17(A36) PK 18+340 "Aeroporto"</t>
  </si>
  <si>
    <t xml:space="preserve">Passagem Inferior ao IC17(A36) PK 19+060 "16N Prior Velho" </t>
  </si>
  <si>
    <t>Viaduto ao IC17(A36) PK 19+230 "V.Saída IC17-Nó IC17/A1/A12"</t>
  </si>
  <si>
    <t>Passagem Inferior ao IC2(A30) PK 1+620 "PI10N-Ramo IC2-IC17"</t>
  </si>
  <si>
    <t>Passagem Superior ao IC2(A30) PK 0+460 "Av.Descobrimentos"</t>
  </si>
  <si>
    <t>Passagem Superior ao IC2(A30) PK 0+770 "4N - R.Entrada"</t>
  </si>
  <si>
    <t>Passagem Inferior ao IC2(A30) PK 1+480"2N-Qta do Património"</t>
  </si>
  <si>
    <t>Viaduto ao IC2(A30) PK 1+620 "V.Matinha - R.Saída"</t>
  </si>
  <si>
    <t>Viaduto ao IC2(A30) PK 1+540 "V.Matinha - Tabuleiro Oeste"</t>
  </si>
  <si>
    <t>Viaduto ao IC2(A30) PK 1+540 "V.Matinha - Tabuleiro Este"</t>
  </si>
  <si>
    <t>Ponte ao IC2(A30) PK 3+650</t>
  </si>
  <si>
    <t>Ponte ao IC2(A30) PK 6+720</t>
  </si>
  <si>
    <t>Viaduto ao IC2(A30) PK 9+040 "V.Sta Iria da Azóia-V7 Oeste"</t>
  </si>
  <si>
    <t>Viaduto ao IC2(A30) PK 9+040 "V.Sta Iria da Azóia-V7 Este"</t>
  </si>
  <si>
    <t>Viaduto ao IC2(A30) PK 8+760 "V.Sta Iria da Azóia-V6 Oeste"</t>
  </si>
  <si>
    <t>Viaduto ao IC2(A30) PK 8+760 "V.Sta Iria da Azóia-V6 Este"</t>
  </si>
  <si>
    <t>Viaduto ao IC2(A30) PK 8+450 "V.Sta Iria da Azóia-V5 Oeste"</t>
  </si>
  <si>
    <t>Viaduto ao IC2(A30) PK 8+450 "V.Sta Iria da Azóia-V5 Este"</t>
  </si>
  <si>
    <t>Viaduto ao IC2(A30) PK 8+160 "V.Sta Iria da Azóia-V4 Oeste"</t>
  </si>
  <si>
    <t>Viaduto ao IC2(A30) PK 8+160 "V.Sta Iria da Azóia-V4 Este"</t>
  </si>
  <si>
    <t>Viaduto ao IC2(A30) PK 8+020 "V.Sta Iria da Azóia-R.Saída"</t>
  </si>
  <si>
    <t>Viaduto ao IC2(A30) PK 7+860 "V.Sta Iria da Azóia-V3 Oeste"</t>
  </si>
  <si>
    <t>Viaduto ao IC2(A30) PK 7+860 "V.Sta Iria da Azóia-V3 Este"</t>
  </si>
  <si>
    <t>Viaduto ao IC2(A30) PK 8+020 "V.Sta Iria da Azóia-R.Entrada"</t>
  </si>
  <si>
    <t>Viaduto ao IC2(A30) PK 7+550 "V.Sta Iria da Azóia-V2 Oeste"</t>
  </si>
  <si>
    <t>Viaduto ao IC2(A30) PK 7+550 "V.Sta Iria da Azóia-V2 Este"</t>
  </si>
  <si>
    <t>Viaduto ao IC2(A30) PK 7+280 "V.Sta Iria da Azóia-V1 Oeste"</t>
  </si>
  <si>
    <t>Viaduto ao IC2(A30) PK 7+280"V.Sta Iria da Azóia-V1 Este"</t>
  </si>
  <si>
    <t>Passagem Inferior ao IC2(A30) PK 9+350 "Sta Iria de Azóia"</t>
  </si>
  <si>
    <t>Passagem Superior ao IC2(A30) PK 9+420 "Stª. Iria de Azóia"</t>
  </si>
  <si>
    <t>Passagem Superior ao IC16(A16) PK 0+410 "PS Brandoa"</t>
  </si>
  <si>
    <t xml:space="preserve">Passagem Inferior ao IC16(A16) PK 2+180 </t>
  </si>
  <si>
    <t xml:space="preserve">Passagem Superior ao IC16( A16) PK 2+490 </t>
  </si>
  <si>
    <t xml:space="preserve">Passagem Inferior ao IC16(A16) PK 2+820 </t>
  </si>
  <si>
    <t>Passagem Superior ao IC16( A16) PK 3+110</t>
  </si>
  <si>
    <t xml:space="preserve">Passagem Superior à Variante EN 224 ao Km 1+740 </t>
  </si>
  <si>
    <t>Passagem Superior à Variante EN 224 ao Km 2+395,6</t>
  </si>
  <si>
    <t>Passagem Superior à Variante EN 224 ao Km 3+386,115</t>
  </si>
  <si>
    <t>Passagem Superior à Variante EN 224 ao Km 5+605,120</t>
  </si>
  <si>
    <t>Ponte da Ribeira da Presa, Saida Nó do IP3 Km 60+525</t>
  </si>
  <si>
    <t>PI ao Km 33+900 do Ex-IP5</t>
  </si>
  <si>
    <t>PI ao Km 34+500 do Ex-IP5</t>
  </si>
  <si>
    <t>PI ao Km 34+920 do Ex-IP5</t>
  </si>
  <si>
    <t>PI ao Km 35+500 do Ex-IP5</t>
  </si>
  <si>
    <t>PS ao Km 36+900 do Ex-IP5</t>
  </si>
  <si>
    <t>PS ao KM 38+100 do Ex-IP5</t>
  </si>
  <si>
    <t>Nó de Ansiães - Passagem Inferior ao IP4 ao Km 71+500</t>
  </si>
  <si>
    <t>EN 201 - PI ao km 34+880 - Tabuleiro Este</t>
  </si>
  <si>
    <t>PSCF Caminho Paralelo</t>
  </si>
  <si>
    <t>Passagem Inferior de Peões</t>
  </si>
  <si>
    <t>Passagem Inferior ao km 20+574</t>
  </si>
  <si>
    <t>Ponte sobre o Rio Mesio</t>
  </si>
  <si>
    <t>Pontão sobre o Rio Onda</t>
  </si>
  <si>
    <t>Ponte sobre a Ribeira de Cambra</t>
  </si>
  <si>
    <t>Viaduto ao IP7 PK 3+620 "V. sobre Av. Padre Cruz"</t>
  </si>
  <si>
    <t>Passagem Superior à A21 PK 17+400</t>
  </si>
  <si>
    <t>Passagem Superior à A21 PK 19+130</t>
  </si>
  <si>
    <t>Passagem Superior à A21 PK 17+490</t>
  </si>
  <si>
    <t>Passagem Inferior à A21 PK 19+740</t>
  </si>
  <si>
    <t>EN2 - Ponte de Vale de Cortiças - Km 411+410</t>
  </si>
  <si>
    <t>N 321-2 KM 2+300 Ponte da Ermida s/ rio Douro</t>
  </si>
  <si>
    <t>Ponte sobre o rio Lis</t>
  </si>
  <si>
    <t>Passagem Inferior sobre o CF Linha do Oeste</t>
  </si>
  <si>
    <t>Ponte à A21 PK 5+940 "P.sobre Rib.Borracheira-Tab.Este"</t>
  </si>
  <si>
    <t>Ponte à A21 - PK 5+940 "P.sobre Rib.Borracheira-Tab.Oeste"</t>
  </si>
  <si>
    <t>Ponte à A21 PK 1+530 "P.sobre Rib.Vidigueira-Tab.Este"</t>
  </si>
  <si>
    <t>Ponte à A21 PK 1+530 "P.sobre Rib.Vidigueira-Tab.Oeste"</t>
  </si>
  <si>
    <t>Ponte à A21 PK 6+670 "P.sobre Rib.Muchalforro-Tab.Este"</t>
  </si>
  <si>
    <t>Ponte à A21 PK 6+660 "P.sobre Rib.Muchalforro-Tab.Oeste"</t>
  </si>
  <si>
    <t>Ponte do Barranco do Sobral da Adiça</t>
  </si>
  <si>
    <t>Viaduto à A21 PK 14+200 "Viaduto da Abrunheira-Tab.Norte"</t>
  </si>
  <si>
    <t>Viaduto à A21 PK 14+200 "Viaduto da Abrunheira-Tab.Sul"</t>
  </si>
  <si>
    <t>Ponte Velha na antiga EN17, Lugar de Ponte Velha</t>
  </si>
  <si>
    <t>Passagem Superior ao IC16(A40) PK 0+150</t>
  </si>
  <si>
    <t>Passagem Superior Ramo IC17(A36) Benfica "Pedralvas P.S.P.2"</t>
  </si>
  <si>
    <t>Passagem Superior Ramo IC17(A36) Benfica "Pedralvas P.S.P.1"</t>
  </si>
  <si>
    <t xml:space="preserve">Passagem Inferior ao IC19(A37) PK 0+380 </t>
  </si>
  <si>
    <t>PI EN342 Variante de Lamas</t>
  </si>
  <si>
    <t>Passagem Superior ao IP7 PK 1+780</t>
  </si>
  <si>
    <t>Passagem Superior ao IP7 PK 1+690</t>
  </si>
  <si>
    <t>Passagem Inferior ao IP7 PK 1+960 "Tabuleiro Norte"</t>
  </si>
  <si>
    <t>Viaduto ao IP7 PK 2+660 "V.Ameixoeira Norte-Tab.Oeste"</t>
  </si>
  <si>
    <t>Viaduto ao IP7 PK 2+550 "V.Ameixoeira Norte-Ramo Saída"</t>
  </si>
  <si>
    <t>Viaduto ao IP7 PK 2+910 "V.Ameixoeira Sul -Tab. Este"</t>
  </si>
  <si>
    <t>Viaduto ao IP7 PK 2+910 "V.Ameixoeira Sul-Tab.Oeste"</t>
  </si>
  <si>
    <t>VIaduto ao IP7 PK 0+000 "Ligação IP7-IC17"</t>
  </si>
  <si>
    <t>Passagem Superior ao IP7 PK 0+310</t>
  </si>
  <si>
    <t>Viaduto ao IP7 PK 0+580 "Nó de Fetais - Tabuleiro Este"</t>
  </si>
  <si>
    <t>Viaduto ao IP7 PK 0+580 "Nó de Fetais - Tab.Oeste"</t>
  </si>
  <si>
    <t>Passagem Superior ao IP7 PK 1+010</t>
  </si>
  <si>
    <t>Passagem Superior ao IC19(A37) PK 11+230</t>
  </si>
  <si>
    <t>Passagem Superior ao IC19(A37) PK 11+310</t>
  </si>
  <si>
    <t>Passagem Superior ao IC19(A37) PK 14+990</t>
  </si>
  <si>
    <t>IP3- Ponte sobre o rio Dão, na Foz, KM 75+310</t>
  </si>
  <si>
    <t>Antiga Ponte de Padrastos sobre o Rio Caima</t>
  </si>
  <si>
    <t>PI - Ex IC1 - km 27+600</t>
  </si>
  <si>
    <t>PI sobre a Linha da Lousã - Obra Nova</t>
  </si>
  <si>
    <t>ER 333(VN) - KM 0+315 - Viaduto</t>
  </si>
  <si>
    <t>Vagos</t>
  </si>
  <si>
    <t>N 333-3 Nova Pte sobre rio Vouga em Sejães KM 9+200</t>
  </si>
  <si>
    <t>Passagem Agricola ao km 24+608 da EN 104 (Variante)</t>
  </si>
  <si>
    <t>Viaduto  na ligação da EN 10 à EN 10-3 ao km 0+065</t>
  </si>
  <si>
    <t>IP4(A4) Viaduto V1 - Tabuleiro Norte</t>
  </si>
  <si>
    <t>IP4(A4) Viaduto V1 - Tabuleiro Sul</t>
  </si>
  <si>
    <t>IP4(A4) Passagem Superior 04</t>
  </si>
  <si>
    <t>IP4(A4) Viaduto V2</t>
  </si>
  <si>
    <t>IP4(A4) Viaduto V3</t>
  </si>
  <si>
    <t>IP4(A4) Viaduto V4</t>
  </si>
  <si>
    <t>IP4(A4) Passagem Superior 05</t>
  </si>
  <si>
    <t>IP4(A4) Viaduto V5</t>
  </si>
  <si>
    <t>IP4(A4) Passagem Inferior 6B</t>
  </si>
  <si>
    <t>IP4(A4) Viaduto V6</t>
  </si>
  <si>
    <t>IP4(A4) Viaduto V7</t>
  </si>
  <si>
    <t>IP4(A4) Viaduto V8</t>
  </si>
  <si>
    <t>IP4(A4) Viaduto V9</t>
  </si>
  <si>
    <t>IP4(A4) Passagem Superior 1A- GERALDES</t>
  </si>
  <si>
    <t>IP4(A4) Passagem Superior 02</t>
  </si>
  <si>
    <t>IP4(A4) Viaduto V10 - Tabuleiro Norte</t>
  </si>
  <si>
    <t>IP4(A4) Viaduto V10 - Tabuleiro Sul</t>
  </si>
  <si>
    <t xml:space="preserve">IP4(A4) Viaduto V0 </t>
  </si>
  <si>
    <t>IP4 (A4) Passagem Inferior 7B</t>
  </si>
  <si>
    <t>IP4 (A4) PS9</t>
  </si>
  <si>
    <t>IP4 (A4) PI9A</t>
  </si>
  <si>
    <t>EN10 Ponte de Sacavém s/ o rio Trancão</t>
  </si>
  <si>
    <t>EN9 PS ao km 038+710</t>
  </si>
  <si>
    <t>EN9 Ponte sobre o Rio Cuco</t>
  </si>
  <si>
    <t>EN9 Passagem Superior ao km 41+490</t>
  </si>
  <si>
    <t>EN116 Passagem Superior ao km 002+160</t>
  </si>
  <si>
    <t>EN116 Passagem Inferior ao km 001+880</t>
  </si>
  <si>
    <t xml:space="preserve">Passagem Superior ao Cº Ferro em Livração (EM312 Km 108+280 </t>
  </si>
  <si>
    <t>Ponte s/ a Ribeira da Freiria</t>
  </si>
  <si>
    <t>Passagem sobre a A8 no IP6 ao km 18+080</t>
  </si>
  <si>
    <t>Nova Ponte da Portela, sobre o Rio Sabor</t>
  </si>
  <si>
    <t>Nova Ponte de Remondes, sobre o Rio Sabor, na EN 216</t>
  </si>
  <si>
    <t>Viaduto sobre o Cº Ferro Linha Poente</t>
  </si>
  <si>
    <t>IP 3 PSP KM 79+530</t>
  </si>
  <si>
    <t>PI ao km 3+750 da EN125-4</t>
  </si>
  <si>
    <t>Nova Ponte do Albardão sobre o Rio Degébe</t>
  </si>
  <si>
    <t>EN256 - PI ao Km 8+050</t>
  </si>
  <si>
    <t>PS07.01</t>
  </si>
  <si>
    <t>PI-Z00.01</t>
  </si>
  <si>
    <t>PS11.01</t>
  </si>
  <si>
    <t>A4- Viaduto V12A-Ramo-Nó de Parada de Cunhos</t>
  </si>
  <si>
    <t>Ponte sobre a Ribeira do Alberginho</t>
  </si>
  <si>
    <t>PS1 - Lote 7</t>
  </si>
  <si>
    <t>PI2 - Lote 7</t>
  </si>
  <si>
    <t>PS 3 - Nó de Pedra do ALTAR - LOTE 7</t>
  </si>
  <si>
    <t>PS 4 - LOTE 7</t>
  </si>
  <si>
    <t>PS 5 - LOTE 7</t>
  </si>
  <si>
    <t>PIE 1 - LOTE 7</t>
  </si>
  <si>
    <t>PS 6 - LOTE 7</t>
  </si>
  <si>
    <t>PIE2 - LOTE 7</t>
  </si>
  <si>
    <t>PS8 - LOTE 7</t>
  </si>
  <si>
    <t>PS9 - LOTE 7</t>
  </si>
  <si>
    <t>PS10 - LOTE 7</t>
  </si>
  <si>
    <t>Ponte sobre o Rio Ocreza - LOTE 7</t>
  </si>
  <si>
    <t>PI11 - LOTE 7</t>
  </si>
  <si>
    <t>PS12 - Nó de Perdigão - LOTE 7</t>
  </si>
  <si>
    <t>PI13 - LOTE 7</t>
  </si>
  <si>
    <t>PI1 - LOTE 9</t>
  </si>
  <si>
    <t>Viaduto sobre a Rib. Fontão - Variante do Troviscal - Lote 8</t>
  </si>
  <si>
    <t>Castanheira de Pêra</t>
  </si>
  <si>
    <t>PS1 - Variante de Troviscal - LOTE 8</t>
  </si>
  <si>
    <t>PS2 - Variante de Troviscal - LOTE 8</t>
  </si>
  <si>
    <t>PI2 - LOTE 9</t>
  </si>
  <si>
    <t>PI3 - LOTE 9</t>
  </si>
  <si>
    <t>PI1 - LOTE 10</t>
  </si>
  <si>
    <t>Pontão de Passos</t>
  </si>
  <si>
    <t>Viaduto EN326-1</t>
  </si>
  <si>
    <t>IP4 - PS ao Km 78+055</t>
  </si>
  <si>
    <t xml:space="preserve">Passagem Inferior ao IC16 (A16) PK 4+750 </t>
  </si>
  <si>
    <t>Ponte sobre o Rio Veade</t>
  </si>
  <si>
    <t>Ponte sobre Rio Tâmega</t>
  </si>
  <si>
    <t>Passagem Inferior ao km 16+710</t>
  </si>
  <si>
    <t>Passagem Superior ao km 17+240</t>
  </si>
  <si>
    <t>EN14 - Passagem Superior ao km 9+325</t>
  </si>
  <si>
    <t>EN14 - Passagem Superior ao km 10+225</t>
  </si>
  <si>
    <t>IP4(A4)- Passagem Inferior 3A- Nó A4/IP4</t>
  </si>
  <si>
    <t>Passagem Inferior do Nó de Oliveira do Mondego</t>
  </si>
  <si>
    <t>Var EN238 - PI11 ao Km 6+012</t>
  </si>
  <si>
    <t>IC8 - PS ao Km 36+950</t>
  </si>
  <si>
    <t>PS ao Km 377+300 da EN2</t>
  </si>
  <si>
    <t>PS ao Km 387+300 na EN2</t>
  </si>
  <si>
    <t>Ponte do Arieiro</t>
  </si>
  <si>
    <t>Passagem Inferior ao km 4+454</t>
  </si>
  <si>
    <t>Passagem Superior ao km 5+136</t>
  </si>
  <si>
    <t>Viaduto de Escariz</t>
  </si>
  <si>
    <t>Passagem Superior ao km 6+043</t>
  </si>
  <si>
    <t>Viaduto de Londral</t>
  </si>
  <si>
    <t>Passagem Superior ao km 7+011</t>
  </si>
  <si>
    <t>Viaduto de Monte Calvo</t>
  </si>
  <si>
    <t>Viaduto de Vilarinho</t>
  </si>
  <si>
    <t>Ponte sobre Rio Úl</t>
  </si>
  <si>
    <t>Passagem Inferior ao km 10+310</t>
  </si>
  <si>
    <t>Passagem Inferior ao km 5+280 da EN303</t>
  </si>
  <si>
    <t>Viaduto ao km 9+310 da EN303</t>
  </si>
  <si>
    <t>Longitude</t>
  </si>
  <si>
    <t>Latitude</t>
  </si>
  <si>
    <t>Id</t>
  </si>
  <si>
    <t>Estado</t>
  </si>
  <si>
    <t>Desativada</t>
  </si>
  <si>
    <t>Tipo de Obra</t>
  </si>
  <si>
    <t>Distrito</t>
  </si>
  <si>
    <t>Dono Obra</t>
  </si>
  <si>
    <t>Ano de Construção</t>
  </si>
  <si>
    <t>Sem data</t>
  </si>
  <si>
    <t>Tipo de Estrutura</t>
  </si>
  <si>
    <t>Em branco</t>
  </si>
  <si>
    <t>Pontes</t>
  </si>
  <si>
    <t>Número de vãos</t>
  </si>
  <si>
    <t>Sem valor</t>
  </si>
  <si>
    <t>Largura</t>
  </si>
  <si>
    <t>Altura do pilar</t>
  </si>
  <si>
    <t>TMD</t>
  </si>
  <si>
    <t>Zona Sísmica</t>
  </si>
  <si>
    <t>Comprimento</t>
  </si>
  <si>
    <t>Material</t>
  </si>
  <si>
    <t>Número de Pilares</t>
  </si>
  <si>
    <t>IC8 Ponte de Pedrogão Sobre o Rio Zêzere</t>
  </si>
  <si>
    <t>Ponte Sobre o Rio Cabril</t>
  </si>
  <si>
    <t>IC6-Catraia Poços/V. Galizes - Viaduto 2 Km 18+250</t>
  </si>
  <si>
    <t>Viaduto V6 do IC28 ao Km 8+179</t>
  </si>
  <si>
    <t>Ponte Sobre o Rio Lima - Nó de Jolda</t>
  </si>
  <si>
    <t>IC6-Catraia Poços/V. Galizes - Viaduto 3 Km 20+200</t>
  </si>
  <si>
    <t>IC6-Catraia Poços/V. Galizes-Viaduto 1 Km 14+100</t>
  </si>
  <si>
    <t>N 351 Ponte sobre N 233_Km 41+260</t>
  </si>
  <si>
    <t>Viaduto V10 Do IC28 ao Km 11+817</t>
  </si>
  <si>
    <t>N 351 Ponte sobre a ribeira do Zambujeiro II_Km 40+730</t>
  </si>
  <si>
    <t>Intervalo de Anos</t>
  </si>
  <si>
    <t>CON - Material 1</t>
  </si>
  <si>
    <t>CON - Material 2</t>
  </si>
  <si>
    <t>CON - Material 3</t>
  </si>
  <si>
    <t>CON - Material 4</t>
  </si>
  <si>
    <t>Nova</t>
  </si>
  <si>
    <t>TEC - Tipo de Estrutura 2</t>
  </si>
  <si>
    <t>Arco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</si>
</sst>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00"/>
  </numFmts>
  <fonts count="21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  <font>
      <b/>
      <sz val="11"/>
      <color indexed="8"/>
      <name val="Calibri"/>
      <family val="2"/>
    </font>
    <font>
      <sz val="8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18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34" borderId="0" xfId="0" applyFill="1" applyAlignment="1">
      <alignment horizontal="center" vertical="center"/>
    </xf>
    <xf numFmtId="0" fontId="0" fillId="35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vertical="center"/>
    </xf>
    <xf numFmtId="0" fontId="19" fillId="0" borderId="1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30"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0" formatCode="General"/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left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4" formatCode="0.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numFmt numFmtId="165" formatCode="0.00000000000000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indexed="9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EEB2BA6-F7D5-4137-BB38-81610B97F482}" name="Tabela1" displayName="Tabela1" ref="A1:AB2557" totalsRowShown="0" headerRowDxfId="29" dataDxfId="28">
  <autoFilter ref="A1:AB2557" xr:uid="{9EEB2BA6-F7D5-4137-BB38-81610B97F482}"/>
  <sortState xmlns:xlrd2="http://schemas.microsoft.com/office/spreadsheetml/2017/richdata2" ref="A2557:X2557">
    <sortCondition ref="A1:A2557"/>
  </sortState>
  <tableColumns count="28">
    <tableColumn id="21" xr3:uid="{11421F10-B2BF-4960-B5EC-C495C59E7FCD}" name="Id" dataDxfId="27"/>
    <tableColumn id="1" xr3:uid="{926FA108-E005-4D21-BA72-9426CE6851AF}" name="Longitude" dataDxfId="26"/>
    <tableColumn id="2" xr3:uid="{495C424A-E37D-4375-95B9-38F074434216}" name="Latitude" dataDxfId="25"/>
    <tableColumn id="3" xr3:uid="{426BD54C-E638-438D-97C0-755E3B904EE2}" name="ADM - Número da Obra" dataDxfId="24"/>
    <tableColumn id="4" xr3:uid="{6EDA0D64-4F6E-4C78-B764-A552437DB3B6}" name="ADM - Designação" dataDxfId="23"/>
    <tableColumn id="22" xr3:uid="{E0AE0D6F-3B42-44F7-87AC-FAA5D9CFE358}" name="Estado" dataDxfId="22"/>
    <tableColumn id="5" xr3:uid="{F07139A5-AD62-4ECB-A19E-EE3CDDA25D85}" name="ADM - Tipo de Obra" dataDxfId="21"/>
    <tableColumn id="6" xr3:uid="{1467A29E-043D-4D59-8F09-C22389279A3B}" name="ADM - Distrito" dataDxfId="20"/>
    <tableColumn id="7" xr3:uid="{341F2AD9-12CA-472C-AE27-64A2D2BE7F28}" name="ADM - Concelho" dataDxfId="19"/>
    <tableColumn id="8" xr3:uid="{939FC426-71B3-41EC-9A4C-F0EF7799F2E7}" name="ADM - M à Entrada da Obra" dataDxfId="18"/>
    <tableColumn id="9" xr3:uid="{2195B603-3012-4CE6-89DC-ECF2E1696B20}" name="ADM - P à Entrada da Obra" dataDxfId="17"/>
    <tableColumn id="10" xr3:uid="{E93F84A1-246A-4189-828B-23688494582A}" name="ADM - Dono Obra" dataDxfId="16"/>
    <tableColumn id="11" xr3:uid="{CFE5BF1F-0AAB-4D40-9704-37CFD122083E}" name="ADM - Ano de Construção" dataDxfId="15"/>
    <tableColumn id="24" xr3:uid="{0C876DA2-1392-4E8E-855C-467C9D75457C}" name="Intervalo de Anos" dataDxfId="14">
      <calculatedColumnFormula array="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calculatedColumnFormula>
    </tableColumn>
    <tableColumn id="12" xr3:uid="{CE0EF6AC-EAB5-4A14-8860-0616F53FA20D}" name="TEC - Tipo de Estrutura" dataDxfId="13"/>
    <tableColumn id="23" xr3:uid="{0F07AD1B-E624-4C5F-8EAC-13DF0CDAE1F6}" name="TEC - Tipo de Estrutura 2" dataDxfId="12">
      <calculatedColumnFormula array="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calculatedColumnFormula>
    </tableColumn>
    <tableColumn id="13" xr3:uid="{FC23C421-8CF9-497E-A25F-73E686448D6C}" name="TEC - Número de Vãos" dataDxfId="11"/>
    <tableColumn id="14" xr3:uid="{C1426A13-CA2A-4150-B61B-42D00BECE651}" name="TEC - Comprimento Total" dataDxfId="10"/>
    <tableColumn id="15" xr3:uid="{1084E129-3C0A-4075-ABEC-0862A5A2FA5E}" name="TEC - Largura da Obra" dataDxfId="9"/>
    <tableColumn id="16" xr3:uid="{FAFCE437-7353-47DC-891A-9C40DB150193}" name="TEC - Vão Máximo" dataDxfId="8"/>
    <tableColumn id="17" xr3:uid="{1EA6DED0-1976-41A7-8052-2269BB7F5571}" name="TEC - Altura do Pilar mais Alto" dataDxfId="7"/>
    <tableColumn id="18" xr3:uid="{A561CB9A-084C-41D7-847C-F2E7C7CDD487}" name="TEC - TMD" dataDxfId="6"/>
    <tableColumn id="19" xr3:uid="{1DE27422-C0F2-4550-97B7-A349B5A886DC}" name="TEC - Zona Sísmica" dataDxfId="5"/>
    <tableColumn id="20" xr3:uid="{4D447981-10C5-45F5-BC4D-8279B401488D}" name="CON - Material 1" dataDxfId="4"/>
    <tableColumn id="28" xr3:uid="{1CB4EA7F-3ACC-4ECB-86B5-DCC158582ADA}" name="CON - Material" dataDxfId="3">
      <calculatedColumnFormula array="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calculatedColumnFormula>
    </tableColumn>
    <tableColumn id="25" xr3:uid="{1E73F0C9-98AD-44B1-998F-619C38F86B2D}" name="CON - Material 2" dataDxfId="2"/>
    <tableColumn id="26" xr3:uid="{A6B443DE-A82A-4906-A381-09F5297405B8}" name="CON - Material 3" dataDxfId="1"/>
    <tableColumn id="27" xr3:uid="{FB3A5289-FA7A-4187-A0D6-9AA1F8E2F027}" name="CON - Material 4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Tema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455F7-1926-4468-A128-D37649AF64B2}">
  <dimension ref="A1:S25"/>
  <sheetViews>
    <sheetView tabSelected="1" topLeftCell="B4" workbookViewId="0">
      <selection activeCell="I20" sqref="I20:S25"/>
    </sheetView>
  </sheetViews>
  <sheetFormatPr defaultRowHeight="14.5" x14ac:dyDescent="0.35"/>
  <cols>
    <col min="1" max="1" width="16.6328125" style="1" bestFit="1" customWidth="1"/>
    <col min="2" max="3" width="4.81640625" style="1" bestFit="1" customWidth="1"/>
    <col min="4" max="4" width="8.7265625" style="1"/>
    <col min="5" max="5" width="14.7265625" style="1" bestFit="1" customWidth="1"/>
    <col min="6" max="6" width="3.81640625" style="1" bestFit="1" customWidth="1"/>
    <col min="7" max="7" width="4.81640625" style="1" bestFit="1" customWidth="1"/>
    <col min="8" max="8" width="8.7265625" style="1"/>
    <col min="9" max="9" width="28.08984375" style="1" bestFit="1" customWidth="1"/>
    <col min="10" max="11" width="4.81640625" style="1" bestFit="1" customWidth="1"/>
    <col min="12" max="12" width="8.7265625" style="1"/>
    <col min="13" max="13" width="10.26953125" style="1" bestFit="1" customWidth="1"/>
    <col min="14" max="15" width="4.81640625" style="1" bestFit="1" customWidth="1"/>
    <col min="16" max="16" width="8.7265625" style="1"/>
    <col min="17" max="17" width="26.7265625" style="1" bestFit="1" customWidth="1"/>
    <col min="18" max="19" width="4.81640625" style="1" bestFit="1" customWidth="1"/>
    <col min="20" max="16384" width="8.7265625" style="1"/>
  </cols>
  <sheetData>
    <row r="1" spans="1:19" x14ac:dyDescent="0.35">
      <c r="A1" s="16" t="s">
        <v>2721</v>
      </c>
      <c r="B1" s="16"/>
      <c r="C1" s="16"/>
      <c r="E1" s="16" t="s">
        <v>2722</v>
      </c>
      <c r="F1" s="16"/>
      <c r="G1" s="16"/>
      <c r="I1" s="16" t="s">
        <v>2726</v>
      </c>
      <c r="J1" s="16"/>
      <c r="K1" s="16"/>
      <c r="M1" s="16" t="s">
        <v>2735</v>
      </c>
      <c r="N1" s="16"/>
      <c r="Q1" s="16" t="s">
        <v>2736</v>
      </c>
      <c r="R1" s="16"/>
      <c r="S1" s="16"/>
    </row>
    <row r="2" spans="1:19" x14ac:dyDescent="0.35">
      <c r="A2" s="8" t="s">
        <v>19</v>
      </c>
      <c r="B2" s="6">
        <f>COUNTIF(Tabela1[ADM - Tipo de Obra],Geral!A2)</f>
        <v>711</v>
      </c>
      <c r="C2" s="20">
        <f>SUM(B2:B5)</f>
        <v>2556</v>
      </c>
      <c r="E2" s="8" t="s">
        <v>1608</v>
      </c>
      <c r="F2" s="6">
        <f>COUNTIF(Tabela1[ADM - Distrito],E2)</f>
        <v>227</v>
      </c>
      <c r="G2" s="20">
        <f>SUM(F2:F19)</f>
        <v>2556</v>
      </c>
      <c r="I2" s="8" t="s">
        <v>77</v>
      </c>
      <c r="J2" s="6">
        <f>COUNTIF(Tabela1[TEC - Tipo de Estrutura],I2)</f>
        <v>50</v>
      </c>
      <c r="K2" s="17">
        <f>SUM(J2:J14)</f>
        <v>2556</v>
      </c>
      <c r="M2" s="6" t="s">
        <v>2730</v>
      </c>
      <c r="N2" s="6">
        <f>COUNTBLANK(Tabela1[TEC - Comprimento Total])</f>
        <v>26</v>
      </c>
      <c r="Q2" s="8" t="s">
        <v>321</v>
      </c>
      <c r="R2" s="6">
        <f>COUNTIF(Tabela1[CON - Material 1],Q2)</f>
        <v>39</v>
      </c>
      <c r="S2" s="20">
        <f>SUM(R2:R18)</f>
        <v>2556</v>
      </c>
    </row>
    <row r="3" spans="1:19" x14ac:dyDescent="0.35">
      <c r="A3" s="8" t="s">
        <v>37</v>
      </c>
      <c r="B3" s="6">
        <f>COUNTIF(Tabela1[ADM - Tipo de Obra],Geral!A3)</f>
        <v>697</v>
      </c>
      <c r="C3" s="20"/>
      <c r="E3" s="8" t="s">
        <v>27</v>
      </c>
      <c r="F3" s="6">
        <f>COUNTIF(Tabela1[ADM - Distrito],E3)</f>
        <v>86</v>
      </c>
      <c r="G3" s="20"/>
      <c r="I3" s="8" t="s">
        <v>29</v>
      </c>
      <c r="J3" s="6">
        <f>COUNTIF(Tabela1[TEC - Tipo de Estrutura],I3)</f>
        <v>270</v>
      </c>
      <c r="K3" s="18"/>
      <c r="Q3" s="8" t="s">
        <v>292</v>
      </c>
      <c r="R3" s="6">
        <f>COUNTIF(Tabela1[CON - Material 1],Q3)</f>
        <v>14</v>
      </c>
      <c r="S3" s="20"/>
    </row>
    <row r="4" spans="1:19" x14ac:dyDescent="0.35">
      <c r="A4" s="8" t="s">
        <v>26</v>
      </c>
      <c r="B4" s="6">
        <f>COUNTIF(Tabela1[ADM - Tipo de Obra],Geral!A4)</f>
        <v>841</v>
      </c>
      <c r="C4" s="20"/>
      <c r="E4" s="8" t="s">
        <v>225</v>
      </c>
      <c r="F4" s="6">
        <f>COUNTIF(Tabela1[ADM - Distrito],E4)</f>
        <v>156</v>
      </c>
      <c r="G4" s="20"/>
      <c r="I4" s="8" t="s">
        <v>228</v>
      </c>
      <c r="J4" s="6">
        <f>COUNTIF(Tabela1[TEC - Tipo de Estrutura],I4)</f>
        <v>41</v>
      </c>
      <c r="K4" s="18"/>
      <c r="M4" s="16" t="s">
        <v>2731</v>
      </c>
      <c r="N4" s="16"/>
      <c r="Q4" s="8" t="s">
        <v>654</v>
      </c>
      <c r="R4" s="6">
        <f>COUNTIF(Tabela1[CON - Material 1],Q4)</f>
        <v>3</v>
      </c>
      <c r="S4" s="20"/>
    </row>
    <row r="5" spans="1:19" x14ac:dyDescent="0.35">
      <c r="A5" s="8" t="s">
        <v>63</v>
      </c>
      <c r="B5" s="6">
        <f>COUNTIF(Tabela1[ADM - Tipo de Obra],Geral!A5)</f>
        <v>307</v>
      </c>
      <c r="C5" s="20"/>
      <c r="E5" s="8" t="s">
        <v>1659</v>
      </c>
      <c r="F5" s="6">
        <f>COUNTIF(Tabela1[ADM - Distrito],E5)</f>
        <v>82</v>
      </c>
      <c r="G5" s="20"/>
      <c r="I5" s="8" t="s">
        <v>1326</v>
      </c>
      <c r="J5" s="6">
        <f>COUNTIF(Tabela1[TEC - Tipo de Estrutura],I5)</f>
        <v>1</v>
      </c>
      <c r="K5" s="18"/>
      <c r="M5" s="6" t="s">
        <v>2730</v>
      </c>
      <c r="N5" s="6">
        <f>COUNTBLANK(Tabela1[TEC - Largura da Obra])</f>
        <v>0</v>
      </c>
      <c r="Q5" s="8" t="s">
        <v>51</v>
      </c>
      <c r="R5" s="6">
        <f>COUNTIF(Tabela1[CON - Material 1],Q5)</f>
        <v>12</v>
      </c>
      <c r="S5" s="20"/>
    </row>
    <row r="6" spans="1:19" x14ac:dyDescent="0.35">
      <c r="C6" s="7" t="s">
        <v>2753</v>
      </c>
      <c r="E6" s="8" t="s">
        <v>325</v>
      </c>
      <c r="F6" s="6">
        <f>COUNTIF(Tabela1[ADM - Distrito],E6)</f>
        <v>108</v>
      </c>
      <c r="G6" s="20"/>
      <c r="I6" s="8" t="s">
        <v>291</v>
      </c>
      <c r="J6" s="6">
        <f>COUNTIF(Tabela1[TEC - Tipo de Estrutura],I6)</f>
        <v>23</v>
      </c>
      <c r="K6" s="18"/>
      <c r="Q6" s="8" t="s">
        <v>35</v>
      </c>
      <c r="R6" s="6">
        <f>COUNTIF(Tabela1[CON - Material 1],Q6)</f>
        <v>250</v>
      </c>
      <c r="S6" s="20"/>
    </row>
    <row r="7" spans="1:19" x14ac:dyDescent="0.35">
      <c r="A7" s="7" t="s">
        <v>2720</v>
      </c>
      <c r="B7" s="14">
        <f>COUNTIF(Tabela1[Estado],A7)</f>
        <v>16</v>
      </c>
      <c r="C7" s="6">
        <f>COUNTIF(Tabela1[Estado],"Nova")</f>
        <v>3</v>
      </c>
      <c r="E7" s="8" t="s">
        <v>915</v>
      </c>
      <c r="F7" s="6">
        <f>COUNTIF(Tabela1[ADM - Distrito],E7)</f>
        <v>234</v>
      </c>
      <c r="G7" s="20"/>
      <c r="I7" s="8" t="s">
        <v>83</v>
      </c>
      <c r="J7" s="6">
        <f>COUNTIF(Tabela1[TEC - Tipo de Estrutura],I7)</f>
        <v>39</v>
      </c>
      <c r="K7" s="18"/>
      <c r="M7" s="21" t="s">
        <v>2732</v>
      </c>
      <c r="N7" s="21"/>
      <c r="Q7" s="8" t="s">
        <v>443</v>
      </c>
      <c r="R7" s="6">
        <f>COUNTIF(Tabela1[CON - Material 1],Q7)</f>
        <v>1</v>
      </c>
      <c r="S7" s="20"/>
    </row>
    <row r="8" spans="1:19" x14ac:dyDescent="0.35">
      <c r="E8" s="8" t="s">
        <v>135</v>
      </c>
      <c r="F8" s="6">
        <f>COUNTIF(Tabela1[ADM - Distrito],E8)</f>
        <v>84</v>
      </c>
      <c r="G8" s="20"/>
      <c r="I8" s="8" t="s">
        <v>900</v>
      </c>
      <c r="J8" s="6">
        <f>COUNTIF(Tabela1[TEC - Tipo de Estrutura],I8)</f>
        <v>3</v>
      </c>
      <c r="K8" s="18"/>
      <c r="M8" s="6" t="s">
        <v>2730</v>
      </c>
      <c r="N8" s="6">
        <f>COUNTBLANK(Tabela1[TEC - Altura do Pilar mais Alto])</f>
        <v>875</v>
      </c>
      <c r="Q8" s="8" t="s">
        <v>73</v>
      </c>
      <c r="R8" s="6">
        <f>COUNTIF(Tabela1[CON - Material 1],Q8)</f>
        <v>9</v>
      </c>
      <c r="S8" s="20"/>
    </row>
    <row r="9" spans="1:19" x14ac:dyDescent="0.35">
      <c r="A9" s="16" t="s">
        <v>2723</v>
      </c>
      <c r="B9" s="16"/>
      <c r="C9" s="16"/>
      <c r="E9" s="8" t="s">
        <v>69</v>
      </c>
      <c r="F9" s="6">
        <f>COUNTIF(Tabela1[ADM - Distrito],E9)</f>
        <v>62</v>
      </c>
      <c r="G9" s="20"/>
      <c r="I9" s="8" t="s">
        <v>65</v>
      </c>
      <c r="J9" s="6">
        <f>COUNTIF(Tabela1[TEC - Tipo de Estrutura],I9)</f>
        <v>371</v>
      </c>
      <c r="K9" s="18"/>
      <c r="Q9" s="8" t="s">
        <v>31</v>
      </c>
      <c r="R9" s="6">
        <f>COUNTIF(Tabela1[CON - Material 1],Q9)</f>
        <v>50</v>
      </c>
      <c r="S9" s="20"/>
    </row>
    <row r="10" spans="1:19" x14ac:dyDescent="0.35">
      <c r="A10" s="8" t="s">
        <v>1076</v>
      </c>
      <c r="B10" s="6">
        <f>COUNTIF(Tabela1[ADM - Dono Obra],A10)</f>
        <v>2</v>
      </c>
      <c r="C10" s="20">
        <f>SUM(B10:B12)</f>
        <v>2556</v>
      </c>
      <c r="E10" s="8" t="s">
        <v>39</v>
      </c>
      <c r="F10" s="6">
        <f>COUNTIF(Tabela1[ADM - Distrito],E10)</f>
        <v>62</v>
      </c>
      <c r="G10" s="20"/>
      <c r="I10" s="8" t="s">
        <v>133</v>
      </c>
      <c r="J10" s="6">
        <f>COUNTIF(Tabela1[TEC - Tipo de Estrutura],I10)</f>
        <v>43</v>
      </c>
      <c r="K10" s="18"/>
      <c r="M10" s="16" t="s">
        <v>2733</v>
      </c>
      <c r="N10" s="16"/>
      <c r="Q10" s="8" t="s">
        <v>24</v>
      </c>
      <c r="R10" s="6">
        <f>COUNTIF(Tabela1[CON - Material 1],Q10)</f>
        <v>1044</v>
      </c>
      <c r="S10" s="20"/>
    </row>
    <row r="11" spans="1:19" x14ac:dyDescent="0.35">
      <c r="A11" s="8" t="s">
        <v>21</v>
      </c>
      <c r="B11" s="6">
        <f>COUNTIF(Tabela1[ADM - Dono Obra],A11)</f>
        <v>2554</v>
      </c>
      <c r="C11" s="20"/>
      <c r="E11" s="8" t="s">
        <v>143</v>
      </c>
      <c r="F11" s="6">
        <f>COUNTIF(Tabela1[ADM - Distrito],E11)</f>
        <v>147</v>
      </c>
      <c r="G11" s="20"/>
      <c r="I11" s="8" t="s">
        <v>22</v>
      </c>
      <c r="J11" s="6">
        <f>COUNTIF(Tabela1[TEC - Tipo de Estrutura],I11)</f>
        <v>236</v>
      </c>
      <c r="K11" s="18"/>
      <c r="M11" s="6" t="s">
        <v>2730</v>
      </c>
      <c r="N11" s="6">
        <f>COUNTBLANK(Tabela1[TEC - TMD])</f>
        <v>2552</v>
      </c>
      <c r="Q11" s="8" t="s">
        <v>38</v>
      </c>
      <c r="R11" s="6">
        <f>COUNTIF(Tabela1[CON - Material 1],Q11)</f>
        <v>1102</v>
      </c>
      <c r="S11" s="20"/>
    </row>
    <row r="12" spans="1:19" x14ac:dyDescent="0.35">
      <c r="A12" s="8" t="s">
        <v>1467</v>
      </c>
      <c r="B12" s="6">
        <f>COUNTIF(Tabela1[ADM - Dono Obra],A12)</f>
        <v>0</v>
      </c>
      <c r="C12" s="20"/>
      <c r="E12" s="8" t="s">
        <v>374</v>
      </c>
      <c r="F12" s="6">
        <f>COUNTIF(Tabela1[ADM - Distrito],E12)</f>
        <v>204</v>
      </c>
      <c r="G12" s="20"/>
      <c r="I12" s="8" t="s">
        <v>526</v>
      </c>
      <c r="J12" s="6">
        <f>COUNTIF(Tabela1[TEC - Tipo de Estrutura],I12)</f>
        <v>4</v>
      </c>
      <c r="K12" s="18"/>
      <c r="Q12" s="8" t="s">
        <v>163</v>
      </c>
      <c r="R12" s="6">
        <f>COUNTIF(Tabela1[CON - Material 1],Q12)</f>
        <v>1</v>
      </c>
      <c r="S12" s="20"/>
    </row>
    <row r="13" spans="1:19" x14ac:dyDescent="0.35">
      <c r="E13" s="8" t="s">
        <v>20</v>
      </c>
      <c r="F13" s="6">
        <f>COUNTIF(Tabela1[ADM - Distrito],E13)</f>
        <v>115</v>
      </c>
      <c r="G13" s="20"/>
      <c r="I13" s="8" t="s">
        <v>32</v>
      </c>
      <c r="J13" s="6">
        <f>COUNTIF(Tabela1[TEC - Tipo de Estrutura],I13)</f>
        <v>1460</v>
      </c>
      <c r="K13" s="18"/>
      <c r="M13" s="16" t="s">
        <v>2734</v>
      </c>
      <c r="N13" s="16"/>
      <c r="O13" s="16"/>
      <c r="Q13" s="8" t="s">
        <v>1521</v>
      </c>
      <c r="R13" s="6">
        <f>COUNTIF(Tabela1[CON - Material 1],Q13)</f>
        <v>0</v>
      </c>
      <c r="S13" s="20"/>
    </row>
    <row r="14" spans="1:19" x14ac:dyDescent="0.35">
      <c r="A14" s="21" t="s">
        <v>2724</v>
      </c>
      <c r="B14" s="21"/>
      <c r="E14" s="8" t="s">
        <v>723</v>
      </c>
      <c r="F14" s="6">
        <f>COUNTIF(Tabela1[ADM - Distrito],E14)</f>
        <v>321</v>
      </c>
      <c r="G14" s="20"/>
      <c r="I14" s="8" t="s">
        <v>333</v>
      </c>
      <c r="J14" s="6">
        <f>COUNTIF(Tabela1[TEC - Tipo de Estrutura],I14)</f>
        <v>15</v>
      </c>
      <c r="K14" s="19"/>
      <c r="M14" s="6" t="s">
        <v>2727</v>
      </c>
      <c r="N14" s="6">
        <f>COUNTBLANK(Tabela1[TEC - Zona Sísmica])</f>
        <v>0</v>
      </c>
      <c r="O14" s="20">
        <f>SUM(N14:N18)</f>
        <v>2556</v>
      </c>
      <c r="Q14" s="8" t="s">
        <v>85</v>
      </c>
      <c r="R14" s="6">
        <f>COUNTIF(Tabela1[CON - Material 1],Q14)</f>
        <v>12</v>
      </c>
      <c r="S14" s="20"/>
    </row>
    <row r="15" spans="1:19" x14ac:dyDescent="0.35">
      <c r="A15" s="6" t="s">
        <v>2725</v>
      </c>
      <c r="B15" s="6">
        <f>COUNTBLANK(Tabela1[ADM - Ano de Construção])</f>
        <v>0</v>
      </c>
      <c r="E15" s="8" t="s">
        <v>54</v>
      </c>
      <c r="F15" s="6">
        <f>COUNTIF(Tabela1[ADM - Distrito],E15)</f>
        <v>196</v>
      </c>
      <c r="G15" s="20"/>
      <c r="K15" s="15"/>
      <c r="M15" s="6" t="s">
        <v>30</v>
      </c>
      <c r="N15" s="6">
        <f>COUNTIF(Tabela1[TEC - Zona Sísmica],M15)</f>
        <v>498</v>
      </c>
      <c r="O15" s="20"/>
      <c r="Q15" s="8" t="s">
        <v>740</v>
      </c>
      <c r="R15" s="6">
        <f>COUNTIF(Tabela1[CON - Material 1],Q15)</f>
        <v>17</v>
      </c>
      <c r="S15" s="20"/>
    </row>
    <row r="16" spans="1:19" x14ac:dyDescent="0.35">
      <c r="E16" s="8" t="s">
        <v>600</v>
      </c>
      <c r="F16" s="6">
        <f>COUNTIF(Tabela1[ADM - Distrito],E16)</f>
        <v>74</v>
      </c>
      <c r="G16" s="20"/>
      <c r="M16" s="6" t="s">
        <v>23</v>
      </c>
      <c r="N16" s="6">
        <f>COUNTIF(Tabela1[TEC - Zona Sísmica],M16)</f>
        <v>450</v>
      </c>
      <c r="O16" s="20"/>
      <c r="Q16" s="8" t="s">
        <v>181</v>
      </c>
      <c r="R16" s="6">
        <f>COUNTIF(Tabela1[CON - Material 1],Q16)</f>
        <v>2</v>
      </c>
      <c r="S16" s="20"/>
    </row>
    <row r="17" spans="1:19" x14ac:dyDescent="0.35">
      <c r="A17" s="7" t="s">
        <v>2728</v>
      </c>
      <c r="B17" s="6">
        <f>COUNT(Tabela1[Id])</f>
        <v>2556</v>
      </c>
      <c r="E17" s="8" t="s">
        <v>384</v>
      </c>
      <c r="F17" s="6">
        <f>COUNTIF(Tabela1[ADM - Distrito],E17)</f>
        <v>132</v>
      </c>
      <c r="G17" s="20"/>
      <c r="I17" s="16" t="s">
        <v>2729</v>
      </c>
      <c r="J17" s="16"/>
      <c r="M17" s="6" t="s">
        <v>46</v>
      </c>
      <c r="N17" s="6">
        <f>COUNTIF(Tabela1[TEC - Zona Sísmica],M17)</f>
        <v>730</v>
      </c>
      <c r="O17" s="20"/>
      <c r="Q17" s="8" t="s">
        <v>1997</v>
      </c>
      <c r="R17" s="6">
        <f>COUNTIF(Tabela1[CON - Material 1],Q17)</f>
        <v>0</v>
      </c>
      <c r="S17" s="20"/>
    </row>
    <row r="18" spans="1:19" x14ac:dyDescent="0.35">
      <c r="E18" s="8" t="s">
        <v>265</v>
      </c>
      <c r="F18" s="6">
        <f>COUNTIF(Tabela1[ADM - Distrito],E18)</f>
        <v>93</v>
      </c>
      <c r="G18" s="20"/>
      <c r="I18" s="6" t="s">
        <v>2730</v>
      </c>
      <c r="J18" s="6">
        <f>COUNTBLANK(Tabela1[TEC - Número de Vãos])</f>
        <v>26</v>
      </c>
      <c r="M18" s="6" t="s">
        <v>41</v>
      </c>
      <c r="N18" s="6">
        <f>COUNTIF(Tabela1[TEC - Zona Sísmica],M18)</f>
        <v>878</v>
      </c>
      <c r="O18" s="20"/>
      <c r="Q18" s="6" t="s">
        <v>1983</v>
      </c>
      <c r="R18" s="6">
        <f>COUNTIF(Tabela1[CON - Material 1],Q18)</f>
        <v>0</v>
      </c>
      <c r="S18" s="20"/>
    </row>
    <row r="19" spans="1:19" x14ac:dyDescent="0.35">
      <c r="E19" s="8" t="s">
        <v>126</v>
      </c>
      <c r="F19" s="6">
        <f>COUNTIF(Tabela1[ADM - Distrito],E19)</f>
        <v>173</v>
      </c>
      <c r="G19" s="20"/>
    </row>
    <row r="20" spans="1:19" x14ac:dyDescent="0.35">
      <c r="I20" s="16" t="s">
        <v>2726</v>
      </c>
      <c r="J20" s="16"/>
      <c r="K20" s="16"/>
      <c r="Q20" s="16" t="s">
        <v>2736</v>
      </c>
      <c r="R20" s="16"/>
      <c r="S20" s="16"/>
    </row>
    <row r="21" spans="1:19" x14ac:dyDescent="0.35">
      <c r="I21" s="8" t="s">
        <v>2755</v>
      </c>
      <c r="J21" s="6">
        <f>COUNTIF(Tabela1[TEC - Tipo de Estrutura 2],I21)</f>
        <v>361</v>
      </c>
      <c r="K21" s="20">
        <f>SUM(J21:J25)</f>
        <v>2556</v>
      </c>
      <c r="Q21" s="8" t="s">
        <v>321</v>
      </c>
      <c r="R21" s="6">
        <f>COUNTIF(Tabela1[CON - Material],Q21)</f>
        <v>69</v>
      </c>
      <c r="S21" s="20">
        <f>SUM(R21:R25)</f>
        <v>2556</v>
      </c>
    </row>
    <row r="22" spans="1:19" x14ac:dyDescent="0.35">
      <c r="I22" s="8" t="s">
        <v>900</v>
      </c>
      <c r="J22" s="6">
        <f>COUNTIF(Tabela1[TEC - Tipo de Estrutura 2],I22)</f>
        <v>70</v>
      </c>
      <c r="K22" s="20"/>
      <c r="Q22" s="8" t="s">
        <v>35</v>
      </c>
      <c r="R22" s="6">
        <f>COUNTIF(Tabela1[CON - Material],Q22)</f>
        <v>252</v>
      </c>
      <c r="S22" s="20"/>
    </row>
    <row r="23" spans="1:19" x14ac:dyDescent="0.35">
      <c r="I23" s="8" t="s">
        <v>65</v>
      </c>
      <c r="J23" s="6">
        <f>COUNTIF(Tabela1[TEC - Tipo de Estrutura 2],I23)</f>
        <v>414</v>
      </c>
      <c r="K23" s="20"/>
      <c r="Q23" s="8" t="s">
        <v>73</v>
      </c>
      <c r="R23" s="6">
        <f>COUNTIF(Tabela1[CON - Material],Q23)</f>
        <v>60</v>
      </c>
      <c r="S23" s="20"/>
    </row>
    <row r="24" spans="1:19" x14ac:dyDescent="0.35">
      <c r="I24" s="8" t="s">
        <v>22</v>
      </c>
      <c r="J24" s="6">
        <f>COUNTIF(Tabela1[TEC - Tipo de Estrutura 2],I24)</f>
        <v>236</v>
      </c>
      <c r="K24" s="20"/>
      <c r="Q24" s="8" t="s">
        <v>24</v>
      </c>
      <c r="R24" s="6">
        <f>COUNTIF(Tabela1[CON - Material],Q24)</f>
        <v>2158</v>
      </c>
      <c r="S24" s="20"/>
    </row>
    <row r="25" spans="1:19" x14ac:dyDescent="0.35">
      <c r="I25" s="8" t="s">
        <v>32</v>
      </c>
      <c r="J25" s="6">
        <f>COUNTIF(Tabela1[TEC - Tipo de Estrutura 2],I25)</f>
        <v>1475</v>
      </c>
      <c r="K25" s="20"/>
      <c r="Q25" s="8" t="s">
        <v>740</v>
      </c>
      <c r="R25" s="6">
        <f>COUNTIF(Tabela1[CON - Material],Q25)</f>
        <v>17</v>
      </c>
      <c r="S25" s="20"/>
    </row>
  </sheetData>
  <mergeCells count="22">
    <mergeCell ref="Q1:S1"/>
    <mergeCell ref="S2:S18"/>
    <mergeCell ref="A14:B14"/>
    <mergeCell ref="I1:K1"/>
    <mergeCell ref="I17:J17"/>
    <mergeCell ref="M1:N1"/>
    <mergeCell ref="M4:N4"/>
    <mergeCell ref="M7:N7"/>
    <mergeCell ref="M10:N10"/>
    <mergeCell ref="M13:O13"/>
    <mergeCell ref="C2:C5"/>
    <mergeCell ref="A1:C1"/>
    <mergeCell ref="G2:G19"/>
    <mergeCell ref="E1:G1"/>
    <mergeCell ref="C10:C12"/>
    <mergeCell ref="A9:C9"/>
    <mergeCell ref="K2:K14"/>
    <mergeCell ref="I20:K20"/>
    <mergeCell ref="K21:K25"/>
    <mergeCell ref="Q20:S20"/>
    <mergeCell ref="S21:S25"/>
    <mergeCell ref="O14:O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57"/>
  <sheetViews>
    <sheetView zoomScaleNormal="100" workbookViewId="0">
      <pane xSplit="1" topLeftCell="Q1" activePane="topRight" state="frozen"/>
      <selection pane="topRight" activeCell="Y2" sqref="Y2"/>
    </sheetView>
  </sheetViews>
  <sheetFormatPr defaultRowHeight="15" customHeight="1" x14ac:dyDescent="0.35"/>
  <cols>
    <col min="1" max="1" width="7" style="1" bestFit="1" customWidth="1"/>
    <col min="2" max="2" width="18.26953125" bestFit="1" customWidth="1"/>
    <col min="3" max="3" width="17.54296875" style="1" bestFit="1" customWidth="1"/>
    <col min="4" max="4" width="12.1796875" style="1" bestFit="1" customWidth="1"/>
    <col min="5" max="5" width="57.1796875" style="1" bestFit="1" customWidth="1"/>
    <col min="6" max="6" width="11.08984375" bestFit="1" customWidth="1"/>
    <col min="7" max="7" width="22.08984375" style="2" bestFit="1" customWidth="1"/>
    <col min="8" max="8" width="17.453125" style="1" bestFit="1" customWidth="1"/>
    <col min="9" max="9" width="23.6328125" style="1" bestFit="1" customWidth="1"/>
    <col min="10" max="10" width="24.08984375" style="1" bestFit="1" customWidth="1"/>
    <col min="11" max="11" width="28.1796875" style="1" bestFit="1" customWidth="1"/>
    <col min="12" max="12" width="16" style="1" bestFit="1" customWidth="1"/>
    <col min="13" max="13" width="17" style="1" bestFit="1" customWidth="1"/>
    <col min="14" max="14" width="20.1796875" style="1" bestFit="1" customWidth="1"/>
    <col min="15" max="15" width="28.08984375" style="1" bestFit="1" customWidth="1"/>
    <col min="16" max="16" width="26.26953125" style="1" bestFit="1" customWidth="1"/>
    <col min="17" max="17" width="24.08984375" style="1" bestFit="1" customWidth="1"/>
    <col min="18" max="18" width="17" style="1" bestFit="1" customWidth="1"/>
    <col min="19" max="19" width="18.90625" style="1" bestFit="1" customWidth="1"/>
    <col min="20" max="20" width="20.6328125" style="1" bestFit="1" customWidth="1"/>
    <col min="21" max="21" width="17.90625" style="1" bestFit="1" customWidth="1"/>
    <col min="22" max="22" width="14" style="1" bestFit="1" customWidth="1"/>
    <col min="23" max="23" width="14.1796875" style="1" bestFit="1" customWidth="1"/>
    <col min="24" max="24" width="25.26953125" style="1" bestFit="1" customWidth="1"/>
    <col min="25" max="25" width="25.26953125" style="1" customWidth="1"/>
    <col min="26" max="28" width="25.26953125" style="1" bestFit="1" customWidth="1"/>
    <col min="29" max="29" width="19.26953125" style="1" bestFit="1" customWidth="1"/>
    <col min="30" max="16384" width="8.7265625" style="1"/>
  </cols>
  <sheetData>
    <row r="1" spans="1:28" ht="45" customHeight="1" x14ac:dyDescent="0.35">
      <c r="A1" s="3" t="s">
        <v>2718</v>
      </c>
      <c r="B1" s="1" t="s">
        <v>2716</v>
      </c>
      <c r="C1" s="1" t="s">
        <v>2717</v>
      </c>
      <c r="D1" s="4" t="s">
        <v>0</v>
      </c>
      <c r="E1" s="3" t="s">
        <v>1</v>
      </c>
      <c r="F1" s="3" t="s">
        <v>2719</v>
      </c>
      <c r="G1" s="3" t="s">
        <v>2</v>
      </c>
      <c r="H1" s="3" t="s">
        <v>3</v>
      </c>
      <c r="I1" s="3" t="s">
        <v>4</v>
      </c>
      <c r="J1" s="4" t="s">
        <v>5</v>
      </c>
      <c r="K1" s="4" t="s">
        <v>6</v>
      </c>
      <c r="L1" s="4" t="s">
        <v>7</v>
      </c>
      <c r="M1" s="4" t="s">
        <v>8</v>
      </c>
      <c r="N1" s="4" t="s">
        <v>2748</v>
      </c>
      <c r="O1" s="3" t="s">
        <v>9</v>
      </c>
      <c r="P1" s="3" t="s">
        <v>2754</v>
      </c>
      <c r="Q1" s="4" t="s">
        <v>10</v>
      </c>
      <c r="R1" s="4" t="s">
        <v>11</v>
      </c>
      <c r="S1" s="4" t="s">
        <v>12</v>
      </c>
      <c r="T1" s="4" t="s">
        <v>13</v>
      </c>
      <c r="U1" s="4" t="s">
        <v>14</v>
      </c>
      <c r="V1" s="3" t="s">
        <v>15</v>
      </c>
      <c r="W1" s="4" t="s">
        <v>16</v>
      </c>
      <c r="X1" s="3" t="s">
        <v>2749</v>
      </c>
      <c r="Y1" s="3" t="s">
        <v>17</v>
      </c>
      <c r="Z1" s="3" t="s">
        <v>2750</v>
      </c>
      <c r="AA1" s="3" t="s">
        <v>2751</v>
      </c>
      <c r="AB1" s="3" t="s">
        <v>2752</v>
      </c>
    </row>
    <row r="2" spans="1:28" ht="15" customHeight="1" x14ac:dyDescent="0.35">
      <c r="A2" s="1">
        <v>1</v>
      </c>
      <c r="B2" s="13">
        <v>-7.4577436656045899</v>
      </c>
      <c r="C2" s="12">
        <v>39.197131089186797</v>
      </c>
      <c r="D2" s="1">
        <v>5</v>
      </c>
      <c r="E2" s="2" t="s">
        <v>18</v>
      </c>
      <c r="F2" s="1"/>
      <c r="G2" s="2" t="s">
        <v>19</v>
      </c>
      <c r="H2" s="2" t="s">
        <v>20</v>
      </c>
      <c r="I2" s="2" t="s">
        <v>20</v>
      </c>
      <c r="J2" s="1">
        <v>58342</v>
      </c>
      <c r="K2" s="1">
        <v>-52089</v>
      </c>
      <c r="L2" s="2" t="s">
        <v>21</v>
      </c>
      <c r="M2" s="1">
        <v>1951</v>
      </c>
      <c r="N2" s="1" t="str" cm="1">
        <f t="array" ref="N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" s="2" t="s">
        <v>22</v>
      </c>
      <c r="P2" s="2" t="str" cm="1">
        <f t="array" ref="P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" s="1">
        <v>1</v>
      </c>
      <c r="R2" s="1">
        <v>15</v>
      </c>
      <c r="S2" s="1">
        <v>10</v>
      </c>
      <c r="T2" s="1">
        <v>15</v>
      </c>
      <c r="U2" s="9"/>
      <c r="V2" s="10"/>
      <c r="W2" s="1" t="s">
        <v>23</v>
      </c>
      <c r="X2" s="2" t="s">
        <v>24</v>
      </c>
      <c r="Y2" s="2" t="str" cm="1">
        <f t="array" ref="Y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" spans="1:28" ht="15" customHeight="1" x14ac:dyDescent="0.35">
      <c r="A3" s="1">
        <v>2</v>
      </c>
      <c r="B3" s="13">
        <v>-7.9113176200049704</v>
      </c>
      <c r="C3" s="12">
        <v>38.220321741603101</v>
      </c>
      <c r="D3" s="1">
        <v>7</v>
      </c>
      <c r="E3" s="2" t="s">
        <v>25</v>
      </c>
      <c r="F3" s="1"/>
      <c r="G3" s="2" t="s">
        <v>26</v>
      </c>
      <c r="H3" s="2" t="s">
        <v>27</v>
      </c>
      <c r="I3" s="2" t="s">
        <v>28</v>
      </c>
      <c r="J3" s="1">
        <v>19422.009999999998</v>
      </c>
      <c r="K3" s="1">
        <v>-160718.6</v>
      </c>
      <c r="L3" s="2" t="s">
        <v>21</v>
      </c>
      <c r="M3" s="1">
        <v>1881</v>
      </c>
      <c r="N3" s="1" t="str" cm="1">
        <f t="array" ref="N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" s="2" t="s">
        <v>29</v>
      </c>
      <c r="P3" s="2" t="str" cm="1">
        <f t="array" ref="P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" s="1">
        <v>2</v>
      </c>
      <c r="R3" s="1">
        <v>19</v>
      </c>
      <c r="S3" s="1">
        <v>5.0999999999999996</v>
      </c>
      <c r="T3" s="1">
        <v>9.5</v>
      </c>
      <c r="U3" s="1">
        <v>2.4500000000000002</v>
      </c>
      <c r="V3" s="10"/>
      <c r="W3" s="1" t="s">
        <v>30</v>
      </c>
      <c r="X3" s="2" t="s">
        <v>31</v>
      </c>
      <c r="Y3" s="2" t="str" cm="1">
        <f t="array" ref="Y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4" spans="1:28" ht="15" customHeight="1" x14ac:dyDescent="0.35">
      <c r="A4" s="1">
        <v>3</v>
      </c>
      <c r="B4" s="13">
        <v>-7.29248864833475</v>
      </c>
      <c r="C4" s="12">
        <v>39.131193182944997</v>
      </c>
      <c r="D4" s="1">
        <v>10</v>
      </c>
      <c r="E4" s="2" t="s">
        <v>33</v>
      </c>
      <c r="F4" s="1"/>
      <c r="G4" s="2" t="s">
        <v>26</v>
      </c>
      <c r="H4" s="2" t="s">
        <v>20</v>
      </c>
      <c r="I4" s="2" t="s">
        <v>34</v>
      </c>
      <c r="J4" s="1">
        <v>72685.73</v>
      </c>
      <c r="K4" s="1">
        <v>-59290.13</v>
      </c>
      <c r="L4" s="2" t="s">
        <v>21</v>
      </c>
      <c r="M4" s="1">
        <v>1955</v>
      </c>
      <c r="N4" s="1" t="str" cm="1">
        <f t="array" ref="N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" s="2" t="s">
        <v>29</v>
      </c>
      <c r="P4" s="2" t="str" cm="1">
        <f t="array" ref="P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" s="1">
        <v>5</v>
      </c>
      <c r="R4" s="1">
        <v>54.7</v>
      </c>
      <c r="S4" s="1">
        <v>10.5</v>
      </c>
      <c r="T4" s="1">
        <v>11.3</v>
      </c>
      <c r="U4" s="9"/>
      <c r="V4" s="10"/>
      <c r="W4" s="1" t="s">
        <v>23</v>
      </c>
      <c r="X4" s="2" t="s">
        <v>35</v>
      </c>
      <c r="Y4" s="2" t="str" cm="1">
        <f t="array" ref="Y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" spans="1:28" ht="15" customHeight="1" x14ac:dyDescent="0.35">
      <c r="A5" s="1">
        <v>4</v>
      </c>
      <c r="B5" s="13">
        <v>-7.4386182525101301</v>
      </c>
      <c r="C5" s="12">
        <v>39.297682349484703</v>
      </c>
      <c r="D5" s="1">
        <v>11</v>
      </c>
      <c r="E5" s="2" t="s">
        <v>36</v>
      </c>
      <c r="F5" s="1"/>
      <c r="G5" s="2" t="s">
        <v>37</v>
      </c>
      <c r="H5" s="2" t="s">
        <v>20</v>
      </c>
      <c r="I5" s="2" t="s">
        <v>20</v>
      </c>
      <c r="J5" s="1">
        <v>59908.57</v>
      </c>
      <c r="K5" s="1">
        <v>-40913.129999999997</v>
      </c>
      <c r="L5" s="2" t="s">
        <v>21</v>
      </c>
      <c r="M5" s="1">
        <v>1992</v>
      </c>
      <c r="N5" s="1" t="str" cm="1">
        <f t="array" ref="N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" s="2" t="s">
        <v>32</v>
      </c>
      <c r="P5" s="2" t="str" cm="1">
        <f t="array" ref="P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" s="1">
        <v>4</v>
      </c>
      <c r="R5" s="1">
        <v>74.8</v>
      </c>
      <c r="S5" s="1">
        <v>21.15</v>
      </c>
      <c r="T5" s="1">
        <v>25</v>
      </c>
      <c r="U5" s="1">
        <v>5.9</v>
      </c>
      <c r="V5" s="10"/>
      <c r="W5" s="1" t="s">
        <v>23</v>
      </c>
      <c r="X5" s="2" t="s">
        <v>38</v>
      </c>
      <c r="Y5" s="2" t="str" cm="1">
        <f t="array" ref="Y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" spans="1:28" ht="15" customHeight="1" x14ac:dyDescent="0.35">
      <c r="A6" s="1">
        <v>5</v>
      </c>
      <c r="B6" s="13">
        <v>-7.9870476088735902</v>
      </c>
      <c r="C6" s="12">
        <v>39.244817643213899</v>
      </c>
      <c r="D6" s="1">
        <v>24</v>
      </c>
      <c r="E6" s="2" t="s">
        <v>42</v>
      </c>
      <c r="F6" s="1"/>
      <c r="G6" s="2" t="s">
        <v>26</v>
      </c>
      <c r="H6" s="2" t="s">
        <v>20</v>
      </c>
      <c r="I6" s="2" t="s">
        <v>43</v>
      </c>
      <c r="J6" s="1">
        <v>12609</v>
      </c>
      <c r="K6" s="1">
        <v>-47002</v>
      </c>
      <c r="L6" s="2" t="s">
        <v>21</v>
      </c>
      <c r="M6" s="1">
        <v>2009</v>
      </c>
      <c r="N6" s="1" t="str" cm="1">
        <f t="array" ref="N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" s="2" t="s">
        <v>32</v>
      </c>
      <c r="P6" s="2" t="str" cm="1">
        <f t="array" ref="P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" s="1">
        <v>2</v>
      </c>
      <c r="R6" s="1">
        <v>6.4</v>
      </c>
      <c r="S6" s="1">
        <v>11.3</v>
      </c>
      <c r="T6" s="1">
        <v>3.2</v>
      </c>
      <c r="U6" s="1">
        <v>3</v>
      </c>
      <c r="V6" s="10"/>
      <c r="W6" s="1" t="s">
        <v>23</v>
      </c>
      <c r="X6" s="2" t="s">
        <v>24</v>
      </c>
      <c r="Y6" s="2" t="str" cm="1">
        <f t="array" ref="Y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" spans="1:28" ht="15" customHeight="1" x14ac:dyDescent="0.35">
      <c r="A7" s="1">
        <v>6</v>
      </c>
      <c r="B7" s="13">
        <v>-7.6003182470023001</v>
      </c>
      <c r="C7" s="12">
        <v>40.490347548164003</v>
      </c>
      <c r="D7" s="1">
        <v>29</v>
      </c>
      <c r="E7" s="2" t="s">
        <v>44</v>
      </c>
      <c r="F7" s="1"/>
      <c r="G7" s="2" t="s">
        <v>37</v>
      </c>
      <c r="H7" s="2" t="s">
        <v>39</v>
      </c>
      <c r="I7" s="2" t="s">
        <v>45</v>
      </c>
      <c r="J7" s="1">
        <v>45170</v>
      </c>
      <c r="K7" s="1">
        <v>91418</v>
      </c>
      <c r="L7" s="2" t="s">
        <v>21</v>
      </c>
      <c r="M7" s="1">
        <v>2005</v>
      </c>
      <c r="N7" s="1" t="str" cm="1">
        <f t="array" ref="N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" s="2" t="s">
        <v>32</v>
      </c>
      <c r="P7" s="2" t="str" cm="1">
        <f t="array" ref="P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" s="1">
        <v>3</v>
      </c>
      <c r="R7" s="1">
        <v>50</v>
      </c>
      <c r="S7" s="1">
        <v>11</v>
      </c>
      <c r="T7" s="1">
        <v>28</v>
      </c>
      <c r="U7" s="1">
        <v>9.56</v>
      </c>
      <c r="V7" s="10"/>
      <c r="W7" s="1" t="s">
        <v>46</v>
      </c>
      <c r="X7" s="2" t="s">
        <v>38</v>
      </c>
      <c r="Y7" s="2" t="str" cm="1">
        <f t="array" ref="Y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" spans="1:28" ht="15" customHeight="1" x14ac:dyDescent="0.35">
      <c r="A8" s="1">
        <v>7</v>
      </c>
      <c r="B8" s="13">
        <v>-7.4406729935369098</v>
      </c>
      <c r="C8" s="12">
        <v>39.1176759169891</v>
      </c>
      <c r="D8" s="1">
        <v>33</v>
      </c>
      <c r="E8" s="2" t="s">
        <v>47</v>
      </c>
      <c r="F8" s="1" t="s">
        <v>2720</v>
      </c>
      <c r="G8" s="2" t="s">
        <v>26</v>
      </c>
      <c r="H8" s="2" t="s">
        <v>20</v>
      </c>
      <c r="I8" s="2" t="s">
        <v>48</v>
      </c>
      <c r="J8" s="1">
        <v>59884</v>
      </c>
      <c r="K8" s="1">
        <v>-60899</v>
      </c>
      <c r="L8" s="2" t="s">
        <v>21</v>
      </c>
      <c r="M8" s="1">
        <v>1968</v>
      </c>
      <c r="N8" s="1" t="str" cm="1">
        <f t="array" ref="N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" s="2" t="s">
        <v>29</v>
      </c>
      <c r="P8" s="2" t="str" cm="1">
        <f t="array" ref="P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" s="1">
        <v>3</v>
      </c>
      <c r="R8" s="1">
        <v>13.6</v>
      </c>
      <c r="S8" s="1">
        <v>7.3</v>
      </c>
      <c r="T8" s="1">
        <v>5.8</v>
      </c>
      <c r="U8" s="1">
        <v>1.18</v>
      </c>
      <c r="V8" s="10"/>
      <c r="W8" s="1" t="s">
        <v>23</v>
      </c>
      <c r="X8" s="2" t="s">
        <v>35</v>
      </c>
      <c r="Y8" s="2" t="str" cm="1">
        <f t="array" ref="Y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" s="2" t="s">
        <v>31</v>
      </c>
    </row>
    <row r="9" spans="1:28" ht="15" customHeight="1" x14ac:dyDescent="0.35">
      <c r="A9" s="1">
        <v>8</v>
      </c>
      <c r="B9" s="13">
        <v>-7.9506001392442798</v>
      </c>
      <c r="C9" s="12">
        <v>39.491814965757598</v>
      </c>
      <c r="D9" s="1">
        <v>39</v>
      </c>
      <c r="E9" s="2" t="s">
        <v>49</v>
      </c>
      <c r="F9" s="1"/>
      <c r="G9" s="2" t="s">
        <v>26</v>
      </c>
      <c r="H9" s="2" t="s">
        <v>20</v>
      </c>
      <c r="I9" s="2" t="s">
        <v>50</v>
      </c>
      <c r="J9" s="1">
        <v>15700</v>
      </c>
      <c r="K9" s="1">
        <v>-19574</v>
      </c>
      <c r="L9" s="2" t="s">
        <v>21</v>
      </c>
      <c r="M9" s="1">
        <v>1906</v>
      </c>
      <c r="N9" s="1" t="str" cm="1">
        <f t="array" ref="N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" s="2" t="s">
        <v>32</v>
      </c>
      <c r="P9" s="2" t="str" cm="1">
        <f t="array" ref="P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" s="1">
        <v>4</v>
      </c>
      <c r="R9" s="1">
        <v>180</v>
      </c>
      <c r="S9" s="1">
        <v>8</v>
      </c>
      <c r="T9" s="1">
        <v>50</v>
      </c>
      <c r="U9" s="1">
        <v>13</v>
      </c>
      <c r="V9" s="10"/>
      <c r="W9" s="1" t="s">
        <v>23</v>
      </c>
      <c r="X9" s="2" t="s">
        <v>51</v>
      </c>
      <c r="Y9" s="2" t="str" cm="1">
        <f t="array" ref="Y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" s="2" t="s">
        <v>38</v>
      </c>
    </row>
    <row r="10" spans="1:28" ht="15" customHeight="1" x14ac:dyDescent="0.35">
      <c r="A10" s="1">
        <v>9</v>
      </c>
      <c r="B10" s="13">
        <v>-7.9504386956657802</v>
      </c>
      <c r="C10" s="12">
        <v>39.492027997548099</v>
      </c>
      <c r="D10" s="1">
        <v>39</v>
      </c>
      <c r="E10" s="2" t="s">
        <v>52</v>
      </c>
      <c r="F10" s="1"/>
      <c r="G10" s="2" t="s">
        <v>19</v>
      </c>
      <c r="H10" s="2" t="s">
        <v>20</v>
      </c>
      <c r="I10" s="2" t="s">
        <v>50</v>
      </c>
      <c r="J10" s="1">
        <v>15713.84</v>
      </c>
      <c r="K10" s="1">
        <v>-19550.32</v>
      </c>
      <c r="L10" s="2" t="s">
        <v>21</v>
      </c>
      <c r="M10" s="1">
        <v>1905</v>
      </c>
      <c r="N10" s="1" t="str" cm="1">
        <f t="array" ref="N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" s="2" t="s">
        <v>22</v>
      </c>
      <c r="P10" s="2" t="str" cm="1">
        <f t="array" ref="P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" s="1">
        <v>1</v>
      </c>
      <c r="R10" s="1">
        <v>6.8</v>
      </c>
      <c r="S10" s="1">
        <v>12</v>
      </c>
      <c r="T10" s="1">
        <v>6.8</v>
      </c>
      <c r="U10" s="9"/>
      <c r="V10" s="10"/>
      <c r="W10" s="1" t="s">
        <v>23</v>
      </c>
      <c r="X10" s="2" t="s">
        <v>24</v>
      </c>
      <c r="Y10" s="2" t="str" cm="1">
        <f t="array" ref="Y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" spans="1:28" ht="15" customHeight="1" x14ac:dyDescent="0.35">
      <c r="A11" s="1">
        <v>10</v>
      </c>
      <c r="B11" s="13">
        <v>-8.4408773678608604</v>
      </c>
      <c r="C11" s="12">
        <v>39.392221944164802</v>
      </c>
      <c r="D11" s="1">
        <v>43</v>
      </c>
      <c r="E11" s="2" t="s">
        <v>53</v>
      </c>
      <c r="F11" s="1"/>
      <c r="G11" s="2" t="s">
        <v>26</v>
      </c>
      <c r="H11" s="2" t="s">
        <v>54</v>
      </c>
      <c r="I11" s="2" t="s">
        <v>55</v>
      </c>
      <c r="J11" s="1">
        <v>-26513.13</v>
      </c>
      <c r="K11" s="1">
        <v>-30601.919999999998</v>
      </c>
      <c r="L11" s="2" t="s">
        <v>21</v>
      </c>
      <c r="M11" s="1">
        <v>1969</v>
      </c>
      <c r="N11" s="1" t="str" cm="1">
        <f t="array" ref="N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" s="2" t="s">
        <v>22</v>
      </c>
      <c r="P11" s="2" t="str" cm="1">
        <f t="array" ref="P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" s="1">
        <v>1</v>
      </c>
      <c r="R11" s="1">
        <v>15.65</v>
      </c>
      <c r="S11" s="1">
        <v>14.8</v>
      </c>
      <c r="T11" s="1">
        <v>15.65</v>
      </c>
      <c r="U11" s="9"/>
      <c r="V11" s="10"/>
      <c r="W11" s="1" t="s">
        <v>23</v>
      </c>
      <c r="X11" s="2" t="s">
        <v>24</v>
      </c>
      <c r="Y11" s="2" t="str" cm="1">
        <f t="array" ref="Y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" spans="1:28" ht="15" customHeight="1" x14ac:dyDescent="0.35">
      <c r="A12" s="1">
        <v>11</v>
      </c>
      <c r="B12" s="13">
        <v>-7.8686990043722798</v>
      </c>
      <c r="C12" s="12">
        <v>39.116152634342903</v>
      </c>
      <c r="D12" s="1">
        <v>44</v>
      </c>
      <c r="E12" s="2" t="s">
        <v>56</v>
      </c>
      <c r="F12" s="1"/>
      <c r="G12" s="2" t="s">
        <v>26</v>
      </c>
      <c r="H12" s="2" t="s">
        <v>20</v>
      </c>
      <c r="I12" s="2" t="s">
        <v>57</v>
      </c>
      <c r="J12" s="1">
        <v>22867.35</v>
      </c>
      <c r="K12" s="1">
        <v>-61263.13</v>
      </c>
      <c r="L12" s="2" t="s">
        <v>21</v>
      </c>
      <c r="M12" s="1">
        <v>1959</v>
      </c>
      <c r="N12" s="1" t="str" cm="1">
        <f t="array" ref="N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" s="2" t="s">
        <v>32</v>
      </c>
      <c r="P12" s="2" t="str" cm="1">
        <f t="array" ref="P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" s="1">
        <v>17</v>
      </c>
      <c r="R12" s="1">
        <v>255</v>
      </c>
      <c r="S12" s="1">
        <v>10</v>
      </c>
      <c r="T12" s="1">
        <v>15</v>
      </c>
      <c r="U12" s="1">
        <v>3.5</v>
      </c>
      <c r="V12" s="10"/>
      <c r="W12" s="1" t="s">
        <v>23</v>
      </c>
      <c r="X12" s="2" t="s">
        <v>24</v>
      </c>
      <c r="Y12" s="2" t="str" cm="1">
        <f t="array" ref="Y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" spans="1:28" ht="15" customHeight="1" x14ac:dyDescent="0.35">
      <c r="A13" s="1">
        <v>12</v>
      </c>
      <c r="B13" s="13">
        <v>-7.98077098605338</v>
      </c>
      <c r="C13" s="12">
        <v>38.948504720625102</v>
      </c>
      <c r="D13" s="1">
        <v>45</v>
      </c>
      <c r="E13" s="2" t="s">
        <v>58</v>
      </c>
      <c r="F13" s="1"/>
      <c r="G13" s="2" t="s">
        <v>26</v>
      </c>
      <c r="H13" s="2" t="s">
        <v>20</v>
      </c>
      <c r="I13" s="2" t="s">
        <v>57</v>
      </c>
      <c r="J13" s="1">
        <v>13206</v>
      </c>
      <c r="K13" s="1">
        <v>-79897</v>
      </c>
      <c r="L13" s="2" t="s">
        <v>21</v>
      </c>
      <c r="M13" s="1">
        <v>1955</v>
      </c>
      <c r="N13" s="1" t="str" cm="1">
        <f t="array" ref="N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" s="2" t="s">
        <v>22</v>
      </c>
      <c r="P13" s="2" t="str" cm="1">
        <f t="array" ref="P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" s="1">
        <v>1</v>
      </c>
      <c r="R13" s="1">
        <v>43</v>
      </c>
      <c r="S13" s="1">
        <v>9.3000000000000007</v>
      </c>
      <c r="T13" s="1">
        <v>43</v>
      </c>
      <c r="U13" s="9"/>
      <c r="V13" s="10"/>
      <c r="W13" s="1" t="s">
        <v>23</v>
      </c>
      <c r="X13" s="2" t="s">
        <v>38</v>
      </c>
      <c r="Y13" s="2" t="str" cm="1">
        <f t="array" ref="Y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" spans="1:28" ht="15" customHeight="1" x14ac:dyDescent="0.35">
      <c r="A14" s="1">
        <v>13</v>
      </c>
      <c r="B14" s="13">
        <v>-7.9100110570873898</v>
      </c>
      <c r="C14" s="12">
        <v>39.0250082147681</v>
      </c>
      <c r="D14" s="1">
        <v>50</v>
      </c>
      <c r="E14" s="2" t="s">
        <v>59</v>
      </c>
      <c r="F14" s="1"/>
      <c r="G14" s="2" t="s">
        <v>26</v>
      </c>
      <c r="H14" s="2" t="s">
        <v>20</v>
      </c>
      <c r="I14" s="2" t="s">
        <v>57</v>
      </c>
      <c r="J14" s="1">
        <v>19319.32</v>
      </c>
      <c r="K14" s="1">
        <v>-71391.3</v>
      </c>
      <c r="L14" s="2" t="s">
        <v>21</v>
      </c>
      <c r="M14" s="1">
        <v>1953</v>
      </c>
      <c r="N14" s="1" t="str" cm="1">
        <f t="array" ref="N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" s="2" t="s">
        <v>22</v>
      </c>
      <c r="P14" s="2" t="str" cm="1">
        <f t="array" ref="P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" s="1">
        <v>1</v>
      </c>
      <c r="R14" s="1">
        <v>16.420000000000002</v>
      </c>
      <c r="S14" s="1">
        <v>8.6999999999999993</v>
      </c>
      <c r="T14" s="1">
        <v>16.420000000000002</v>
      </c>
      <c r="U14" s="9"/>
      <c r="V14" s="10"/>
      <c r="W14" s="1" t="s">
        <v>23</v>
      </c>
      <c r="X14" s="2" t="s">
        <v>24</v>
      </c>
      <c r="Y14" s="2" t="str" cm="1">
        <f t="array" ref="Y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" spans="1:28" ht="15" customHeight="1" x14ac:dyDescent="0.35">
      <c r="A15" s="1">
        <v>14</v>
      </c>
      <c r="B15" s="13">
        <v>-8.7193594457913797</v>
      </c>
      <c r="C15" s="12">
        <v>39.2622499725802</v>
      </c>
      <c r="D15" s="1">
        <v>52</v>
      </c>
      <c r="E15" s="2" t="s">
        <v>60</v>
      </c>
      <c r="F15" s="1"/>
      <c r="G15" s="2" t="s">
        <v>19</v>
      </c>
      <c r="H15" s="2" t="s">
        <v>54</v>
      </c>
      <c r="I15" s="2" t="s">
        <v>54</v>
      </c>
      <c r="J15" s="1">
        <v>-50597</v>
      </c>
      <c r="K15" s="1">
        <v>-44913</v>
      </c>
      <c r="L15" s="2" t="s">
        <v>21</v>
      </c>
      <c r="M15" s="1">
        <v>1993</v>
      </c>
      <c r="N15" s="1" t="str" cm="1">
        <f t="array" ref="N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" s="2" t="s">
        <v>32</v>
      </c>
      <c r="P15" s="2" t="str" cm="1">
        <f t="array" ref="P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" s="1">
        <v>3</v>
      </c>
      <c r="R15" s="1">
        <v>56</v>
      </c>
      <c r="S15" s="1">
        <v>32.49</v>
      </c>
      <c r="T15" s="1">
        <v>30</v>
      </c>
      <c r="U15" s="1">
        <v>7.1</v>
      </c>
      <c r="V15" s="10"/>
      <c r="W15" s="1" t="s">
        <v>23</v>
      </c>
      <c r="X15" s="2" t="s">
        <v>38</v>
      </c>
      <c r="Y15" s="2" t="str" cm="1">
        <f t="array" ref="Y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" spans="1:28" ht="15" customHeight="1" x14ac:dyDescent="0.35">
      <c r="A16" s="1">
        <v>15</v>
      </c>
      <c r="B16" s="13">
        <v>-7.89663789361542</v>
      </c>
      <c r="C16" s="12">
        <v>39.062819485762098</v>
      </c>
      <c r="D16" s="1">
        <v>53</v>
      </c>
      <c r="E16" s="2" t="s">
        <v>61</v>
      </c>
      <c r="F16" s="1"/>
      <c r="G16" s="2" t="s">
        <v>26</v>
      </c>
      <c r="H16" s="2" t="s">
        <v>20</v>
      </c>
      <c r="I16" s="2" t="s">
        <v>57</v>
      </c>
      <c r="J16" s="1">
        <v>20466.47</v>
      </c>
      <c r="K16" s="1">
        <v>-67190.7</v>
      </c>
      <c r="L16" s="2" t="s">
        <v>21</v>
      </c>
      <c r="M16" s="1">
        <v>1957</v>
      </c>
      <c r="N16" s="1" t="str" cm="1">
        <f t="array" ref="N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" s="2" t="s">
        <v>32</v>
      </c>
      <c r="P16" s="2" t="str" cm="1">
        <f t="array" ref="P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" s="1">
        <v>8</v>
      </c>
      <c r="R16" s="1">
        <v>120</v>
      </c>
      <c r="S16" s="1">
        <v>9.8000000000000007</v>
      </c>
      <c r="T16" s="1">
        <v>15</v>
      </c>
      <c r="U16" s="1">
        <v>3.5</v>
      </c>
      <c r="V16" s="10"/>
      <c r="W16" s="1" t="s">
        <v>23</v>
      </c>
      <c r="X16" s="2" t="s">
        <v>24</v>
      </c>
      <c r="Y16" s="2" t="str" cm="1">
        <f t="array" ref="Y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" spans="1:26" ht="15" customHeight="1" x14ac:dyDescent="0.35">
      <c r="A17" s="1">
        <v>16</v>
      </c>
      <c r="B17" s="13">
        <v>-8.7166981499669003</v>
      </c>
      <c r="C17" s="12">
        <v>39.262686680421702</v>
      </c>
      <c r="D17" s="1">
        <v>54</v>
      </c>
      <c r="E17" s="2" t="s">
        <v>62</v>
      </c>
      <c r="F17" s="1"/>
      <c r="G17" s="2" t="s">
        <v>63</v>
      </c>
      <c r="H17" s="2" t="s">
        <v>54</v>
      </c>
      <c r="I17" s="2" t="s">
        <v>54</v>
      </c>
      <c r="J17" s="1">
        <v>-50367</v>
      </c>
      <c r="K17" s="1">
        <v>-44866</v>
      </c>
      <c r="L17" s="2" t="s">
        <v>21</v>
      </c>
      <c r="M17" s="1">
        <v>1993</v>
      </c>
      <c r="N17" s="1" t="str" cm="1">
        <f t="array" ref="N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" s="2" t="s">
        <v>32</v>
      </c>
      <c r="P17" s="2" t="str" cm="1">
        <f t="array" ref="P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" s="1">
        <v>6</v>
      </c>
      <c r="R17" s="1">
        <v>145.1</v>
      </c>
      <c r="S17" s="1">
        <v>31.9</v>
      </c>
      <c r="T17" s="1">
        <v>26</v>
      </c>
      <c r="U17" s="1">
        <v>6</v>
      </c>
      <c r="V17" s="10"/>
      <c r="W17" s="1" t="s">
        <v>23</v>
      </c>
      <c r="X17" s="2" t="s">
        <v>38</v>
      </c>
      <c r="Y17" s="2" t="str" cm="1">
        <f t="array" ref="Y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" spans="1:26" ht="15" customHeight="1" x14ac:dyDescent="0.35">
      <c r="A18" s="1">
        <v>17</v>
      </c>
      <c r="B18" s="13">
        <v>-8.7135736448670098</v>
      </c>
      <c r="C18" s="12">
        <v>39.263257323305503</v>
      </c>
      <c r="D18" s="1">
        <v>55</v>
      </c>
      <c r="E18" s="2" t="s">
        <v>64</v>
      </c>
      <c r="F18" s="1"/>
      <c r="G18" s="2" t="s">
        <v>19</v>
      </c>
      <c r="H18" s="2" t="s">
        <v>54</v>
      </c>
      <c r="I18" s="2" t="s">
        <v>54</v>
      </c>
      <c r="J18" s="1">
        <v>-50096.93</v>
      </c>
      <c r="K18" s="1">
        <v>-44804.38</v>
      </c>
      <c r="L18" s="2" t="s">
        <v>21</v>
      </c>
      <c r="M18" s="1">
        <v>1993</v>
      </c>
      <c r="N18" s="1" t="str" cm="1">
        <f t="array" ref="N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" s="2" t="s">
        <v>65</v>
      </c>
      <c r="P18" s="2" t="str" cm="1">
        <f t="array" ref="P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" s="1">
        <v>1</v>
      </c>
      <c r="R18" s="1">
        <v>14.6</v>
      </c>
      <c r="S18" s="1">
        <v>26.41</v>
      </c>
      <c r="T18" s="1">
        <v>14.6</v>
      </c>
      <c r="U18" s="9"/>
      <c r="V18" s="10"/>
      <c r="W18" s="1" t="s">
        <v>23</v>
      </c>
      <c r="X18" s="2" t="s">
        <v>24</v>
      </c>
      <c r="Y18" s="2" t="str" cm="1">
        <f t="array" ref="Y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" spans="1:26" ht="15" customHeight="1" x14ac:dyDescent="0.35">
      <c r="A19" s="1">
        <v>18</v>
      </c>
      <c r="B19" s="13">
        <v>-8.7045057973008202</v>
      </c>
      <c r="C19" s="12">
        <v>39.259441478415397</v>
      </c>
      <c r="D19" s="1">
        <v>56</v>
      </c>
      <c r="E19" s="2" t="s">
        <v>66</v>
      </c>
      <c r="F19" s="1"/>
      <c r="G19" s="2" t="s">
        <v>37</v>
      </c>
      <c r="H19" s="2" t="s">
        <v>54</v>
      </c>
      <c r="I19" s="2" t="s">
        <v>54</v>
      </c>
      <c r="J19" s="1">
        <v>-49317</v>
      </c>
      <c r="K19" s="1">
        <v>-45233</v>
      </c>
      <c r="L19" s="2" t="s">
        <v>21</v>
      </c>
      <c r="M19" s="1">
        <v>1993</v>
      </c>
      <c r="N19" s="1" t="str" cm="1">
        <f t="array" ref="N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" s="2" t="s">
        <v>32</v>
      </c>
      <c r="P19" s="2" t="str" cm="1">
        <f t="array" ref="P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" s="1">
        <v>3</v>
      </c>
      <c r="R19" s="1">
        <v>50.4</v>
      </c>
      <c r="S19" s="1">
        <v>18.04</v>
      </c>
      <c r="T19" s="1">
        <v>26.1</v>
      </c>
      <c r="U19" s="1">
        <v>6.5</v>
      </c>
      <c r="V19" s="10"/>
      <c r="W19" s="1" t="s">
        <v>23</v>
      </c>
      <c r="X19" s="2" t="s">
        <v>38</v>
      </c>
      <c r="Y19" s="2" t="str" cm="1">
        <f t="array" ref="Y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" spans="1:26" ht="15" customHeight="1" x14ac:dyDescent="0.35">
      <c r="A20" s="1">
        <v>19</v>
      </c>
      <c r="B20" s="13">
        <v>-7.9017595803760301</v>
      </c>
      <c r="C20" s="12">
        <v>39.068371706240399</v>
      </c>
      <c r="D20" s="1">
        <v>57</v>
      </c>
      <c r="E20" s="2" t="s">
        <v>67</v>
      </c>
      <c r="F20" s="1"/>
      <c r="G20" s="2" t="s">
        <v>26</v>
      </c>
      <c r="H20" s="2" t="s">
        <v>20</v>
      </c>
      <c r="I20" s="2" t="s">
        <v>57</v>
      </c>
      <c r="J20" s="1">
        <v>20021.62</v>
      </c>
      <c r="K20" s="1">
        <v>-66575.45</v>
      </c>
      <c r="L20" s="2" t="s">
        <v>21</v>
      </c>
      <c r="M20" s="1">
        <v>1957</v>
      </c>
      <c r="N20" s="1" t="str" cm="1">
        <f t="array" ref="N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" s="2" t="s">
        <v>32</v>
      </c>
      <c r="P20" s="2" t="str" cm="1">
        <f t="array" ref="P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" s="1">
        <v>10</v>
      </c>
      <c r="R20" s="1">
        <v>150</v>
      </c>
      <c r="S20" s="1">
        <v>10</v>
      </c>
      <c r="T20" s="1">
        <v>15</v>
      </c>
      <c r="U20" s="1">
        <v>3.5</v>
      </c>
      <c r="V20" s="10"/>
      <c r="W20" s="1" t="s">
        <v>23</v>
      </c>
      <c r="X20" s="2" t="s">
        <v>24</v>
      </c>
      <c r="Y20" s="2" t="str" cm="1">
        <f t="array" ref="Y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" spans="1:26" ht="15" customHeight="1" x14ac:dyDescent="0.35">
      <c r="A21" s="1">
        <v>20</v>
      </c>
      <c r="B21" s="13">
        <v>-7.8111586565571702</v>
      </c>
      <c r="C21" s="12">
        <v>37.043466453230501</v>
      </c>
      <c r="D21" s="1">
        <v>59</v>
      </c>
      <c r="E21" s="2" t="s">
        <v>68</v>
      </c>
      <c r="F21" s="1" t="s">
        <v>2720</v>
      </c>
      <c r="G21" s="2" t="s">
        <v>26</v>
      </c>
      <c r="H21" s="2" t="s">
        <v>69</v>
      </c>
      <c r="I21" s="2" t="s">
        <v>70</v>
      </c>
      <c r="J21" s="1">
        <v>28641</v>
      </c>
      <c r="K21" s="1">
        <v>-291312</v>
      </c>
      <c r="L21" s="2" t="s">
        <v>21</v>
      </c>
      <c r="M21" s="1">
        <v>1911</v>
      </c>
      <c r="N21" s="1" t="str" cm="1">
        <f t="array" ref="N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" s="2" t="s">
        <v>29</v>
      </c>
      <c r="P21" s="2" t="str" cm="1">
        <f t="array" ref="P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" s="1">
        <v>1</v>
      </c>
      <c r="R21" s="1">
        <v>4.9000000000000004</v>
      </c>
      <c r="S21" s="1">
        <v>7.2</v>
      </c>
      <c r="T21" s="1">
        <v>4.9000000000000004</v>
      </c>
      <c r="U21" s="9"/>
      <c r="V21" s="10"/>
      <c r="W21" s="1" t="s">
        <v>30</v>
      </c>
      <c r="X21" s="2" t="s">
        <v>35</v>
      </c>
      <c r="Y21" s="2" t="str" cm="1">
        <f t="array" ref="Y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" s="2" t="s">
        <v>24</v>
      </c>
    </row>
    <row r="22" spans="1:26" ht="15" customHeight="1" x14ac:dyDescent="0.35">
      <c r="A22" s="1">
        <v>21</v>
      </c>
      <c r="B22" s="13">
        <v>-7.9674546665589201</v>
      </c>
      <c r="C22" s="12">
        <v>39.108715558133099</v>
      </c>
      <c r="D22" s="1">
        <v>60</v>
      </c>
      <c r="E22" s="2" t="s">
        <v>71</v>
      </c>
      <c r="F22" s="1"/>
      <c r="G22" s="2" t="s">
        <v>26</v>
      </c>
      <c r="H22" s="2" t="s">
        <v>20</v>
      </c>
      <c r="I22" s="2" t="s">
        <v>57</v>
      </c>
      <c r="J22" s="1">
        <v>14328</v>
      </c>
      <c r="K22" s="1">
        <v>-62109</v>
      </c>
      <c r="L22" s="2" t="s">
        <v>21</v>
      </c>
      <c r="M22" s="1">
        <v>1933</v>
      </c>
      <c r="N22" s="1" t="str" cm="1">
        <f t="array" ref="N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" s="2" t="s">
        <v>32</v>
      </c>
      <c r="P22" s="2" t="str" cm="1">
        <f t="array" ref="P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" s="1">
        <v>3</v>
      </c>
      <c r="R22" s="1">
        <v>39.340000000000003</v>
      </c>
      <c r="S22" s="1">
        <v>7.54</v>
      </c>
      <c r="T22" s="1">
        <v>16.100000000000001</v>
      </c>
      <c r="U22" s="1">
        <v>3.23</v>
      </c>
      <c r="V22" s="10"/>
      <c r="W22" s="1" t="s">
        <v>23</v>
      </c>
      <c r="X22" s="2" t="s">
        <v>24</v>
      </c>
      <c r="Y22" s="2" t="str" cm="1">
        <f t="array" ref="Y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" spans="1:26" ht="15" customHeight="1" x14ac:dyDescent="0.35">
      <c r="A23" s="1">
        <v>22</v>
      </c>
      <c r="B23" s="13">
        <v>-8.3994611020525696</v>
      </c>
      <c r="C23" s="12">
        <v>39.441871388602998</v>
      </c>
      <c r="D23" s="1">
        <v>62</v>
      </c>
      <c r="E23" s="2" t="s">
        <v>72</v>
      </c>
      <c r="F23" s="1"/>
      <c r="G23" s="2" t="s">
        <v>26</v>
      </c>
      <c r="H23" s="2" t="s">
        <v>54</v>
      </c>
      <c r="I23" s="2" t="s">
        <v>55</v>
      </c>
      <c r="J23" s="1">
        <v>-22929</v>
      </c>
      <c r="K23" s="1">
        <v>-25101</v>
      </c>
      <c r="L23" s="2" t="s">
        <v>21</v>
      </c>
      <c r="M23" s="1">
        <v>1969</v>
      </c>
      <c r="N23" s="1" t="str" cm="1">
        <f t="array" ref="N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3" s="2" t="s">
        <v>29</v>
      </c>
      <c r="P23" s="2" t="str" cm="1">
        <f t="array" ref="P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" s="1">
        <v>2</v>
      </c>
      <c r="R23" s="1">
        <v>9</v>
      </c>
      <c r="S23" s="1">
        <v>6</v>
      </c>
      <c r="T23" s="1">
        <v>4.5</v>
      </c>
      <c r="U23" s="1">
        <v>2</v>
      </c>
      <c r="V23" s="10"/>
      <c r="W23" s="1" t="s">
        <v>23</v>
      </c>
      <c r="X23" s="2" t="s">
        <v>73</v>
      </c>
      <c r="Y23" s="2" t="str" cm="1">
        <f t="array" ref="Y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4" spans="1:26" ht="15" customHeight="1" x14ac:dyDescent="0.35">
      <c r="A24" s="1">
        <v>23</v>
      </c>
      <c r="B24" s="13">
        <v>-7.99375685834368</v>
      </c>
      <c r="C24" s="12">
        <v>39.185124722372798</v>
      </c>
      <c r="D24" s="1">
        <v>68</v>
      </c>
      <c r="E24" s="2" t="s">
        <v>75</v>
      </c>
      <c r="F24" s="1"/>
      <c r="G24" s="2" t="s">
        <v>26</v>
      </c>
      <c r="H24" s="2" t="s">
        <v>20</v>
      </c>
      <c r="I24" s="2" t="s">
        <v>43</v>
      </c>
      <c r="J24" s="1">
        <v>12040</v>
      </c>
      <c r="K24" s="1">
        <v>-53630</v>
      </c>
      <c r="L24" s="2" t="s">
        <v>21</v>
      </c>
      <c r="M24" s="1">
        <v>1976</v>
      </c>
      <c r="N24" s="1" t="str" cm="1">
        <f t="array" ref="N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" s="2" t="s">
        <v>29</v>
      </c>
      <c r="P24" s="2" t="str" cm="1">
        <f t="array" ref="P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" s="1">
        <v>2</v>
      </c>
      <c r="R24" s="1">
        <v>18</v>
      </c>
      <c r="S24" s="1">
        <v>10.3</v>
      </c>
      <c r="T24" s="1">
        <v>9</v>
      </c>
      <c r="U24" s="1">
        <v>1.5</v>
      </c>
      <c r="V24" s="10"/>
      <c r="W24" s="1" t="s">
        <v>23</v>
      </c>
      <c r="X24" s="2" t="s">
        <v>35</v>
      </c>
      <c r="Y24" s="2" t="str" cm="1">
        <f t="array" ref="Y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5" spans="1:26" ht="15" customHeight="1" x14ac:dyDescent="0.35">
      <c r="A25" s="1">
        <v>24</v>
      </c>
      <c r="B25" s="13">
        <v>-8.0015849792023008</v>
      </c>
      <c r="C25" s="12">
        <v>39.245006106381503</v>
      </c>
      <c r="D25" s="1">
        <v>72</v>
      </c>
      <c r="E25" s="2" t="s">
        <v>76</v>
      </c>
      <c r="F25" s="1"/>
      <c r="G25" s="2" t="s">
        <v>26</v>
      </c>
      <c r="H25" s="2" t="s">
        <v>20</v>
      </c>
      <c r="I25" s="2" t="s">
        <v>43</v>
      </c>
      <c r="J25" s="1">
        <v>11354</v>
      </c>
      <c r="K25" s="1">
        <v>-46983</v>
      </c>
      <c r="L25" s="2" t="s">
        <v>21</v>
      </c>
      <c r="M25" s="1">
        <v>1897</v>
      </c>
      <c r="N25" s="1" t="str" cm="1">
        <f t="array" ref="N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" s="2" t="s">
        <v>77</v>
      </c>
      <c r="P25" s="2" t="str" cm="1">
        <f t="array" ref="P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" s="1">
        <v>2</v>
      </c>
      <c r="R25" s="1">
        <v>9</v>
      </c>
      <c r="S25" s="1">
        <v>11.26</v>
      </c>
      <c r="T25" s="1">
        <v>4.5</v>
      </c>
      <c r="U25" s="1">
        <v>2.2999999999999998</v>
      </c>
      <c r="V25" s="10"/>
      <c r="W25" s="1" t="s">
        <v>23</v>
      </c>
      <c r="X25" s="2" t="s">
        <v>31</v>
      </c>
      <c r="Y25" s="2" t="str" cm="1">
        <f t="array" ref="Y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5" s="2" t="s">
        <v>24</v>
      </c>
    </row>
    <row r="26" spans="1:26" ht="15" customHeight="1" x14ac:dyDescent="0.35">
      <c r="A26" s="1">
        <v>25</v>
      </c>
      <c r="B26" s="13">
        <v>-8.24143631285739</v>
      </c>
      <c r="C26" s="12">
        <v>39.1329017464003</v>
      </c>
      <c r="D26" s="1">
        <v>73</v>
      </c>
      <c r="E26" s="2" t="s">
        <v>78</v>
      </c>
      <c r="F26" s="1"/>
      <c r="G26" s="2" t="s">
        <v>26</v>
      </c>
      <c r="H26" s="2" t="s">
        <v>20</v>
      </c>
      <c r="I26" s="2" t="s">
        <v>43</v>
      </c>
      <c r="J26" s="1">
        <v>-9366.4840000000004</v>
      </c>
      <c r="K26" s="1">
        <v>-59431.38</v>
      </c>
      <c r="L26" s="2" t="s">
        <v>21</v>
      </c>
      <c r="M26" s="1">
        <v>1964</v>
      </c>
      <c r="N26" s="1" t="str" cm="1">
        <f t="array" ref="N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" s="2" t="s">
        <v>32</v>
      </c>
      <c r="P26" s="2" t="str" cm="1">
        <f t="array" ref="P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" s="1">
        <v>5</v>
      </c>
      <c r="R26" s="1">
        <v>44.25</v>
      </c>
      <c r="S26" s="1">
        <v>10.35</v>
      </c>
      <c r="T26" s="1">
        <v>8.85</v>
      </c>
      <c r="U26" s="1">
        <v>3.25</v>
      </c>
      <c r="V26" s="10"/>
      <c r="W26" s="1" t="s">
        <v>23</v>
      </c>
      <c r="X26" s="2" t="s">
        <v>24</v>
      </c>
      <c r="Y26" s="2" t="str" cm="1">
        <f t="array" ref="Y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" spans="1:26" ht="15" customHeight="1" x14ac:dyDescent="0.35">
      <c r="A27" s="1">
        <v>26</v>
      </c>
      <c r="B27" s="13">
        <v>-8.5649307280959004</v>
      </c>
      <c r="C27" s="12">
        <v>39.065085447093097</v>
      </c>
      <c r="D27" s="1">
        <v>80</v>
      </c>
      <c r="E27" s="2" t="s">
        <v>79</v>
      </c>
      <c r="F27" s="1"/>
      <c r="G27" s="2" t="s">
        <v>26</v>
      </c>
      <c r="H27" s="2" t="s">
        <v>54</v>
      </c>
      <c r="I27" s="2" t="s">
        <v>80</v>
      </c>
      <c r="J27" s="1">
        <v>-37373</v>
      </c>
      <c r="K27" s="1">
        <v>-66877</v>
      </c>
      <c r="L27" s="2" t="s">
        <v>21</v>
      </c>
      <c r="M27" s="1">
        <v>1990</v>
      </c>
      <c r="N27" s="1" t="str" cm="1">
        <f t="array" ref="N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" s="2" t="s">
        <v>22</v>
      </c>
      <c r="P27" s="2" t="str" cm="1">
        <f t="array" ref="P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" s="1">
        <v>1</v>
      </c>
      <c r="R27" s="1">
        <v>14.7</v>
      </c>
      <c r="S27" s="1">
        <v>8.23</v>
      </c>
      <c r="T27" s="1">
        <v>14.7</v>
      </c>
      <c r="U27" s="9"/>
      <c r="V27" s="10"/>
      <c r="W27" s="1" t="s">
        <v>30</v>
      </c>
      <c r="X27" s="2" t="s">
        <v>24</v>
      </c>
      <c r="Y27" s="2" t="str" cm="1">
        <f t="array" ref="Y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" spans="1:26" ht="15" customHeight="1" x14ac:dyDescent="0.35">
      <c r="A28" s="1">
        <v>27</v>
      </c>
      <c r="B28" s="13">
        <v>-8.1004387036938095</v>
      </c>
      <c r="C28" s="12">
        <v>39.147358120150798</v>
      </c>
      <c r="D28" s="1">
        <v>83</v>
      </c>
      <c r="E28" s="2" t="s">
        <v>81</v>
      </c>
      <c r="F28" s="1"/>
      <c r="G28" s="2" t="s">
        <v>26</v>
      </c>
      <c r="H28" s="2" t="s">
        <v>20</v>
      </c>
      <c r="I28" s="2" t="s">
        <v>43</v>
      </c>
      <c r="J28" s="1">
        <v>2824.1729999999998</v>
      </c>
      <c r="K28" s="1">
        <v>-57831.54</v>
      </c>
      <c r="L28" s="2" t="s">
        <v>21</v>
      </c>
      <c r="M28" s="1">
        <v>1961</v>
      </c>
      <c r="N28" s="1" t="str" cm="1">
        <f t="array" ref="N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" s="2" t="s">
        <v>32</v>
      </c>
      <c r="P28" s="2" t="str" cm="1">
        <f t="array" ref="P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" s="1">
        <v>5</v>
      </c>
      <c r="R28" s="1">
        <v>149</v>
      </c>
      <c r="S28" s="1">
        <v>10.5</v>
      </c>
      <c r="T28" s="1">
        <v>50</v>
      </c>
      <c r="U28" s="1">
        <v>11.4</v>
      </c>
      <c r="V28" s="10"/>
      <c r="W28" s="1" t="s">
        <v>23</v>
      </c>
      <c r="X28" s="2" t="s">
        <v>24</v>
      </c>
      <c r="Y28" s="2" t="str" cm="1">
        <f t="array" ref="Y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" spans="1:26" ht="15" customHeight="1" x14ac:dyDescent="0.35">
      <c r="A29" s="1">
        <v>28</v>
      </c>
      <c r="B29" s="13">
        <v>-8.5628517102112198</v>
      </c>
      <c r="C29" s="12">
        <v>39.013731570867201</v>
      </c>
      <c r="D29" s="1">
        <v>85</v>
      </c>
      <c r="E29" s="2" t="s">
        <v>82</v>
      </c>
      <c r="F29" s="1"/>
      <c r="G29" s="2" t="s">
        <v>26</v>
      </c>
      <c r="H29" s="2" t="s">
        <v>54</v>
      </c>
      <c r="I29" s="2" t="s">
        <v>80</v>
      </c>
      <c r="J29" s="1">
        <v>-37220</v>
      </c>
      <c r="K29" s="1">
        <v>-72579</v>
      </c>
      <c r="L29" s="2" t="s">
        <v>21</v>
      </c>
      <c r="M29" s="1">
        <v>1990</v>
      </c>
      <c r="N29" s="1" t="str" cm="1">
        <f t="array" ref="N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" s="2" t="s">
        <v>83</v>
      </c>
      <c r="P29" s="2" t="str" cm="1">
        <f t="array" ref="P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9" s="1">
        <v>2</v>
      </c>
      <c r="R29" s="1">
        <v>4.8</v>
      </c>
      <c r="S29" s="1">
        <v>9.1</v>
      </c>
      <c r="U29" s="1">
        <v>1.75</v>
      </c>
      <c r="V29" s="10"/>
      <c r="W29" s="1" t="s">
        <v>30</v>
      </c>
      <c r="X29" s="2" t="s">
        <v>73</v>
      </c>
      <c r="Y29" s="2" t="str" cm="1">
        <f t="array" ref="Y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9" s="2" t="s">
        <v>24</v>
      </c>
    </row>
    <row r="30" spans="1:26" ht="15" customHeight="1" x14ac:dyDescent="0.35">
      <c r="A30" s="1">
        <v>29</v>
      </c>
      <c r="B30" s="13">
        <v>-8.5538432073687805</v>
      </c>
      <c r="C30" s="12">
        <v>38.991711492096499</v>
      </c>
      <c r="D30" s="1">
        <v>86</v>
      </c>
      <c r="E30" s="2" t="s">
        <v>84</v>
      </c>
      <c r="F30" s="1"/>
      <c r="G30" s="2" t="s">
        <v>26</v>
      </c>
      <c r="H30" s="2" t="s">
        <v>54</v>
      </c>
      <c r="I30" s="2" t="s">
        <v>80</v>
      </c>
      <c r="J30" s="1">
        <v>-36451.07</v>
      </c>
      <c r="K30" s="1">
        <v>-75027.23</v>
      </c>
      <c r="L30" s="2" t="s">
        <v>21</v>
      </c>
      <c r="M30" s="1">
        <v>2003</v>
      </c>
      <c r="N30" s="1" t="str" cm="1">
        <f t="array" ref="N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" s="2" t="s">
        <v>22</v>
      </c>
      <c r="P30" s="2" t="str" cm="1">
        <f t="array" ref="P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" s="1">
        <v>1</v>
      </c>
      <c r="R30" s="1">
        <v>11.2</v>
      </c>
      <c r="S30" s="1">
        <v>10.5</v>
      </c>
      <c r="T30" s="1">
        <v>11.2</v>
      </c>
      <c r="U30" s="9"/>
      <c r="V30" s="10"/>
      <c r="W30" s="1" t="s">
        <v>30</v>
      </c>
      <c r="X30" s="2" t="s">
        <v>85</v>
      </c>
      <c r="Y30" s="2" t="str" cm="1">
        <f t="array" ref="Y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" spans="1:26" ht="15" customHeight="1" x14ac:dyDescent="0.35">
      <c r="A31" s="1">
        <v>30</v>
      </c>
      <c r="B31" s="13">
        <v>-7.7184900213184404</v>
      </c>
      <c r="C31" s="12">
        <v>40.431576100407298</v>
      </c>
      <c r="D31" s="1">
        <v>87</v>
      </c>
      <c r="E31" s="2" t="s">
        <v>86</v>
      </c>
      <c r="F31" s="1"/>
      <c r="G31" s="2" t="s">
        <v>26</v>
      </c>
      <c r="H31" s="2" t="s">
        <v>39</v>
      </c>
      <c r="I31" s="2" t="s">
        <v>87</v>
      </c>
      <c r="J31" s="1">
        <v>35182</v>
      </c>
      <c r="K31" s="1">
        <v>84838</v>
      </c>
      <c r="L31" s="2" t="s">
        <v>21</v>
      </c>
      <c r="M31" s="1">
        <v>1870</v>
      </c>
      <c r="N31" s="1" t="str" cm="1">
        <f t="array" ref="N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" s="2" t="s">
        <v>77</v>
      </c>
      <c r="P31" s="2" t="str" cm="1">
        <f t="array" ref="P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1" s="1">
        <v>3</v>
      </c>
      <c r="R31" s="1">
        <v>21.2</v>
      </c>
      <c r="S31" s="1">
        <v>12.35</v>
      </c>
      <c r="T31" s="1">
        <v>7.6</v>
      </c>
      <c r="U31" s="1">
        <v>3.5</v>
      </c>
      <c r="V31" s="10"/>
      <c r="W31" s="1" t="s">
        <v>46</v>
      </c>
      <c r="X31" s="2" t="s">
        <v>35</v>
      </c>
      <c r="Y31" s="2" t="str" cm="1">
        <f t="array" ref="Y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1" s="2" t="s">
        <v>24</v>
      </c>
    </row>
    <row r="32" spans="1:26" ht="15" customHeight="1" x14ac:dyDescent="0.35">
      <c r="A32" s="1">
        <v>31</v>
      </c>
      <c r="B32" s="13">
        <v>-7.7183417564264198</v>
      </c>
      <c r="C32" s="12">
        <v>40.431597001645301</v>
      </c>
      <c r="D32" s="1">
        <v>87</v>
      </c>
      <c r="E32" s="2" t="s">
        <v>86</v>
      </c>
      <c r="F32" s="1"/>
      <c r="G32" s="2" t="s">
        <v>26</v>
      </c>
      <c r="H32" s="2" t="s">
        <v>39</v>
      </c>
      <c r="I32" s="2" t="s">
        <v>87</v>
      </c>
      <c r="J32" s="1">
        <v>35194.57</v>
      </c>
      <c r="K32" s="1">
        <v>84840.38</v>
      </c>
      <c r="L32" s="2" t="s">
        <v>21</v>
      </c>
      <c r="M32" s="1">
        <v>2001</v>
      </c>
      <c r="N32" s="1" t="str" cm="1">
        <f t="array" ref="N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" s="2" t="s">
        <v>65</v>
      </c>
      <c r="P32" s="2" t="str" cm="1">
        <f t="array" ref="P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2" s="1">
        <v>1</v>
      </c>
      <c r="R32" s="1">
        <v>30</v>
      </c>
      <c r="S32" s="1">
        <v>12.35</v>
      </c>
      <c r="T32" s="1">
        <v>30</v>
      </c>
      <c r="U32" s="9"/>
      <c r="V32" s="10"/>
      <c r="W32" s="1" t="s">
        <v>46</v>
      </c>
      <c r="X32" s="2" t="s">
        <v>38</v>
      </c>
      <c r="Y32" s="2" t="str" cm="1">
        <f t="array" ref="Y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" spans="1:26" ht="15" customHeight="1" x14ac:dyDescent="0.35">
      <c r="A33" s="1">
        <v>32</v>
      </c>
      <c r="B33" s="13">
        <v>-7.7089803483081303</v>
      </c>
      <c r="C33" s="12">
        <v>40.382659621521697</v>
      </c>
      <c r="D33" s="1">
        <v>88</v>
      </c>
      <c r="E33" s="2" t="s">
        <v>88</v>
      </c>
      <c r="F33" s="1"/>
      <c r="G33" s="2" t="s">
        <v>26</v>
      </c>
      <c r="H33" s="2" t="s">
        <v>39</v>
      </c>
      <c r="I33" s="2" t="s">
        <v>87</v>
      </c>
      <c r="J33" s="1">
        <v>36015</v>
      </c>
      <c r="K33" s="1">
        <v>79410</v>
      </c>
      <c r="L33" s="2" t="s">
        <v>21</v>
      </c>
      <c r="M33" s="1">
        <v>1865</v>
      </c>
      <c r="N33" s="1" t="str" cm="1">
        <f t="array" ref="N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3" s="2" t="s">
        <v>83</v>
      </c>
      <c r="P33" s="2" t="str" cm="1">
        <f t="array" ref="P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33" s="1">
        <v>1</v>
      </c>
      <c r="R33" s="1">
        <v>13.2</v>
      </c>
      <c r="S33" s="1">
        <v>10.16</v>
      </c>
      <c r="T33" s="1">
        <v>13.2</v>
      </c>
      <c r="U33" s="9"/>
      <c r="V33" s="10"/>
      <c r="W33" s="1" t="s">
        <v>41</v>
      </c>
      <c r="X33" s="2" t="s">
        <v>35</v>
      </c>
      <c r="Y33" s="2" t="str" cm="1">
        <f t="array" ref="Y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3" s="2" t="s">
        <v>24</v>
      </c>
    </row>
    <row r="34" spans="1:26" ht="15" customHeight="1" x14ac:dyDescent="0.35">
      <c r="A34" s="1">
        <v>33</v>
      </c>
      <c r="B34" s="13">
        <v>-8.6207465697587597</v>
      </c>
      <c r="C34" s="12">
        <v>39.172582069627097</v>
      </c>
      <c r="D34" s="1">
        <v>95</v>
      </c>
      <c r="E34" s="2" t="s">
        <v>89</v>
      </c>
      <c r="F34" s="1"/>
      <c r="G34" s="2" t="s">
        <v>37</v>
      </c>
      <c r="H34" s="2" t="s">
        <v>54</v>
      </c>
      <c r="I34" s="2" t="s">
        <v>90</v>
      </c>
      <c r="J34" s="1">
        <v>-42139.64</v>
      </c>
      <c r="K34" s="1">
        <v>-54918.45</v>
      </c>
      <c r="L34" s="2" t="s">
        <v>21</v>
      </c>
      <c r="M34" s="1">
        <v>2000</v>
      </c>
      <c r="N34" s="1" t="str" cm="1">
        <f t="array" ref="N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" s="2" t="s">
        <v>22</v>
      </c>
      <c r="P34" s="2" t="str" cm="1">
        <f t="array" ref="P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4" s="1">
        <v>1</v>
      </c>
      <c r="R34" s="1">
        <v>30.5</v>
      </c>
      <c r="S34" s="1">
        <v>8.3000000000000007</v>
      </c>
      <c r="T34" s="1">
        <v>30.5</v>
      </c>
      <c r="U34" s="9"/>
      <c r="V34" s="10"/>
      <c r="W34" s="1" t="s">
        <v>23</v>
      </c>
      <c r="X34" s="2" t="s">
        <v>38</v>
      </c>
      <c r="Y34" s="2" t="str" cm="1">
        <f t="array" ref="Y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" spans="1:26" ht="15" customHeight="1" x14ac:dyDescent="0.35">
      <c r="A35" s="1">
        <v>34</v>
      </c>
      <c r="B35" s="13">
        <v>-7.7597162031965796</v>
      </c>
      <c r="C35" s="12">
        <v>39.030004244810897</v>
      </c>
      <c r="D35" s="1">
        <v>100</v>
      </c>
      <c r="E35" s="2" t="s">
        <v>91</v>
      </c>
      <c r="F35" s="1"/>
      <c r="G35" s="2" t="s">
        <v>26</v>
      </c>
      <c r="H35" s="2" t="s">
        <v>20</v>
      </c>
      <c r="I35" s="2" t="s">
        <v>57</v>
      </c>
      <c r="J35" s="1">
        <v>32332</v>
      </c>
      <c r="K35" s="1">
        <v>-70794</v>
      </c>
      <c r="L35" s="2" t="s">
        <v>21</v>
      </c>
      <c r="M35" s="1">
        <v>1960</v>
      </c>
      <c r="N35" s="1" t="str" cm="1">
        <f t="array" ref="N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5" s="2" t="s">
        <v>29</v>
      </c>
      <c r="P35" s="2" t="str" cm="1">
        <f t="array" ref="P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" s="1">
        <v>2</v>
      </c>
      <c r="R35" s="1">
        <v>17.600000000000001</v>
      </c>
      <c r="S35" s="1">
        <v>9</v>
      </c>
      <c r="T35" s="1">
        <v>8.8000000000000007</v>
      </c>
      <c r="U35" s="1">
        <v>1</v>
      </c>
      <c r="V35" s="10"/>
      <c r="W35" s="1" t="s">
        <v>23</v>
      </c>
      <c r="X35" s="2" t="s">
        <v>31</v>
      </c>
      <c r="Y35" s="2" t="str" cm="1">
        <f t="array" ref="Y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36" spans="1:26" ht="15" customHeight="1" x14ac:dyDescent="0.35">
      <c r="A36" s="1">
        <v>35</v>
      </c>
      <c r="B36" s="13">
        <v>-7.6594557771864897</v>
      </c>
      <c r="C36" s="12">
        <v>40.489164180727798</v>
      </c>
      <c r="D36" s="1">
        <v>101</v>
      </c>
      <c r="E36" s="2" t="s">
        <v>92</v>
      </c>
      <c r="F36" s="1"/>
      <c r="G36" s="2" t="s">
        <v>26</v>
      </c>
      <c r="H36" s="2" t="s">
        <v>39</v>
      </c>
      <c r="I36" s="2" t="s">
        <v>87</v>
      </c>
      <c r="J36" s="1">
        <v>40157</v>
      </c>
      <c r="K36" s="1">
        <v>91258</v>
      </c>
      <c r="L36" s="2" t="s">
        <v>21</v>
      </c>
      <c r="M36" s="1">
        <v>1870</v>
      </c>
      <c r="N36" s="1" t="str" cm="1">
        <f t="array" ref="N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6" s="2" t="s">
        <v>77</v>
      </c>
      <c r="P36" s="2" t="str" cm="1">
        <f t="array" ref="P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" s="1">
        <v>1</v>
      </c>
      <c r="R36" s="1">
        <v>12.4</v>
      </c>
      <c r="S36" s="1">
        <v>8.8800000000000008</v>
      </c>
      <c r="T36" s="1">
        <v>12.4</v>
      </c>
      <c r="U36" s="9"/>
      <c r="V36" s="10"/>
      <c r="W36" s="1" t="s">
        <v>46</v>
      </c>
      <c r="X36" s="2" t="s">
        <v>35</v>
      </c>
      <c r="Y36" s="2" t="str" cm="1">
        <f t="array" ref="Y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6" s="2" t="s">
        <v>24</v>
      </c>
    </row>
    <row r="37" spans="1:26" ht="15" customHeight="1" x14ac:dyDescent="0.35">
      <c r="A37" s="1">
        <v>36</v>
      </c>
      <c r="B37" s="13">
        <v>-7.8232652731085599</v>
      </c>
      <c r="C37" s="12">
        <v>40.5022911491644</v>
      </c>
      <c r="D37" s="1">
        <v>111</v>
      </c>
      <c r="E37" s="2" t="s">
        <v>93</v>
      </c>
      <c r="F37" s="1"/>
      <c r="G37" s="2" t="s">
        <v>26</v>
      </c>
      <c r="H37" s="2" t="s">
        <v>39</v>
      </c>
      <c r="I37" s="2" t="s">
        <v>87</v>
      </c>
      <c r="J37" s="1">
        <v>26263.83</v>
      </c>
      <c r="K37" s="1">
        <v>92654.02</v>
      </c>
      <c r="L37" s="2" t="s">
        <v>21</v>
      </c>
      <c r="M37" s="1">
        <v>1997</v>
      </c>
      <c r="N37" s="1" t="str" cm="1">
        <f t="array" ref="N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" s="2" t="s">
        <v>77</v>
      </c>
      <c r="P37" s="2" t="str" cm="1">
        <f t="array" ref="P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7" s="1">
        <v>3</v>
      </c>
      <c r="R37" s="1">
        <v>46.16</v>
      </c>
      <c r="S37" s="1">
        <v>10.62</v>
      </c>
      <c r="T37" s="1">
        <v>18.43</v>
      </c>
      <c r="U37" s="1">
        <v>3.3</v>
      </c>
      <c r="V37" s="10"/>
      <c r="W37" s="1" t="s">
        <v>41</v>
      </c>
      <c r="X37" s="2" t="s">
        <v>35</v>
      </c>
      <c r="Y37" s="2" t="str" cm="1">
        <f t="array" ref="Y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7" s="2" t="s">
        <v>24</v>
      </c>
    </row>
    <row r="38" spans="1:26" ht="15" customHeight="1" x14ac:dyDescent="0.35">
      <c r="A38" s="1">
        <v>37</v>
      </c>
      <c r="B38" s="13">
        <v>-7.6704110738372</v>
      </c>
      <c r="C38" s="12">
        <v>38.983853116776402</v>
      </c>
      <c r="D38" s="1">
        <v>112</v>
      </c>
      <c r="E38" s="2" t="s">
        <v>94</v>
      </c>
      <c r="F38" s="1"/>
      <c r="G38" s="2" t="s">
        <v>26</v>
      </c>
      <c r="H38" s="2" t="s">
        <v>20</v>
      </c>
      <c r="I38" s="2" t="s">
        <v>95</v>
      </c>
      <c r="J38" s="1">
        <v>40091</v>
      </c>
      <c r="K38" s="1">
        <v>-75882</v>
      </c>
      <c r="L38" s="2" t="s">
        <v>21</v>
      </c>
      <c r="M38" s="1">
        <v>1999</v>
      </c>
      <c r="N38" s="1" t="str" cm="1">
        <f t="array" ref="N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" s="2" t="s">
        <v>32</v>
      </c>
      <c r="P38" s="2" t="str" cm="1">
        <f t="array" ref="P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" s="1">
        <v>2</v>
      </c>
      <c r="R38" s="1">
        <v>44.1</v>
      </c>
      <c r="S38" s="1">
        <v>11.5</v>
      </c>
      <c r="T38" s="1">
        <v>22.05</v>
      </c>
      <c r="U38" s="1">
        <v>7.7</v>
      </c>
      <c r="V38" s="10"/>
      <c r="W38" s="1" t="s">
        <v>23</v>
      </c>
      <c r="X38" s="2" t="s">
        <v>24</v>
      </c>
      <c r="Y38" s="2" t="str" cm="1">
        <f t="array" ref="Y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" spans="1:26" ht="15" customHeight="1" x14ac:dyDescent="0.35">
      <c r="A39" s="1">
        <v>38</v>
      </c>
      <c r="B39" s="13">
        <v>-7.6622081041360204</v>
      </c>
      <c r="C39" s="12">
        <v>39.015688424640302</v>
      </c>
      <c r="D39" s="1">
        <v>113</v>
      </c>
      <c r="E39" s="2" t="s">
        <v>96</v>
      </c>
      <c r="F39" s="1"/>
      <c r="G39" s="2" t="s">
        <v>26</v>
      </c>
      <c r="H39" s="2" t="s">
        <v>20</v>
      </c>
      <c r="I39" s="2" t="s">
        <v>97</v>
      </c>
      <c r="J39" s="1">
        <v>40783.480000000003</v>
      </c>
      <c r="K39" s="1">
        <v>-72344.12</v>
      </c>
      <c r="L39" s="2" t="s">
        <v>21</v>
      </c>
      <c r="M39" s="1">
        <v>2001</v>
      </c>
      <c r="N39" s="1" t="str" cm="1">
        <f t="array" ref="N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" s="2" t="s">
        <v>29</v>
      </c>
      <c r="P39" s="2" t="str" cm="1">
        <f t="array" ref="P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" s="1">
        <v>2</v>
      </c>
      <c r="R39" s="1">
        <v>10.5</v>
      </c>
      <c r="S39" s="1">
        <v>11.8</v>
      </c>
      <c r="T39" s="1">
        <v>5.25</v>
      </c>
      <c r="U39" s="1">
        <v>3.4</v>
      </c>
      <c r="V39" s="10"/>
      <c r="W39" s="1" t="s">
        <v>23</v>
      </c>
      <c r="X39" s="2" t="s">
        <v>35</v>
      </c>
      <c r="Y39" s="2" t="str" cm="1">
        <f t="array" ref="Y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9" s="2" t="s">
        <v>24</v>
      </c>
    </row>
    <row r="40" spans="1:26" ht="15" customHeight="1" x14ac:dyDescent="0.35">
      <c r="A40" s="1">
        <v>39</v>
      </c>
      <c r="B40" s="13">
        <v>-8.8453339182045596</v>
      </c>
      <c r="C40" s="12">
        <v>38.937639595129802</v>
      </c>
      <c r="D40" s="1">
        <v>115</v>
      </c>
      <c r="E40" s="2" t="s">
        <v>98</v>
      </c>
      <c r="F40" s="1"/>
      <c r="G40" s="2" t="s">
        <v>26</v>
      </c>
      <c r="H40" s="2" t="s">
        <v>54</v>
      </c>
      <c r="I40" s="2" t="s">
        <v>99</v>
      </c>
      <c r="J40" s="1">
        <v>-61752</v>
      </c>
      <c r="K40" s="1">
        <v>-80873</v>
      </c>
      <c r="L40" s="2" t="s">
        <v>21</v>
      </c>
      <c r="M40" s="1">
        <v>1971</v>
      </c>
      <c r="N40" s="1" t="str" cm="1">
        <f t="array" ref="N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0" s="2" t="s">
        <v>65</v>
      </c>
      <c r="P40" s="2" t="str" cm="1">
        <f t="array" ref="P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" s="1">
        <v>1</v>
      </c>
      <c r="R40" s="1">
        <v>52</v>
      </c>
      <c r="S40" s="1">
        <v>13.5</v>
      </c>
      <c r="T40" s="1">
        <v>52</v>
      </c>
      <c r="U40" s="9"/>
      <c r="V40" s="10"/>
      <c r="W40" s="1" t="s">
        <v>30</v>
      </c>
      <c r="X40" s="2" t="s">
        <v>24</v>
      </c>
      <c r="Y40" s="2" t="str" cm="1">
        <f t="array" ref="Y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" spans="1:26" ht="15" customHeight="1" x14ac:dyDescent="0.35">
      <c r="A41" s="1">
        <v>40</v>
      </c>
      <c r="B41" s="13">
        <v>-7.5734212852479903</v>
      </c>
      <c r="C41" s="12">
        <v>40.533400989916402</v>
      </c>
      <c r="D41" s="1">
        <v>116</v>
      </c>
      <c r="E41" s="2" t="s">
        <v>100</v>
      </c>
      <c r="F41" s="1"/>
      <c r="G41" s="2" t="s">
        <v>26</v>
      </c>
      <c r="H41" s="2" t="s">
        <v>39</v>
      </c>
      <c r="I41" s="2" t="s">
        <v>45</v>
      </c>
      <c r="J41" s="1">
        <v>47420</v>
      </c>
      <c r="K41" s="1">
        <v>96213</v>
      </c>
      <c r="L41" s="2" t="s">
        <v>21</v>
      </c>
      <c r="M41" s="1">
        <v>1870</v>
      </c>
      <c r="N41" s="1" t="str" cm="1">
        <f t="array" ref="N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" s="2" t="s">
        <v>77</v>
      </c>
      <c r="P41" s="2" t="str" cm="1">
        <f t="array" ref="P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" s="1">
        <v>2</v>
      </c>
      <c r="R41" s="1">
        <v>14</v>
      </c>
      <c r="S41" s="1">
        <v>8.8000000000000007</v>
      </c>
      <c r="T41" s="1">
        <v>7</v>
      </c>
      <c r="U41" s="1">
        <v>2.5</v>
      </c>
      <c r="V41" s="10"/>
      <c r="W41" s="1" t="s">
        <v>46</v>
      </c>
      <c r="X41" s="2" t="s">
        <v>35</v>
      </c>
      <c r="Y41" s="2" t="str" cm="1">
        <f t="array" ref="Y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1" s="2" t="s">
        <v>24</v>
      </c>
    </row>
    <row r="42" spans="1:26" ht="15" customHeight="1" x14ac:dyDescent="0.35">
      <c r="A42" s="1">
        <v>41</v>
      </c>
      <c r="B42" s="13">
        <v>-8.8326935131896303</v>
      </c>
      <c r="C42" s="12">
        <v>38.9447978942814</v>
      </c>
      <c r="D42" s="1">
        <v>117</v>
      </c>
      <c r="E42" s="2" t="s">
        <v>101</v>
      </c>
      <c r="F42" s="1"/>
      <c r="G42" s="2" t="s">
        <v>26</v>
      </c>
      <c r="H42" s="2" t="s">
        <v>54</v>
      </c>
      <c r="I42" s="2" t="s">
        <v>99</v>
      </c>
      <c r="J42" s="1">
        <v>-60649.93</v>
      </c>
      <c r="K42" s="1">
        <v>-80086.8</v>
      </c>
      <c r="L42" s="2" t="s">
        <v>21</v>
      </c>
      <c r="M42" s="1">
        <v>1948</v>
      </c>
      <c r="N42" s="1" t="str" cm="1">
        <f t="array" ref="N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" s="2" t="s">
        <v>22</v>
      </c>
      <c r="P42" s="2" t="str" cm="1">
        <f t="array" ref="P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2" s="1">
        <v>1</v>
      </c>
      <c r="R42" s="1">
        <v>15</v>
      </c>
      <c r="S42" s="1">
        <v>10.5</v>
      </c>
      <c r="T42" s="1">
        <v>15</v>
      </c>
      <c r="U42" s="9"/>
      <c r="V42" s="10"/>
      <c r="W42" s="1" t="s">
        <v>30</v>
      </c>
      <c r="X42" s="2" t="s">
        <v>38</v>
      </c>
      <c r="Y42" s="2" t="str" cm="1">
        <f t="array" ref="Y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" spans="1:26" ht="15" customHeight="1" x14ac:dyDescent="0.35">
      <c r="A43" s="1">
        <v>42</v>
      </c>
      <c r="B43" s="13">
        <v>-7.6791614076129697</v>
      </c>
      <c r="C43" s="12">
        <v>40.327165130853899</v>
      </c>
      <c r="D43" s="1">
        <v>119</v>
      </c>
      <c r="E43" s="2" t="s">
        <v>102</v>
      </c>
      <c r="F43" s="1"/>
      <c r="G43" s="2" t="s">
        <v>26</v>
      </c>
      <c r="H43" s="2" t="s">
        <v>39</v>
      </c>
      <c r="I43" s="2" t="s">
        <v>87</v>
      </c>
      <c r="J43" s="1">
        <v>38578.71</v>
      </c>
      <c r="K43" s="1">
        <v>73260.350000000006</v>
      </c>
      <c r="L43" s="2" t="s">
        <v>21</v>
      </c>
      <c r="M43" s="1">
        <v>1932</v>
      </c>
      <c r="N43" s="1" t="str" cm="1">
        <f t="array" ref="N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" s="2" t="s">
        <v>29</v>
      </c>
      <c r="P43" s="2" t="str" cm="1">
        <f t="array" ref="P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" s="1">
        <v>1</v>
      </c>
      <c r="R43" s="1">
        <v>15</v>
      </c>
      <c r="S43" s="1">
        <v>6.7</v>
      </c>
      <c r="T43" s="1">
        <v>15</v>
      </c>
      <c r="U43" s="9"/>
      <c r="V43" s="10"/>
      <c r="W43" s="1" t="s">
        <v>46</v>
      </c>
      <c r="X43" s="2" t="s">
        <v>35</v>
      </c>
      <c r="Y43" s="2" t="str" cm="1">
        <f t="array" ref="Y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4" spans="1:26" ht="15" customHeight="1" x14ac:dyDescent="0.35">
      <c r="A44" s="1">
        <v>43</v>
      </c>
      <c r="B44" s="13">
        <v>-8.8087792308029993</v>
      </c>
      <c r="C44" s="12">
        <v>38.993488670730002</v>
      </c>
      <c r="D44" s="1">
        <v>120</v>
      </c>
      <c r="E44" s="2" t="s">
        <v>103</v>
      </c>
      <c r="F44" s="1"/>
      <c r="G44" s="2" t="s">
        <v>26</v>
      </c>
      <c r="H44" s="2" t="s">
        <v>54</v>
      </c>
      <c r="I44" s="2" t="s">
        <v>99</v>
      </c>
      <c r="J44" s="1">
        <v>-58536.59</v>
      </c>
      <c r="K44" s="1">
        <v>-74696.960000000006</v>
      </c>
      <c r="L44" s="2" t="s">
        <v>21</v>
      </c>
      <c r="M44" s="1">
        <v>1954</v>
      </c>
      <c r="N44" s="1" t="str" cm="1">
        <f t="array" ref="N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" s="2" t="s">
        <v>32</v>
      </c>
      <c r="P44" s="2" t="str" cm="1">
        <f t="array" ref="P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" s="1">
        <v>3</v>
      </c>
      <c r="R44" s="1">
        <v>108.6</v>
      </c>
      <c r="S44" s="1">
        <v>12.1</v>
      </c>
      <c r="T44" s="1">
        <v>37.200000000000003</v>
      </c>
      <c r="U44" s="1">
        <v>5.9</v>
      </c>
      <c r="V44" s="10"/>
      <c r="W44" s="1" t="s">
        <v>30</v>
      </c>
      <c r="X44" s="2" t="s">
        <v>38</v>
      </c>
      <c r="Y44" s="2" t="str" cm="1">
        <f t="array" ref="Y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" spans="1:26" ht="15" customHeight="1" x14ac:dyDescent="0.35">
      <c r="A45" s="1">
        <v>44</v>
      </c>
      <c r="B45" s="13">
        <v>-7.6793412601951498</v>
      </c>
      <c r="C45" s="12">
        <v>40.324397951752502</v>
      </c>
      <c r="D45" s="1">
        <v>121</v>
      </c>
      <c r="E45" s="2" t="s">
        <v>104</v>
      </c>
      <c r="F45" s="1"/>
      <c r="G45" s="2" t="s">
        <v>26</v>
      </c>
      <c r="H45" s="2" t="s">
        <v>39</v>
      </c>
      <c r="I45" s="2" t="s">
        <v>87</v>
      </c>
      <c r="J45" s="1">
        <v>38565</v>
      </c>
      <c r="K45" s="1">
        <v>72953</v>
      </c>
      <c r="L45" s="2" t="s">
        <v>21</v>
      </c>
      <c r="M45" s="1">
        <v>1930</v>
      </c>
      <c r="N45" s="1" t="str" cm="1">
        <f t="array" ref="N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" s="2" t="s">
        <v>29</v>
      </c>
      <c r="P45" s="2" t="str" cm="1">
        <f t="array" ref="P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" s="1">
        <v>1</v>
      </c>
      <c r="R45" s="1">
        <v>11.92</v>
      </c>
      <c r="S45" s="1">
        <v>6.6</v>
      </c>
      <c r="T45" s="1">
        <v>11.92</v>
      </c>
      <c r="U45" s="9"/>
      <c r="V45" s="10"/>
      <c r="W45" s="1" t="s">
        <v>46</v>
      </c>
      <c r="X45" s="2" t="s">
        <v>35</v>
      </c>
      <c r="Y45" s="2" t="str" cm="1">
        <f t="array" ref="Y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6" spans="1:26" ht="15" customHeight="1" x14ac:dyDescent="0.35">
      <c r="A46" s="1">
        <v>45</v>
      </c>
      <c r="B46" s="13">
        <v>-7.5286322966414803</v>
      </c>
      <c r="C46" s="12">
        <v>40.549854115452803</v>
      </c>
      <c r="D46" s="1">
        <v>123</v>
      </c>
      <c r="E46" s="2" t="s">
        <v>105</v>
      </c>
      <c r="F46" s="1"/>
      <c r="G46" s="2" t="s">
        <v>26</v>
      </c>
      <c r="H46" s="2" t="s">
        <v>39</v>
      </c>
      <c r="I46" s="2" t="s">
        <v>45</v>
      </c>
      <c r="J46" s="1">
        <v>51202.28</v>
      </c>
      <c r="K46" s="1">
        <v>98065.11</v>
      </c>
      <c r="L46" s="2" t="s">
        <v>21</v>
      </c>
      <c r="M46" s="1">
        <v>1863</v>
      </c>
      <c r="N46" s="1" t="str" cm="1">
        <f t="array" ref="N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" s="2" t="s">
        <v>29</v>
      </c>
      <c r="P46" s="2" t="str" cm="1">
        <f t="array" ref="P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" s="1">
        <v>1</v>
      </c>
      <c r="R46" s="1">
        <v>15.44</v>
      </c>
      <c r="S46" s="1">
        <v>8.16</v>
      </c>
      <c r="T46" s="1">
        <v>15.44</v>
      </c>
      <c r="U46" s="9"/>
      <c r="V46" s="10"/>
      <c r="W46" s="1" t="s">
        <v>46</v>
      </c>
      <c r="X46" s="2" t="s">
        <v>35</v>
      </c>
      <c r="Y46" s="2" t="str" cm="1">
        <f t="array" ref="Y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7" spans="1:26" ht="15" customHeight="1" x14ac:dyDescent="0.35">
      <c r="A47" s="1">
        <v>46</v>
      </c>
      <c r="B47" s="13">
        <v>-8.7388286551136307</v>
      </c>
      <c r="C47" s="12">
        <v>39.034887740599601</v>
      </c>
      <c r="D47" s="1">
        <v>125</v>
      </c>
      <c r="E47" s="2" t="s">
        <v>106</v>
      </c>
      <c r="F47" s="1"/>
      <c r="G47" s="2" t="s">
        <v>26</v>
      </c>
      <c r="H47" s="2" t="s">
        <v>54</v>
      </c>
      <c r="I47" s="2" t="s">
        <v>107</v>
      </c>
      <c r="J47" s="1">
        <v>-52445.8</v>
      </c>
      <c r="K47" s="1">
        <v>-70143.600000000006</v>
      </c>
      <c r="L47" s="2" t="s">
        <v>21</v>
      </c>
      <c r="M47" s="1">
        <v>1939</v>
      </c>
      <c r="N47" s="1" t="str" cm="1">
        <f t="array" ref="N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7" s="2" t="s">
        <v>22</v>
      </c>
      <c r="P47" s="2" t="str" cm="1">
        <f t="array" ref="P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" s="1">
        <v>1</v>
      </c>
      <c r="R47" s="1">
        <v>15.5</v>
      </c>
      <c r="S47" s="1">
        <v>12</v>
      </c>
      <c r="T47" s="1">
        <v>15.5</v>
      </c>
      <c r="U47" s="9"/>
      <c r="V47" s="10"/>
      <c r="W47" s="1" t="s">
        <v>30</v>
      </c>
      <c r="X47" s="2" t="s">
        <v>24</v>
      </c>
      <c r="Y47" s="2" t="str" cm="1">
        <f t="array" ref="Y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" spans="1:26" ht="15" customHeight="1" x14ac:dyDescent="0.35">
      <c r="A48" s="1">
        <v>47</v>
      </c>
      <c r="B48" s="13">
        <v>-8.7376795743488795</v>
      </c>
      <c r="C48" s="12">
        <v>39.035981549067699</v>
      </c>
      <c r="D48" s="1">
        <v>126</v>
      </c>
      <c r="E48" s="2" t="s">
        <v>108</v>
      </c>
      <c r="F48" s="1"/>
      <c r="G48" s="2" t="s">
        <v>26</v>
      </c>
      <c r="H48" s="2" t="s">
        <v>54</v>
      </c>
      <c r="I48" s="2" t="s">
        <v>107</v>
      </c>
      <c r="J48" s="1">
        <v>-52345.5</v>
      </c>
      <c r="K48" s="1">
        <v>-70022.83</v>
      </c>
      <c r="L48" s="2" t="s">
        <v>21</v>
      </c>
      <c r="M48" s="1">
        <v>1939</v>
      </c>
      <c r="N48" s="1" t="str" cm="1">
        <f t="array" ref="N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" s="2" t="s">
        <v>22</v>
      </c>
      <c r="P48" s="2" t="str" cm="1">
        <f t="array" ref="P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8" s="1">
        <v>1</v>
      </c>
      <c r="R48" s="1">
        <v>16.5</v>
      </c>
      <c r="S48" s="1">
        <v>12</v>
      </c>
      <c r="T48" s="1">
        <v>16.5</v>
      </c>
      <c r="U48" s="9"/>
      <c r="V48" s="10"/>
      <c r="W48" s="1" t="s">
        <v>30</v>
      </c>
      <c r="X48" s="2" t="s">
        <v>24</v>
      </c>
      <c r="Y48" s="2" t="str" cm="1">
        <f t="array" ref="Y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" spans="1:26" ht="15" customHeight="1" x14ac:dyDescent="0.35">
      <c r="A49" s="1">
        <v>48</v>
      </c>
      <c r="B49" s="13">
        <v>-7.6658321086022596</v>
      </c>
      <c r="C49" s="12">
        <v>40.295598085884997</v>
      </c>
      <c r="D49" s="1">
        <v>128</v>
      </c>
      <c r="E49" s="2" t="s">
        <v>109</v>
      </c>
      <c r="F49" s="1"/>
      <c r="G49" s="2" t="s">
        <v>26</v>
      </c>
      <c r="H49" s="2" t="s">
        <v>39</v>
      </c>
      <c r="I49" s="2" t="s">
        <v>87</v>
      </c>
      <c r="J49" s="1">
        <v>39730</v>
      </c>
      <c r="K49" s="1">
        <v>69761</v>
      </c>
      <c r="L49" s="2" t="s">
        <v>21</v>
      </c>
      <c r="M49" s="1">
        <v>1930</v>
      </c>
      <c r="N49" s="1" t="str" cm="1">
        <f t="array" ref="N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" s="2" t="s">
        <v>29</v>
      </c>
      <c r="P49" s="2" t="str" cm="1">
        <f t="array" ref="P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" s="1">
        <v>1</v>
      </c>
      <c r="R49" s="1">
        <v>20</v>
      </c>
      <c r="S49" s="1">
        <v>8.35</v>
      </c>
      <c r="U49" s="9"/>
      <c r="V49" s="10"/>
      <c r="W49" s="1" t="s">
        <v>46</v>
      </c>
      <c r="X49" s="2" t="s">
        <v>35</v>
      </c>
      <c r="Y49" s="2" t="str" cm="1">
        <f t="array" ref="Y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0" spans="1:26" ht="15" customHeight="1" x14ac:dyDescent="0.35">
      <c r="A50" s="1">
        <v>49</v>
      </c>
      <c r="B50" s="13">
        <v>-8.5786526987939595</v>
      </c>
      <c r="C50" s="12">
        <v>38.796969222388597</v>
      </c>
      <c r="D50" s="1">
        <v>129</v>
      </c>
      <c r="E50" s="2" t="s">
        <v>110</v>
      </c>
      <c r="F50" s="1"/>
      <c r="G50" s="2" t="s">
        <v>26</v>
      </c>
      <c r="H50" s="2" t="s">
        <v>54</v>
      </c>
      <c r="I50" s="2" t="s">
        <v>80</v>
      </c>
      <c r="J50" s="1">
        <v>-38706.050000000003</v>
      </c>
      <c r="K50" s="1">
        <v>-96636.160000000003</v>
      </c>
      <c r="L50" s="2" t="s">
        <v>21</v>
      </c>
      <c r="M50" s="1">
        <v>1959</v>
      </c>
      <c r="N50" s="1" t="str" cm="1">
        <f t="array" ref="N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" s="2" t="s">
        <v>32</v>
      </c>
      <c r="P50" s="2" t="str" cm="1">
        <f t="array" ref="P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" s="1">
        <v>5</v>
      </c>
      <c r="R50" s="1">
        <v>49.65</v>
      </c>
      <c r="S50" s="1">
        <v>10.45</v>
      </c>
      <c r="T50" s="1">
        <v>10.95</v>
      </c>
      <c r="U50" s="1">
        <v>6</v>
      </c>
      <c r="V50" s="10"/>
      <c r="W50" s="1" t="s">
        <v>30</v>
      </c>
      <c r="X50" s="2" t="s">
        <v>24</v>
      </c>
      <c r="Y50" s="2" t="str" cm="1">
        <f t="array" ref="Y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" spans="1:26" ht="15" customHeight="1" x14ac:dyDescent="0.35">
      <c r="A51" s="1">
        <v>50</v>
      </c>
      <c r="B51" s="13">
        <v>-7.4695182644185403</v>
      </c>
      <c r="C51" s="12">
        <v>40.5684847284924</v>
      </c>
      <c r="D51" s="1">
        <v>131</v>
      </c>
      <c r="E51" s="2" t="s">
        <v>111</v>
      </c>
      <c r="F51" s="1"/>
      <c r="G51" s="2" t="s">
        <v>26</v>
      </c>
      <c r="H51" s="2" t="s">
        <v>39</v>
      </c>
      <c r="I51" s="2" t="s">
        <v>112</v>
      </c>
      <c r="J51" s="1">
        <v>56194</v>
      </c>
      <c r="K51" s="1">
        <v>100170</v>
      </c>
      <c r="L51" s="2" t="s">
        <v>21</v>
      </c>
      <c r="M51" s="1">
        <v>1930</v>
      </c>
      <c r="N51" s="1" t="str" cm="1">
        <f t="array" ref="N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" s="2" t="s">
        <v>22</v>
      </c>
      <c r="P51" s="2" t="str" cm="1">
        <f t="array" ref="P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" s="1">
        <v>1</v>
      </c>
      <c r="R51" s="1">
        <v>12.5</v>
      </c>
      <c r="S51" s="1">
        <v>7</v>
      </c>
      <c r="T51" s="1">
        <v>12.5</v>
      </c>
      <c r="U51" s="9"/>
      <c r="V51" s="10"/>
      <c r="W51" s="1" t="s">
        <v>41</v>
      </c>
      <c r="X51" s="2" t="s">
        <v>24</v>
      </c>
      <c r="Y51" s="2" t="str" cm="1">
        <f t="array" ref="Y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" spans="1:26" ht="15" customHeight="1" x14ac:dyDescent="0.35">
      <c r="A52" s="1">
        <v>51</v>
      </c>
      <c r="B52" s="13">
        <v>-8.4675733629886007</v>
      </c>
      <c r="C52" s="12">
        <v>38.970781658511697</v>
      </c>
      <c r="D52" s="1">
        <v>137</v>
      </c>
      <c r="E52" s="2" t="s">
        <v>113</v>
      </c>
      <c r="F52" s="1"/>
      <c r="G52" s="2" t="s">
        <v>26</v>
      </c>
      <c r="H52" s="2" t="s">
        <v>54</v>
      </c>
      <c r="I52" s="2" t="s">
        <v>80</v>
      </c>
      <c r="J52" s="1">
        <v>-28985.45</v>
      </c>
      <c r="K52" s="1">
        <v>-77381.759999999995</v>
      </c>
      <c r="L52" s="2" t="s">
        <v>21</v>
      </c>
      <c r="M52" s="1">
        <v>1959</v>
      </c>
      <c r="N52" s="1" t="str" cm="1">
        <f t="array" ref="N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" s="2" t="s">
        <v>32</v>
      </c>
      <c r="P52" s="2" t="str" cm="1">
        <f t="array" ref="P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" s="1">
        <v>17</v>
      </c>
      <c r="R52" s="1">
        <v>183</v>
      </c>
      <c r="S52" s="1">
        <v>10.5</v>
      </c>
      <c r="T52" s="1">
        <v>11</v>
      </c>
      <c r="U52" s="1">
        <v>6</v>
      </c>
      <c r="V52" s="10"/>
      <c r="W52" s="1" t="s">
        <v>30</v>
      </c>
      <c r="X52" s="2" t="s">
        <v>38</v>
      </c>
      <c r="Y52" s="2" t="str" cm="1">
        <f t="array" ref="Y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" spans="1:26" ht="15" customHeight="1" x14ac:dyDescent="0.35">
      <c r="A53" s="1">
        <v>52</v>
      </c>
      <c r="B53" s="13">
        <v>-7.7848283951932</v>
      </c>
      <c r="C53" s="12">
        <v>40.291514720796698</v>
      </c>
      <c r="D53" s="1">
        <v>141</v>
      </c>
      <c r="E53" s="2" t="s">
        <v>114</v>
      </c>
      <c r="F53" s="1"/>
      <c r="G53" s="2" t="s">
        <v>26</v>
      </c>
      <c r="H53" s="2" t="s">
        <v>39</v>
      </c>
      <c r="I53" s="2" t="s">
        <v>87</v>
      </c>
      <c r="J53" s="1">
        <v>29614.14</v>
      </c>
      <c r="K53" s="1">
        <v>69261.009999999995</v>
      </c>
      <c r="L53" s="2" t="s">
        <v>21</v>
      </c>
      <c r="M53" s="1">
        <v>1957</v>
      </c>
      <c r="N53" s="1" t="str" cm="1">
        <f t="array" ref="N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" s="2" t="s">
        <v>29</v>
      </c>
      <c r="P53" s="2" t="str" cm="1">
        <f t="array" ref="P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" s="1">
        <v>1</v>
      </c>
      <c r="R53" s="1">
        <v>40.6</v>
      </c>
      <c r="S53" s="1">
        <v>9.1</v>
      </c>
      <c r="T53" s="1">
        <v>40.6</v>
      </c>
      <c r="U53" s="9"/>
      <c r="V53" s="10"/>
      <c r="W53" s="1" t="s">
        <v>46</v>
      </c>
      <c r="X53" s="2" t="s">
        <v>24</v>
      </c>
      <c r="Y53" s="2" t="str" cm="1">
        <f t="array" ref="Y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" spans="1:26" ht="15" customHeight="1" x14ac:dyDescent="0.35">
      <c r="A54" s="1">
        <v>53</v>
      </c>
      <c r="B54" s="13">
        <v>-7.3960214579959702</v>
      </c>
      <c r="C54" s="12">
        <v>40.401486419205199</v>
      </c>
      <c r="D54" s="1">
        <v>143</v>
      </c>
      <c r="E54" s="2" t="s">
        <v>115</v>
      </c>
      <c r="F54" s="1"/>
      <c r="G54" s="2" t="s">
        <v>26</v>
      </c>
      <c r="H54" s="2" t="s">
        <v>39</v>
      </c>
      <c r="I54" s="2" t="s">
        <v>39</v>
      </c>
      <c r="J54" s="1">
        <v>62572.79</v>
      </c>
      <c r="K54" s="1">
        <v>81675.08</v>
      </c>
      <c r="L54" s="2" t="s">
        <v>21</v>
      </c>
      <c r="M54" s="1">
        <v>1977</v>
      </c>
      <c r="N54" s="1" t="str" cm="1">
        <f t="array" ref="N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" s="2" t="s">
        <v>32</v>
      </c>
      <c r="P54" s="2" t="str" cm="1">
        <f t="array" ref="P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" s="1">
        <v>5</v>
      </c>
      <c r="R54" s="1">
        <v>102.95</v>
      </c>
      <c r="S54" s="1">
        <v>10.14</v>
      </c>
      <c r="T54" s="1">
        <v>22</v>
      </c>
      <c r="U54" s="1">
        <v>14.2</v>
      </c>
      <c r="V54" s="10"/>
      <c r="W54" s="1" t="s">
        <v>41</v>
      </c>
      <c r="X54" s="2" t="s">
        <v>38</v>
      </c>
      <c r="Y54" s="2" t="str" cm="1">
        <f t="array" ref="Y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5" spans="1:26" ht="15" customHeight="1" x14ac:dyDescent="0.35">
      <c r="A55" s="1">
        <v>54</v>
      </c>
      <c r="B55" s="13">
        <v>-7.3990099768441899</v>
      </c>
      <c r="C55" s="12">
        <v>40.405917381422398</v>
      </c>
      <c r="D55" s="1">
        <v>144</v>
      </c>
      <c r="E55" s="2" t="s">
        <v>116</v>
      </c>
      <c r="F55" s="1"/>
      <c r="G55" s="2" t="s">
        <v>26</v>
      </c>
      <c r="H55" s="2" t="s">
        <v>39</v>
      </c>
      <c r="I55" s="2" t="s">
        <v>39</v>
      </c>
      <c r="J55" s="1">
        <v>62315</v>
      </c>
      <c r="K55" s="1">
        <v>82165</v>
      </c>
      <c r="L55" s="2" t="s">
        <v>21</v>
      </c>
      <c r="M55" s="1">
        <v>1977</v>
      </c>
      <c r="N55" s="1" t="str" cm="1">
        <f t="array" ref="N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" s="2" t="s">
        <v>83</v>
      </c>
      <c r="P55" s="2" t="str" cm="1">
        <f t="array" ref="P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5" s="1">
        <v>1</v>
      </c>
      <c r="R55" s="1">
        <v>10.06</v>
      </c>
      <c r="S55" s="1">
        <v>12</v>
      </c>
      <c r="T55" s="1">
        <v>10.06</v>
      </c>
      <c r="U55" s="9"/>
      <c r="V55" s="10"/>
      <c r="W55" s="1" t="s">
        <v>41</v>
      </c>
      <c r="X55" s="2" t="s">
        <v>35</v>
      </c>
      <c r="Y55" s="2" t="str" cm="1">
        <f t="array" ref="Y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" s="2" t="s">
        <v>24</v>
      </c>
    </row>
    <row r="56" spans="1:26" ht="15" customHeight="1" x14ac:dyDescent="0.35">
      <c r="A56" s="1">
        <v>55</v>
      </c>
      <c r="B56" s="13">
        <v>-7.6805388338716201</v>
      </c>
      <c r="C56" s="12">
        <v>40.530039605814999</v>
      </c>
      <c r="D56" s="1">
        <v>145</v>
      </c>
      <c r="E56" s="2" t="s">
        <v>117</v>
      </c>
      <c r="F56" s="1"/>
      <c r="G56" s="2" t="s">
        <v>26</v>
      </c>
      <c r="H56" s="2" t="s">
        <v>39</v>
      </c>
      <c r="I56" s="2" t="s">
        <v>87</v>
      </c>
      <c r="J56" s="1">
        <v>38346.25</v>
      </c>
      <c r="K56" s="1">
        <v>95787.63</v>
      </c>
      <c r="L56" s="2" t="s">
        <v>21</v>
      </c>
      <c r="M56" s="1">
        <v>1995</v>
      </c>
      <c r="N56" s="1" t="str" cm="1">
        <f t="array" ref="N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" s="2" t="s">
        <v>77</v>
      </c>
      <c r="P56" s="2" t="str" cm="1">
        <f t="array" ref="P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6" s="1">
        <v>1</v>
      </c>
      <c r="R56" s="1">
        <v>10.06</v>
      </c>
      <c r="S56" s="1">
        <v>10.8</v>
      </c>
      <c r="T56" s="1">
        <v>10.06</v>
      </c>
      <c r="U56" s="9"/>
      <c r="V56" s="10"/>
      <c r="W56" s="1" t="s">
        <v>46</v>
      </c>
      <c r="X56" s="2" t="s">
        <v>35</v>
      </c>
      <c r="Y56" s="2" t="str" cm="1">
        <f t="array" ref="Y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6" s="2" t="s">
        <v>24</v>
      </c>
    </row>
    <row r="57" spans="1:26" ht="15" customHeight="1" x14ac:dyDescent="0.35">
      <c r="A57" s="1">
        <v>56</v>
      </c>
      <c r="B57" s="13">
        <v>-7.4051503178556004</v>
      </c>
      <c r="C57" s="12">
        <v>40.4056590241129</v>
      </c>
      <c r="D57" s="1">
        <v>146</v>
      </c>
      <c r="E57" s="2" t="s">
        <v>118</v>
      </c>
      <c r="F57" s="1"/>
      <c r="G57" s="2" t="s">
        <v>26</v>
      </c>
      <c r="H57" s="2" t="s">
        <v>39</v>
      </c>
      <c r="I57" s="2" t="s">
        <v>39</v>
      </c>
      <c r="J57" s="1">
        <v>61794</v>
      </c>
      <c r="K57" s="1">
        <v>82132</v>
      </c>
      <c r="L57" s="2" t="s">
        <v>21</v>
      </c>
      <c r="M57" s="1">
        <v>1977</v>
      </c>
      <c r="N57" s="1" t="str" cm="1">
        <f t="array" ref="N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7" s="2" t="s">
        <v>83</v>
      </c>
      <c r="P57" s="2" t="str" cm="1">
        <f t="array" ref="P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7" s="1">
        <v>1</v>
      </c>
      <c r="R57" s="1">
        <v>4.01</v>
      </c>
      <c r="S57" s="1">
        <v>11.05</v>
      </c>
      <c r="T57" s="1">
        <v>4.01</v>
      </c>
      <c r="U57" s="9"/>
      <c r="V57" s="10"/>
      <c r="W57" s="1" t="s">
        <v>41</v>
      </c>
      <c r="X57" s="2" t="s">
        <v>35</v>
      </c>
      <c r="Y57" s="2" t="str" cm="1">
        <f t="array" ref="Y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7" s="2" t="s">
        <v>24</v>
      </c>
    </row>
    <row r="58" spans="1:26" ht="15" customHeight="1" x14ac:dyDescent="0.35">
      <c r="A58" s="1">
        <v>57</v>
      </c>
      <c r="B58" s="13">
        <v>-7.4424623512233303</v>
      </c>
      <c r="C58" s="12">
        <v>40.413353439688699</v>
      </c>
      <c r="D58" s="1">
        <v>148</v>
      </c>
      <c r="E58" s="2" t="s">
        <v>119</v>
      </c>
      <c r="F58" s="1"/>
      <c r="G58" s="2" t="s">
        <v>26</v>
      </c>
      <c r="H58" s="2" t="s">
        <v>39</v>
      </c>
      <c r="I58" s="2" t="s">
        <v>120</v>
      </c>
      <c r="J58" s="1">
        <v>58620</v>
      </c>
      <c r="K58" s="1">
        <v>82961</v>
      </c>
      <c r="L58" s="2" t="s">
        <v>21</v>
      </c>
      <c r="M58" s="1">
        <v>1994</v>
      </c>
      <c r="N58" s="1" t="str" cm="1">
        <f t="array" ref="N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" s="2" t="s">
        <v>83</v>
      </c>
      <c r="P58" s="2" t="str" cm="1">
        <f t="array" ref="P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58" s="1">
        <v>1</v>
      </c>
      <c r="R58" s="1">
        <v>6.03</v>
      </c>
      <c r="S58" s="1">
        <v>7.25</v>
      </c>
      <c r="T58" s="1">
        <v>6.03</v>
      </c>
      <c r="U58" s="9"/>
      <c r="V58" s="10"/>
      <c r="W58" s="1" t="s">
        <v>46</v>
      </c>
      <c r="X58" s="2" t="s">
        <v>35</v>
      </c>
      <c r="Y58" s="2" t="str" cm="1">
        <f t="array" ref="Y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8" s="2" t="s">
        <v>24</v>
      </c>
    </row>
    <row r="59" spans="1:26" ht="15" customHeight="1" x14ac:dyDescent="0.35">
      <c r="A59" s="1">
        <v>58</v>
      </c>
      <c r="B59" s="13">
        <v>-7.7026444923084698</v>
      </c>
      <c r="C59" s="12">
        <v>40.547024173207298</v>
      </c>
      <c r="D59" s="1">
        <v>149</v>
      </c>
      <c r="E59" s="2" t="s">
        <v>121</v>
      </c>
      <c r="F59" s="1"/>
      <c r="G59" s="2" t="s">
        <v>26</v>
      </c>
      <c r="H59" s="2" t="s">
        <v>39</v>
      </c>
      <c r="I59" s="2" t="s">
        <v>87</v>
      </c>
      <c r="J59" s="1">
        <v>36464.019999999997</v>
      </c>
      <c r="K59" s="1">
        <v>97664.31</v>
      </c>
      <c r="L59" s="2" t="s">
        <v>21</v>
      </c>
      <c r="M59" s="1">
        <v>1994</v>
      </c>
      <c r="N59" s="1" t="str" cm="1">
        <f t="array" ref="N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" s="2" t="s">
        <v>77</v>
      </c>
      <c r="P59" s="2" t="str" cm="1">
        <f t="array" ref="P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" s="1">
        <v>3</v>
      </c>
      <c r="R59" s="1">
        <v>39.479999999999997</v>
      </c>
      <c r="S59" s="1">
        <v>9.6999999999999993</v>
      </c>
      <c r="T59" s="1">
        <v>17.600000000000001</v>
      </c>
      <c r="U59" s="1">
        <v>4</v>
      </c>
      <c r="V59" s="10"/>
      <c r="W59" s="1" t="s">
        <v>46</v>
      </c>
      <c r="X59" s="2" t="s">
        <v>35</v>
      </c>
      <c r="Y59" s="2" t="str" cm="1">
        <f t="array" ref="Y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9" s="2" t="s">
        <v>24</v>
      </c>
    </row>
    <row r="60" spans="1:26" ht="15" customHeight="1" x14ac:dyDescent="0.35">
      <c r="A60" s="1">
        <v>59</v>
      </c>
      <c r="B60" s="13">
        <v>-7.4661414636530496</v>
      </c>
      <c r="C60" s="12">
        <v>40.414524756639402</v>
      </c>
      <c r="D60" s="1">
        <v>150</v>
      </c>
      <c r="E60" s="2" t="s">
        <v>122</v>
      </c>
      <c r="F60" s="1" t="s">
        <v>2753</v>
      </c>
      <c r="G60" s="2" t="s">
        <v>26</v>
      </c>
      <c r="H60" s="2" t="s">
        <v>39</v>
      </c>
      <c r="I60" s="2" t="s">
        <v>120</v>
      </c>
      <c r="J60" s="1">
        <v>56609.19</v>
      </c>
      <c r="K60" s="1">
        <v>83075.63</v>
      </c>
      <c r="L60" s="2" t="s">
        <v>21</v>
      </c>
      <c r="M60" s="1">
        <v>2000</v>
      </c>
      <c r="N60" s="1" t="str" cm="1">
        <f t="array" ref="N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" s="2" t="s">
        <v>32</v>
      </c>
      <c r="P60" s="2" t="str" cm="1">
        <f t="array" ref="P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" s="1">
        <v>3</v>
      </c>
      <c r="R60" s="1">
        <v>65.45</v>
      </c>
      <c r="S60" s="1">
        <v>11.15</v>
      </c>
      <c r="T60" s="1">
        <v>25.05</v>
      </c>
      <c r="U60" s="1">
        <v>10.8</v>
      </c>
      <c r="V60" s="10"/>
      <c r="W60" s="1" t="s">
        <v>46</v>
      </c>
      <c r="X60" s="2" t="s">
        <v>38</v>
      </c>
      <c r="Y60" s="2" t="str" cm="1">
        <f t="array" ref="Y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" spans="1:26" ht="15" customHeight="1" x14ac:dyDescent="0.35">
      <c r="A61" s="1">
        <v>60</v>
      </c>
      <c r="B61" s="13">
        <v>-7.4980518876025304</v>
      </c>
      <c r="C61" s="12">
        <v>40.405007614389298</v>
      </c>
      <c r="D61" s="1">
        <v>159</v>
      </c>
      <c r="E61" s="2" t="s">
        <v>122</v>
      </c>
      <c r="F61" s="1" t="s">
        <v>2753</v>
      </c>
      <c r="G61" s="2" t="s">
        <v>26</v>
      </c>
      <c r="H61" s="2" t="s">
        <v>39</v>
      </c>
      <c r="I61" s="2" t="s">
        <v>120</v>
      </c>
      <c r="J61" s="1">
        <v>53908.35</v>
      </c>
      <c r="K61" s="1">
        <v>81998.86</v>
      </c>
      <c r="L61" s="2" t="s">
        <v>21</v>
      </c>
      <c r="M61" s="1">
        <v>2000</v>
      </c>
      <c r="N61" s="1" t="str" cm="1">
        <f t="array" ref="N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" s="2" t="s">
        <v>32</v>
      </c>
      <c r="P61" s="2" t="str" cm="1">
        <f t="array" ref="P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" s="1">
        <v>3</v>
      </c>
      <c r="R61" s="1">
        <v>75.400000000000006</v>
      </c>
      <c r="S61" s="1">
        <v>11.87</v>
      </c>
      <c r="T61" s="1">
        <v>29.8</v>
      </c>
      <c r="U61" s="1">
        <v>10.199999999999999</v>
      </c>
      <c r="V61" s="10"/>
      <c r="W61" s="1" t="s">
        <v>46</v>
      </c>
      <c r="X61" s="2" t="s">
        <v>38</v>
      </c>
      <c r="Y61" s="2" t="str" cm="1">
        <f t="array" ref="Y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" spans="1:26" ht="15" customHeight="1" x14ac:dyDescent="0.35">
      <c r="A62" s="1">
        <v>61</v>
      </c>
      <c r="B62" s="13">
        <v>-7.6422494785927997</v>
      </c>
      <c r="C62" s="12">
        <v>40.400178494629799</v>
      </c>
      <c r="D62" s="1">
        <v>168</v>
      </c>
      <c r="E62" s="2" t="s">
        <v>123</v>
      </c>
      <c r="F62" s="1"/>
      <c r="G62" s="2" t="s">
        <v>26</v>
      </c>
      <c r="H62" s="2" t="s">
        <v>39</v>
      </c>
      <c r="I62" s="2" t="s">
        <v>87</v>
      </c>
      <c r="J62" s="1">
        <v>41670.699999999997</v>
      </c>
      <c r="K62" s="1">
        <v>81384.66</v>
      </c>
      <c r="L62" s="2" t="s">
        <v>21</v>
      </c>
      <c r="M62" s="1">
        <v>1955</v>
      </c>
      <c r="N62" s="1" t="str" cm="1">
        <f t="array" ref="N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" s="2" t="s">
        <v>29</v>
      </c>
      <c r="P62" s="2" t="str" cm="1">
        <f t="array" ref="P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" s="1">
        <v>1</v>
      </c>
      <c r="R62" s="1">
        <v>14</v>
      </c>
      <c r="S62" s="1">
        <v>12.75</v>
      </c>
      <c r="T62" s="1">
        <v>14</v>
      </c>
      <c r="U62" s="9"/>
      <c r="V62" s="10"/>
      <c r="W62" s="1" t="s">
        <v>46</v>
      </c>
      <c r="X62" s="2" t="s">
        <v>24</v>
      </c>
      <c r="Y62" s="2" t="str" cm="1">
        <f t="array" ref="Y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" spans="1:26" ht="15" customHeight="1" x14ac:dyDescent="0.35">
      <c r="A63" s="1">
        <v>62</v>
      </c>
      <c r="B63" s="13">
        <v>-7.6533963340079598</v>
      </c>
      <c r="C63" s="12">
        <v>40.361000146682201</v>
      </c>
      <c r="D63" s="1">
        <v>173</v>
      </c>
      <c r="E63" s="2" t="s">
        <v>124</v>
      </c>
      <c r="F63" s="1"/>
      <c r="G63" s="2" t="s">
        <v>26</v>
      </c>
      <c r="H63" s="2" t="s">
        <v>39</v>
      </c>
      <c r="I63" s="2" t="s">
        <v>87</v>
      </c>
      <c r="J63" s="1">
        <v>40748</v>
      </c>
      <c r="K63" s="1">
        <v>77029</v>
      </c>
      <c r="L63" s="2" t="s">
        <v>21</v>
      </c>
      <c r="M63" s="1">
        <v>1955</v>
      </c>
      <c r="N63" s="1" t="str" cm="1">
        <f t="array" ref="N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3" s="2" t="s">
        <v>32</v>
      </c>
      <c r="P63" s="2" t="str" cm="1">
        <f t="array" ref="P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" s="1">
        <v>8</v>
      </c>
      <c r="R63" s="1">
        <v>28.75</v>
      </c>
      <c r="S63" s="1">
        <v>7.08</v>
      </c>
      <c r="T63" s="1">
        <v>3.8</v>
      </c>
      <c r="U63" s="1">
        <v>2.2000000000000002</v>
      </c>
      <c r="V63" s="10"/>
      <c r="W63" s="1" t="s">
        <v>46</v>
      </c>
      <c r="X63" s="2" t="s">
        <v>24</v>
      </c>
      <c r="Y63" s="2" t="str" cm="1">
        <f t="array" ref="Y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" spans="1:26" ht="15" customHeight="1" x14ac:dyDescent="0.35">
      <c r="A64" s="1">
        <v>63</v>
      </c>
      <c r="B64" s="13">
        <v>-8.2160350475857609</v>
      </c>
      <c r="C64" s="12">
        <v>40.341783618986</v>
      </c>
      <c r="D64" s="1">
        <v>175</v>
      </c>
      <c r="E64" s="2" t="s">
        <v>125</v>
      </c>
      <c r="F64" s="1"/>
      <c r="G64" s="2" t="s">
        <v>19</v>
      </c>
      <c r="H64" s="2" t="s">
        <v>126</v>
      </c>
      <c r="I64" s="2" t="s">
        <v>127</v>
      </c>
      <c r="J64" s="1">
        <v>-7046</v>
      </c>
      <c r="K64" s="1">
        <v>74788</v>
      </c>
      <c r="L64" s="2" t="s">
        <v>21</v>
      </c>
      <c r="M64" s="1">
        <v>1999</v>
      </c>
      <c r="N64" s="1" t="str" cm="1">
        <f t="array" ref="N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" s="2" t="s">
        <v>65</v>
      </c>
      <c r="P64" s="2" t="str" cm="1">
        <f t="array" ref="P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" s="1">
        <v>1</v>
      </c>
      <c r="R64" s="1">
        <v>8.5</v>
      </c>
      <c r="S64" s="1">
        <v>17</v>
      </c>
      <c r="T64" s="1">
        <v>8.5</v>
      </c>
      <c r="U64" s="9"/>
      <c r="V64" s="10"/>
      <c r="W64" s="1" t="s">
        <v>46</v>
      </c>
      <c r="X64" s="2" t="s">
        <v>24</v>
      </c>
      <c r="Y64" s="2" t="str" cm="1">
        <f t="array" ref="Y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" spans="1:27" ht="15" customHeight="1" x14ac:dyDescent="0.35">
      <c r="A65" s="1">
        <v>64</v>
      </c>
      <c r="B65" s="13">
        <v>-8.1989635703137598</v>
      </c>
      <c r="C65" s="12">
        <v>40.353724660059299</v>
      </c>
      <c r="D65" s="1">
        <v>176</v>
      </c>
      <c r="E65" s="2" t="s">
        <v>128</v>
      </c>
      <c r="F65" s="1"/>
      <c r="G65" s="2" t="s">
        <v>19</v>
      </c>
      <c r="H65" s="2" t="s">
        <v>126</v>
      </c>
      <c r="I65" s="2" t="s">
        <v>127</v>
      </c>
      <c r="J65" s="1">
        <v>-5594.5079999999998</v>
      </c>
      <c r="K65" s="1">
        <v>76112.73</v>
      </c>
      <c r="L65" s="2" t="s">
        <v>21</v>
      </c>
      <c r="M65" s="1">
        <v>1999</v>
      </c>
      <c r="N65" s="1" t="str" cm="1">
        <f t="array" ref="N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" s="2" t="s">
        <v>32</v>
      </c>
      <c r="P65" s="2" t="str" cm="1">
        <f t="array" ref="P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" s="1">
        <v>3</v>
      </c>
      <c r="R65" s="1">
        <v>44</v>
      </c>
      <c r="S65" s="1">
        <v>21.1</v>
      </c>
      <c r="T65" s="1">
        <v>24</v>
      </c>
      <c r="U65" s="1">
        <v>8.6999999999999993</v>
      </c>
      <c r="V65" s="10"/>
      <c r="W65" s="1" t="s">
        <v>46</v>
      </c>
      <c r="X65" s="2" t="s">
        <v>38</v>
      </c>
      <c r="Y65" s="2" t="str" cm="1">
        <f t="array" ref="Y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" spans="1:27" ht="15" customHeight="1" x14ac:dyDescent="0.35">
      <c r="A66" s="1">
        <v>65</v>
      </c>
      <c r="B66" s="13">
        <v>-8.1835918818861302</v>
      </c>
      <c r="C66" s="12">
        <v>40.348331431930603</v>
      </c>
      <c r="D66" s="1">
        <v>178</v>
      </c>
      <c r="E66" s="2" t="s">
        <v>129</v>
      </c>
      <c r="F66" s="1" t="s">
        <v>2720</v>
      </c>
      <c r="G66" s="2" t="s">
        <v>26</v>
      </c>
      <c r="H66" s="2" t="s">
        <v>126</v>
      </c>
      <c r="I66" s="2" t="s">
        <v>127</v>
      </c>
      <c r="J66" s="1">
        <v>-4289</v>
      </c>
      <c r="K66" s="1">
        <v>75513</v>
      </c>
      <c r="L66" s="2" t="s">
        <v>21</v>
      </c>
      <c r="M66" s="1">
        <v>1977</v>
      </c>
      <c r="N66" s="1" t="str" cm="1">
        <f t="array" ref="N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" s="2" t="s">
        <v>32</v>
      </c>
      <c r="P66" s="2" t="str" cm="1">
        <f t="array" ref="P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" s="1">
        <v>9</v>
      </c>
      <c r="R66" s="1">
        <v>341</v>
      </c>
      <c r="S66" s="1">
        <v>15</v>
      </c>
      <c r="T66" s="1">
        <v>40</v>
      </c>
      <c r="U66" s="1">
        <v>25</v>
      </c>
      <c r="V66" s="10"/>
      <c r="W66" s="1" t="s">
        <v>46</v>
      </c>
      <c r="X66" s="2" t="s">
        <v>38</v>
      </c>
      <c r="Y66" s="2" t="str" cm="1">
        <f t="array" ref="Y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" spans="1:27" ht="15" customHeight="1" x14ac:dyDescent="0.35">
      <c r="A67" s="1">
        <v>66</v>
      </c>
      <c r="B67" s="13">
        <v>-8.7186695879298295</v>
      </c>
      <c r="C67" s="12">
        <v>39.084303484458502</v>
      </c>
      <c r="D67" s="1">
        <v>179</v>
      </c>
      <c r="E67" s="2" t="s">
        <v>130</v>
      </c>
      <c r="F67" s="1"/>
      <c r="G67" s="2" t="s">
        <v>19</v>
      </c>
      <c r="H67" s="2" t="s">
        <v>54</v>
      </c>
      <c r="I67" s="2" t="s">
        <v>107</v>
      </c>
      <c r="J67" s="1">
        <v>-50665</v>
      </c>
      <c r="K67" s="1">
        <v>-64669</v>
      </c>
      <c r="L67" s="2" t="s">
        <v>21</v>
      </c>
      <c r="M67" s="1">
        <v>1939</v>
      </c>
      <c r="N67" s="1" t="str" cm="1">
        <f t="array" ref="N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" s="2" t="s">
        <v>32</v>
      </c>
      <c r="P67" s="2" t="str" cm="1">
        <f t="array" ref="P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" s="1">
        <v>3</v>
      </c>
      <c r="R67" s="1">
        <v>62.7</v>
      </c>
      <c r="S67" s="1">
        <v>15.48</v>
      </c>
      <c r="T67" s="1">
        <v>23.2</v>
      </c>
      <c r="U67" s="1">
        <v>6</v>
      </c>
      <c r="V67" s="10"/>
      <c r="W67" s="1" t="s">
        <v>30</v>
      </c>
      <c r="X67" s="2" t="s">
        <v>24</v>
      </c>
      <c r="Y67" s="2" t="str" cm="1">
        <f t="array" ref="Y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" spans="1:27" ht="15" customHeight="1" x14ac:dyDescent="0.35">
      <c r="A68" s="1">
        <v>67</v>
      </c>
      <c r="B68" s="13">
        <v>-8.5252417466576897</v>
      </c>
      <c r="C68" s="12">
        <v>39.288066917193099</v>
      </c>
      <c r="D68" s="1">
        <v>185</v>
      </c>
      <c r="E68" s="2" t="s">
        <v>131</v>
      </c>
      <c r="F68" s="1"/>
      <c r="G68" s="2" t="s">
        <v>26</v>
      </c>
      <c r="H68" s="2" t="s">
        <v>54</v>
      </c>
      <c r="I68" s="2" t="s">
        <v>55</v>
      </c>
      <c r="J68" s="1">
        <v>-33830.99</v>
      </c>
      <c r="K68" s="1">
        <v>-42137.3</v>
      </c>
      <c r="L68" s="2" t="s">
        <v>21</v>
      </c>
      <c r="M68" s="1">
        <v>1986</v>
      </c>
      <c r="N68" s="1" t="str" cm="1">
        <f t="array" ref="N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" s="2" t="s">
        <v>32</v>
      </c>
      <c r="P68" s="2" t="str" cm="1">
        <f t="array" ref="P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" s="1">
        <v>3</v>
      </c>
      <c r="R68" s="1">
        <v>65.599999999999994</v>
      </c>
      <c r="S68" s="1">
        <v>14.4</v>
      </c>
      <c r="T68" s="1">
        <v>25</v>
      </c>
      <c r="U68" s="1">
        <v>5.2</v>
      </c>
      <c r="V68" s="10"/>
      <c r="W68" s="1" t="s">
        <v>23</v>
      </c>
      <c r="X68" s="2" t="s">
        <v>38</v>
      </c>
      <c r="Y68" s="2" t="str" cm="1">
        <f t="array" ref="Y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" spans="1:27" ht="15" customHeight="1" x14ac:dyDescent="0.35">
      <c r="A69" s="1">
        <v>68</v>
      </c>
      <c r="B69" s="13">
        <v>-8.5222684519875003</v>
      </c>
      <c r="C69" s="12">
        <v>39.290455620732999</v>
      </c>
      <c r="D69" s="1">
        <v>187</v>
      </c>
      <c r="E69" s="2" t="s">
        <v>132</v>
      </c>
      <c r="F69" s="1"/>
      <c r="G69" s="2" t="s">
        <v>19</v>
      </c>
      <c r="H69" s="2" t="s">
        <v>54</v>
      </c>
      <c r="I69" s="2" t="s">
        <v>55</v>
      </c>
      <c r="J69" s="1">
        <v>-33573.33</v>
      </c>
      <c r="K69" s="1">
        <v>-41873.21</v>
      </c>
      <c r="L69" s="2" t="s">
        <v>21</v>
      </c>
      <c r="M69" s="1">
        <v>1982</v>
      </c>
      <c r="N69" s="1" t="str" cm="1">
        <f t="array" ref="N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" s="2" t="s">
        <v>133</v>
      </c>
      <c r="P69" s="2" t="str" cm="1">
        <f t="array" ref="P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" s="1">
        <v>1</v>
      </c>
      <c r="R69" s="1">
        <v>7.17</v>
      </c>
      <c r="S69" s="1">
        <v>18.8</v>
      </c>
      <c r="T69" s="1">
        <v>7.17</v>
      </c>
      <c r="U69" s="9"/>
      <c r="V69" s="10"/>
      <c r="W69" s="1" t="s">
        <v>23</v>
      </c>
      <c r="X69" s="2" t="s">
        <v>24</v>
      </c>
      <c r="Y69" s="2" t="str" cm="1">
        <f t="array" ref="Y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" spans="1:27" ht="15" customHeight="1" x14ac:dyDescent="0.35">
      <c r="A70" s="1">
        <v>69</v>
      </c>
      <c r="B70" s="13">
        <v>-8.1729833973186103</v>
      </c>
      <c r="C70" s="12">
        <v>38.882649799645499</v>
      </c>
      <c r="D70" s="1">
        <v>189</v>
      </c>
      <c r="E70" s="2" t="s">
        <v>134</v>
      </c>
      <c r="F70" s="1"/>
      <c r="G70" s="2" t="s">
        <v>26</v>
      </c>
      <c r="H70" s="2" t="s">
        <v>135</v>
      </c>
      <c r="I70" s="2" t="s">
        <v>136</v>
      </c>
      <c r="J70" s="1">
        <v>-3459.9319999999998</v>
      </c>
      <c r="K70" s="1">
        <v>-87218.09</v>
      </c>
      <c r="L70" s="2" t="s">
        <v>21</v>
      </c>
      <c r="M70" s="1">
        <v>1930</v>
      </c>
      <c r="N70" s="1" t="str" cm="1">
        <f t="array" ref="N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0" s="2" t="s">
        <v>29</v>
      </c>
      <c r="P70" s="2" t="str" cm="1">
        <f t="array" ref="P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0" s="1">
        <v>3</v>
      </c>
      <c r="R70" s="1">
        <v>39.799999999999997</v>
      </c>
      <c r="S70" s="1">
        <v>11.2</v>
      </c>
      <c r="T70" s="1">
        <v>13.9</v>
      </c>
      <c r="U70" s="1">
        <v>3.9</v>
      </c>
      <c r="V70" s="10"/>
      <c r="W70" s="1" t="s">
        <v>23</v>
      </c>
      <c r="X70" s="2" t="s">
        <v>35</v>
      </c>
      <c r="Y70" s="2" t="str" cm="1">
        <f t="array" ref="Y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0" s="2" t="s">
        <v>24</v>
      </c>
    </row>
    <row r="71" spans="1:27" ht="15" customHeight="1" x14ac:dyDescent="0.35">
      <c r="A71" s="1">
        <v>70</v>
      </c>
      <c r="B71" s="13">
        <v>-8.1656129021850408</v>
      </c>
      <c r="C71" s="12">
        <v>38.849050141032698</v>
      </c>
      <c r="D71" s="1">
        <v>191</v>
      </c>
      <c r="E71" s="2" t="s">
        <v>137</v>
      </c>
      <c r="F71" s="1"/>
      <c r="G71" s="2" t="s">
        <v>26</v>
      </c>
      <c r="H71" s="2" t="s">
        <v>135</v>
      </c>
      <c r="I71" s="2" t="s">
        <v>136</v>
      </c>
      <c r="J71" s="1">
        <v>-2821.7269999999999</v>
      </c>
      <c r="K71" s="1">
        <v>-90948.34</v>
      </c>
      <c r="L71" s="2" t="s">
        <v>21</v>
      </c>
      <c r="M71" s="1">
        <v>1932</v>
      </c>
      <c r="N71" s="1" t="str" cm="1">
        <f t="array" ref="N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1" s="2" t="s">
        <v>29</v>
      </c>
      <c r="P71" s="2" t="str" cm="1">
        <f t="array" ref="P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1" s="1">
        <v>1</v>
      </c>
      <c r="R71" s="1">
        <v>15.9</v>
      </c>
      <c r="S71" s="1">
        <v>10.5</v>
      </c>
      <c r="T71" s="1">
        <v>15.9</v>
      </c>
      <c r="U71" s="9"/>
      <c r="V71" s="10"/>
      <c r="W71" s="1" t="s">
        <v>23</v>
      </c>
      <c r="X71" s="2" t="s">
        <v>31</v>
      </c>
      <c r="Y71" s="2" t="str" cm="1">
        <f t="array" ref="Y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1" s="2" t="s">
        <v>24</v>
      </c>
      <c r="AA71" s="2" t="s">
        <v>38</v>
      </c>
    </row>
    <row r="72" spans="1:27" ht="15" customHeight="1" x14ac:dyDescent="0.35">
      <c r="A72" s="1">
        <v>71</v>
      </c>
      <c r="B72" s="13">
        <v>-8.1819743985760596</v>
      </c>
      <c r="C72" s="12">
        <v>38.833409620875102</v>
      </c>
      <c r="D72" s="1">
        <v>195</v>
      </c>
      <c r="E72" s="2" t="s">
        <v>138</v>
      </c>
      <c r="F72" s="1"/>
      <c r="G72" s="2" t="s">
        <v>26</v>
      </c>
      <c r="H72" s="2" t="s">
        <v>135</v>
      </c>
      <c r="I72" s="2" t="s">
        <v>136</v>
      </c>
      <c r="J72" s="1">
        <v>-4243</v>
      </c>
      <c r="K72" s="1">
        <v>-92684</v>
      </c>
      <c r="L72" s="2" t="s">
        <v>21</v>
      </c>
      <c r="M72" s="1">
        <v>1932</v>
      </c>
      <c r="N72" s="1" t="str" cm="1">
        <f t="array" ref="N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2" s="2" t="s">
        <v>29</v>
      </c>
      <c r="P72" s="2" t="str" cm="1">
        <f t="array" ref="P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" s="1">
        <v>2</v>
      </c>
      <c r="R72" s="1">
        <v>33.6</v>
      </c>
      <c r="S72" s="1">
        <v>10.6</v>
      </c>
      <c r="T72" s="1">
        <v>16.8</v>
      </c>
      <c r="U72" s="1">
        <v>5.5</v>
      </c>
      <c r="V72" s="10"/>
      <c r="W72" s="1" t="s">
        <v>23</v>
      </c>
      <c r="X72" s="2" t="s">
        <v>31</v>
      </c>
      <c r="Y72" s="2" t="str" cm="1">
        <f t="array" ref="Y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2" s="2" t="s">
        <v>24</v>
      </c>
    </row>
    <row r="73" spans="1:27" ht="15" customHeight="1" x14ac:dyDescent="0.35">
      <c r="A73" s="1">
        <v>72</v>
      </c>
      <c r="B73" s="13">
        <v>-8.2304934434253596</v>
      </c>
      <c r="C73" s="12">
        <v>38.806940687098297</v>
      </c>
      <c r="D73" s="1">
        <v>204</v>
      </c>
      <c r="E73" s="2" t="s">
        <v>139</v>
      </c>
      <c r="F73" s="1"/>
      <c r="G73" s="2" t="s">
        <v>26</v>
      </c>
      <c r="H73" s="2" t="s">
        <v>135</v>
      </c>
      <c r="I73" s="2" t="s">
        <v>140</v>
      </c>
      <c r="J73" s="1">
        <v>-8459</v>
      </c>
      <c r="K73" s="1">
        <v>-95619</v>
      </c>
      <c r="L73" s="2" t="s">
        <v>21</v>
      </c>
      <c r="M73" s="1">
        <v>1987</v>
      </c>
      <c r="N73" s="1" t="str" cm="1">
        <f t="array" ref="N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" s="2" t="s">
        <v>29</v>
      </c>
      <c r="P73" s="2" t="str" cm="1">
        <f t="array" ref="P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" s="1">
        <v>1</v>
      </c>
      <c r="R73" s="1">
        <v>11</v>
      </c>
      <c r="S73" s="1">
        <v>10.5</v>
      </c>
      <c r="T73" s="1">
        <v>11</v>
      </c>
      <c r="U73" s="9"/>
      <c r="V73" s="10"/>
      <c r="W73" s="1" t="s">
        <v>30</v>
      </c>
      <c r="X73" s="2" t="s">
        <v>31</v>
      </c>
      <c r="Y73" s="2" t="str" cm="1">
        <f t="array" ref="Y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74" spans="1:27" ht="15" customHeight="1" x14ac:dyDescent="0.35">
      <c r="A74" s="1">
        <v>73</v>
      </c>
      <c r="B74" s="13">
        <v>-8.1976106496124501</v>
      </c>
      <c r="C74" s="12">
        <v>38.752268131235802</v>
      </c>
      <c r="D74" s="1">
        <v>213</v>
      </c>
      <c r="E74" s="2" t="s">
        <v>141</v>
      </c>
      <c r="F74" s="1"/>
      <c r="G74" s="2" t="s">
        <v>26</v>
      </c>
      <c r="H74" s="2" t="s">
        <v>135</v>
      </c>
      <c r="I74" s="2" t="s">
        <v>140</v>
      </c>
      <c r="J74" s="1">
        <v>-5607.0360000000001</v>
      </c>
      <c r="K74" s="1">
        <v>-101690.8</v>
      </c>
      <c r="L74" s="2" t="s">
        <v>21</v>
      </c>
      <c r="M74" s="1">
        <v>2011</v>
      </c>
      <c r="N74" s="1" t="str" cm="1">
        <f t="array" ref="N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4" s="2" t="s">
        <v>29</v>
      </c>
      <c r="P74" s="2" t="str" cm="1">
        <f t="array" ref="P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" s="1">
        <v>3</v>
      </c>
      <c r="R74" s="1">
        <v>24.7</v>
      </c>
      <c r="S74" s="1">
        <v>10.5</v>
      </c>
      <c r="T74" s="1">
        <v>8.6999999999999993</v>
      </c>
      <c r="U74" s="1">
        <v>2.6</v>
      </c>
      <c r="V74" s="10"/>
      <c r="W74" s="1" t="s">
        <v>23</v>
      </c>
      <c r="X74" s="2" t="s">
        <v>31</v>
      </c>
      <c r="Y74" s="2" t="str" cm="1">
        <f t="array" ref="Y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75" spans="1:27" ht="15" customHeight="1" x14ac:dyDescent="0.35">
      <c r="A75" s="1">
        <v>74</v>
      </c>
      <c r="B75" s="13">
        <v>-8.4749786024821496</v>
      </c>
      <c r="C75" s="12">
        <v>39.822739081890902</v>
      </c>
      <c r="D75" s="1">
        <v>215</v>
      </c>
      <c r="E75" s="2" t="s">
        <v>142</v>
      </c>
      <c r="F75" s="1"/>
      <c r="G75" s="2" t="s">
        <v>26</v>
      </c>
      <c r="H75" s="2" t="s">
        <v>143</v>
      </c>
      <c r="I75" s="2" t="s">
        <v>144</v>
      </c>
      <c r="J75" s="1">
        <v>-29269</v>
      </c>
      <c r="K75" s="1">
        <v>17207.88</v>
      </c>
      <c r="L75" s="2" t="s">
        <v>21</v>
      </c>
      <c r="M75" s="1">
        <v>1982</v>
      </c>
      <c r="N75" s="1" t="str" cm="1">
        <f t="array" ref="N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5" s="2" t="s">
        <v>32</v>
      </c>
      <c r="P75" s="2" t="str" cm="1">
        <f t="array" ref="P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" s="1">
        <v>3</v>
      </c>
      <c r="R75" s="1">
        <v>52.25</v>
      </c>
      <c r="S75" s="1">
        <v>11.45</v>
      </c>
      <c r="T75" s="1">
        <v>20.100000000000001</v>
      </c>
      <c r="U75" s="1">
        <v>3.25</v>
      </c>
      <c r="V75" s="10"/>
      <c r="W75" s="1" t="s">
        <v>46</v>
      </c>
      <c r="X75" s="2" t="s">
        <v>24</v>
      </c>
      <c r="Y75" s="2" t="str" cm="1">
        <f t="array" ref="Y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" spans="1:27" ht="15" customHeight="1" x14ac:dyDescent="0.35">
      <c r="A76" s="1">
        <v>75</v>
      </c>
      <c r="B76" s="13">
        <v>-8.7042798107639996</v>
      </c>
      <c r="C76" s="12">
        <v>39.737411379637599</v>
      </c>
      <c r="D76" s="1">
        <v>218</v>
      </c>
      <c r="E76" s="2" t="s">
        <v>145</v>
      </c>
      <c r="F76" s="1"/>
      <c r="G76" s="2" t="s">
        <v>26</v>
      </c>
      <c r="H76" s="2" t="s">
        <v>143</v>
      </c>
      <c r="I76" s="2" t="s">
        <v>143</v>
      </c>
      <c r="J76" s="1">
        <v>-48961</v>
      </c>
      <c r="K76" s="1">
        <v>7834</v>
      </c>
      <c r="L76" s="2" t="s">
        <v>21</v>
      </c>
      <c r="M76" s="1">
        <v>2012</v>
      </c>
      <c r="N76" s="1" t="str" cm="1">
        <f t="array" ref="N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76" s="2" t="s">
        <v>77</v>
      </c>
      <c r="P76" s="2" t="str" cm="1">
        <f t="array" ref="P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" s="1">
        <v>2</v>
      </c>
      <c r="R76" s="1">
        <v>8.8000000000000007</v>
      </c>
      <c r="S76" s="1">
        <v>8.9499999999999993</v>
      </c>
      <c r="T76" s="1">
        <v>4.4000000000000004</v>
      </c>
      <c r="U76" s="1">
        <v>0.5</v>
      </c>
      <c r="V76" s="10"/>
      <c r="W76" s="1" t="s">
        <v>23</v>
      </c>
      <c r="X76" s="2" t="s">
        <v>35</v>
      </c>
      <c r="Y76" s="2" t="str" cm="1">
        <f t="array" ref="Y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" s="2" t="s">
        <v>24</v>
      </c>
    </row>
    <row r="77" spans="1:27" ht="15" customHeight="1" x14ac:dyDescent="0.35">
      <c r="A77" s="1">
        <v>76</v>
      </c>
      <c r="B77" s="13">
        <v>-8.2223653818476503</v>
      </c>
      <c r="C77" s="12">
        <v>38.640422006566197</v>
      </c>
      <c r="D77" s="1">
        <v>232</v>
      </c>
      <c r="E77" s="2" t="s">
        <v>146</v>
      </c>
      <c r="F77" s="1"/>
      <c r="G77" s="2" t="s">
        <v>26</v>
      </c>
      <c r="H77" s="2" t="s">
        <v>135</v>
      </c>
      <c r="I77" s="2" t="s">
        <v>140</v>
      </c>
      <c r="J77" s="1">
        <v>-7771</v>
      </c>
      <c r="K77" s="1">
        <v>-114105</v>
      </c>
      <c r="L77" s="2" t="s">
        <v>21</v>
      </c>
      <c r="M77" s="1">
        <v>1932</v>
      </c>
      <c r="N77" s="1" t="str" cm="1">
        <f t="array" ref="N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" s="2" t="s">
        <v>29</v>
      </c>
      <c r="P77" s="2" t="str" cm="1">
        <f t="array" ref="P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7" s="1">
        <v>5</v>
      </c>
      <c r="R77" s="1">
        <v>38.9</v>
      </c>
      <c r="S77" s="1">
        <v>10.199999999999999</v>
      </c>
      <c r="T77" s="1">
        <v>9.0500000000000007</v>
      </c>
      <c r="U77" s="1">
        <v>1</v>
      </c>
      <c r="V77" s="10"/>
      <c r="W77" s="1" t="s">
        <v>30</v>
      </c>
      <c r="X77" s="2" t="s">
        <v>31</v>
      </c>
      <c r="Y77" s="2" t="str" cm="1">
        <f t="array" ref="Y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77" s="2" t="s">
        <v>24</v>
      </c>
    </row>
    <row r="78" spans="1:27" ht="15" customHeight="1" x14ac:dyDescent="0.35">
      <c r="A78" s="1">
        <v>77</v>
      </c>
      <c r="B78" s="13">
        <v>-7.1398389719081701</v>
      </c>
      <c r="C78" s="12">
        <v>40.414399029594399</v>
      </c>
      <c r="D78" s="1">
        <v>235</v>
      </c>
      <c r="E78" s="2" t="s">
        <v>147</v>
      </c>
      <c r="F78" s="1"/>
      <c r="G78" s="2" t="s">
        <v>26</v>
      </c>
      <c r="H78" s="2" t="s">
        <v>39</v>
      </c>
      <c r="I78" s="2" t="s">
        <v>39</v>
      </c>
      <c r="J78" s="1">
        <v>84304.83</v>
      </c>
      <c r="K78" s="1">
        <v>83321.83</v>
      </c>
      <c r="L78" s="2" t="s">
        <v>21</v>
      </c>
      <c r="M78" s="1">
        <v>1878</v>
      </c>
      <c r="N78" s="1" t="str" cm="1">
        <f t="array" ref="N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8" s="2" t="s">
        <v>29</v>
      </c>
      <c r="P78" s="2" t="str" cm="1">
        <f t="array" ref="P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" s="1">
        <v>3</v>
      </c>
      <c r="R78" s="1">
        <v>18</v>
      </c>
      <c r="S78" s="1">
        <v>6.6</v>
      </c>
      <c r="T78" s="1">
        <v>6.5</v>
      </c>
      <c r="U78" s="1">
        <v>2</v>
      </c>
      <c r="V78" s="10"/>
      <c r="W78" s="1" t="s">
        <v>46</v>
      </c>
      <c r="X78" s="2" t="s">
        <v>35</v>
      </c>
      <c r="Y78" s="2" t="str" cm="1">
        <f t="array" ref="Y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79" spans="1:27" ht="15" customHeight="1" x14ac:dyDescent="0.35">
      <c r="A79" s="1">
        <v>78</v>
      </c>
      <c r="B79" s="13">
        <v>-7.2162903039774102</v>
      </c>
      <c r="C79" s="12">
        <v>40.493189149904602</v>
      </c>
      <c r="D79" s="1">
        <v>240</v>
      </c>
      <c r="E79" s="2" t="s">
        <v>148</v>
      </c>
      <c r="F79" s="1"/>
      <c r="G79" s="2" t="s">
        <v>37</v>
      </c>
      <c r="H79" s="2" t="s">
        <v>39</v>
      </c>
      <c r="I79" s="2" t="s">
        <v>39</v>
      </c>
      <c r="J79" s="1">
        <v>77725</v>
      </c>
      <c r="K79" s="1">
        <v>92001</v>
      </c>
      <c r="L79" s="2" t="s">
        <v>21</v>
      </c>
      <c r="M79" s="1">
        <v>2001</v>
      </c>
      <c r="N79" s="1" t="str" cm="1">
        <f t="array" ref="N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" s="2" t="s">
        <v>32</v>
      </c>
      <c r="P79" s="2" t="str" cm="1">
        <f t="array" ref="P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" s="1">
        <v>3</v>
      </c>
      <c r="R79" s="1">
        <v>34.15</v>
      </c>
      <c r="S79" s="1">
        <v>8.1999999999999993</v>
      </c>
      <c r="T79" s="1">
        <v>15.21</v>
      </c>
      <c r="U79" s="1">
        <v>5</v>
      </c>
      <c r="V79" s="10"/>
      <c r="W79" s="1" t="s">
        <v>41</v>
      </c>
      <c r="X79" s="2" t="s">
        <v>38</v>
      </c>
      <c r="Y79" s="2" t="str" cm="1">
        <f t="array" ref="Y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" spans="1:27" ht="15" customHeight="1" x14ac:dyDescent="0.35">
      <c r="A80" s="1">
        <v>79</v>
      </c>
      <c r="B80" s="13">
        <v>-8.3216834340674595</v>
      </c>
      <c r="C80" s="12">
        <v>39.253016946372199</v>
      </c>
      <c r="D80" s="1">
        <v>243</v>
      </c>
      <c r="E80" s="2" t="s">
        <v>149</v>
      </c>
      <c r="F80" s="1"/>
      <c r="G80" s="2" t="s">
        <v>26</v>
      </c>
      <c r="H80" s="2" t="s">
        <v>54</v>
      </c>
      <c r="I80" s="2" t="s">
        <v>150</v>
      </c>
      <c r="J80" s="1">
        <v>-16277.25</v>
      </c>
      <c r="K80" s="1">
        <v>-46084.93</v>
      </c>
      <c r="L80" s="2" t="s">
        <v>21</v>
      </c>
      <c r="M80" s="1">
        <v>1965</v>
      </c>
      <c r="N80" s="1" t="str" cm="1">
        <f t="array" ref="N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" s="2" t="s">
        <v>32</v>
      </c>
      <c r="P80" s="2" t="str" cm="1">
        <f t="array" ref="P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" s="1">
        <v>3</v>
      </c>
      <c r="R80" s="1">
        <v>25.74</v>
      </c>
      <c r="S80" s="1">
        <v>10.16</v>
      </c>
      <c r="T80" s="1">
        <v>9.6999999999999993</v>
      </c>
      <c r="U80" s="1">
        <v>2.5</v>
      </c>
      <c r="V80" s="10"/>
      <c r="W80" s="1" t="s">
        <v>23</v>
      </c>
      <c r="X80" s="2" t="s">
        <v>24</v>
      </c>
      <c r="Y80" s="2" t="str" cm="1">
        <f t="array" ref="Y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" spans="1:27" ht="15" customHeight="1" x14ac:dyDescent="0.35">
      <c r="A81" s="1">
        <v>80</v>
      </c>
      <c r="B81" s="13">
        <v>-8.2602604493881095</v>
      </c>
      <c r="C81" s="12">
        <v>39.225848562962497</v>
      </c>
      <c r="D81" s="1">
        <v>246</v>
      </c>
      <c r="E81" s="2" t="s">
        <v>151</v>
      </c>
      <c r="F81" s="1"/>
      <c r="G81" s="2" t="s">
        <v>26</v>
      </c>
      <c r="H81" s="2" t="s">
        <v>54</v>
      </c>
      <c r="I81" s="2" t="s">
        <v>55</v>
      </c>
      <c r="J81" s="1">
        <v>-10979.63</v>
      </c>
      <c r="K81" s="1">
        <v>-49110.41</v>
      </c>
      <c r="L81" s="2" t="s">
        <v>21</v>
      </c>
      <c r="M81" s="1">
        <v>1965</v>
      </c>
      <c r="N81" s="1" t="str" cm="1">
        <f t="array" ref="N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" s="2" t="s">
        <v>32</v>
      </c>
      <c r="P81" s="2" t="str" cm="1">
        <f t="array" ref="P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" s="1">
        <v>5</v>
      </c>
      <c r="R81" s="1">
        <v>40.159999999999997</v>
      </c>
      <c r="S81" s="1">
        <v>10.14</v>
      </c>
      <c r="T81" s="1">
        <v>8.9</v>
      </c>
      <c r="U81" s="1">
        <v>3.5</v>
      </c>
      <c r="V81" s="10"/>
      <c r="W81" s="1" t="s">
        <v>23</v>
      </c>
      <c r="X81" s="2" t="s">
        <v>38</v>
      </c>
      <c r="Y81" s="2" t="str" cm="1">
        <f t="array" ref="Y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" spans="1:27" ht="15" customHeight="1" x14ac:dyDescent="0.35">
      <c r="A82" s="1">
        <v>81</v>
      </c>
      <c r="B82" s="13">
        <v>-8.7597975075530901</v>
      </c>
      <c r="C82" s="12">
        <v>38.826481769722697</v>
      </c>
      <c r="D82" s="1">
        <v>248</v>
      </c>
      <c r="E82" s="2" t="s">
        <v>152</v>
      </c>
      <c r="F82" s="1"/>
      <c r="G82" s="2" t="s">
        <v>26</v>
      </c>
      <c r="H82" s="2" t="s">
        <v>54</v>
      </c>
      <c r="I82" s="2" t="s">
        <v>99</v>
      </c>
      <c r="J82" s="1">
        <v>-54420.41</v>
      </c>
      <c r="K82" s="1">
        <v>-93267.61</v>
      </c>
      <c r="L82" s="2" t="s">
        <v>21</v>
      </c>
      <c r="M82" s="1">
        <v>1954</v>
      </c>
      <c r="N82" s="1" t="str" cm="1">
        <f t="array" ref="N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" s="2" t="s">
        <v>32</v>
      </c>
      <c r="P82" s="2" t="str" cm="1">
        <f t="array" ref="P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" s="1">
        <v>3</v>
      </c>
      <c r="R82" s="1">
        <v>23.5</v>
      </c>
      <c r="S82" s="1">
        <v>11.5</v>
      </c>
      <c r="T82" s="1">
        <v>11.2</v>
      </c>
      <c r="U82" s="1">
        <v>4</v>
      </c>
      <c r="V82" s="10"/>
      <c r="W82" s="1" t="s">
        <v>30</v>
      </c>
      <c r="X82" s="2" t="s">
        <v>24</v>
      </c>
      <c r="Y82" s="2" t="str" cm="1">
        <f t="array" ref="Y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" spans="1:27" ht="15" customHeight="1" x14ac:dyDescent="0.35">
      <c r="A83" s="1">
        <v>82</v>
      </c>
      <c r="B83" s="13">
        <v>-7.2182771739745597</v>
      </c>
      <c r="C83" s="12">
        <v>40.517089733408604</v>
      </c>
      <c r="D83" s="1">
        <v>250</v>
      </c>
      <c r="E83" s="2" t="s">
        <v>153</v>
      </c>
      <c r="F83" s="1"/>
      <c r="G83" s="2" t="s">
        <v>26</v>
      </c>
      <c r="H83" s="2" t="s">
        <v>39</v>
      </c>
      <c r="I83" s="2" t="s">
        <v>39</v>
      </c>
      <c r="J83" s="1">
        <v>77529.03</v>
      </c>
      <c r="K83" s="1">
        <v>94653.33</v>
      </c>
      <c r="L83" s="2" t="s">
        <v>21</v>
      </c>
      <c r="M83" s="1">
        <v>2001</v>
      </c>
      <c r="N83" s="1" t="str" cm="1">
        <f t="array" ref="N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" s="2" t="s">
        <v>32</v>
      </c>
      <c r="P83" s="2" t="str" cm="1">
        <f t="array" ref="P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" s="1">
        <v>6</v>
      </c>
      <c r="R83" s="1">
        <v>195.6</v>
      </c>
      <c r="S83" s="1">
        <v>12.6</v>
      </c>
      <c r="T83" s="1">
        <v>35</v>
      </c>
      <c r="U83" s="1">
        <v>5.7</v>
      </c>
      <c r="V83" s="10"/>
      <c r="W83" s="1" t="s">
        <v>41</v>
      </c>
      <c r="X83" s="2" t="s">
        <v>38</v>
      </c>
      <c r="Y83" s="2" t="str" cm="1">
        <f t="array" ref="Y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" spans="1:27" ht="15" customHeight="1" x14ac:dyDescent="0.35">
      <c r="A84" s="1">
        <v>83</v>
      </c>
      <c r="B84" s="13">
        <v>-7.0527257414218196</v>
      </c>
      <c r="C84" s="12">
        <v>40.776039008351297</v>
      </c>
      <c r="D84" s="1">
        <v>254</v>
      </c>
      <c r="E84" s="2" t="s">
        <v>155</v>
      </c>
      <c r="F84" s="1"/>
      <c r="G84" s="2" t="s">
        <v>37</v>
      </c>
      <c r="H84" s="2" t="s">
        <v>39</v>
      </c>
      <c r="I84" s="2" t="s">
        <v>156</v>
      </c>
      <c r="J84" s="1">
        <v>91205.98</v>
      </c>
      <c r="K84" s="1">
        <v>123568.4</v>
      </c>
      <c r="L84" s="2" t="s">
        <v>21</v>
      </c>
      <c r="M84" s="1">
        <v>1990</v>
      </c>
      <c r="N84" s="1" t="str" cm="1">
        <f t="array" ref="N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" s="2" t="s">
        <v>32</v>
      </c>
      <c r="P84" s="2" t="str" cm="1">
        <f t="array" ref="P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" s="1">
        <v>3</v>
      </c>
      <c r="R84" s="1">
        <v>33.5</v>
      </c>
      <c r="S84" s="1">
        <v>10.6</v>
      </c>
      <c r="T84" s="1">
        <v>15.5</v>
      </c>
      <c r="U84" s="1">
        <v>6.8</v>
      </c>
      <c r="V84" s="10"/>
      <c r="W84" s="1" t="s">
        <v>46</v>
      </c>
      <c r="X84" s="2" t="s">
        <v>38</v>
      </c>
      <c r="Y84" s="2" t="str" cm="1">
        <f t="array" ref="Y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" spans="1:27" ht="15" customHeight="1" x14ac:dyDescent="0.35">
      <c r="A85" s="1">
        <v>84</v>
      </c>
      <c r="B85" s="13">
        <v>-8.0042133597389</v>
      </c>
      <c r="C85" s="12">
        <v>38.234627958562797</v>
      </c>
      <c r="D85" s="1">
        <v>264</v>
      </c>
      <c r="E85" s="2" t="s">
        <v>157</v>
      </c>
      <c r="F85" s="1"/>
      <c r="G85" s="2" t="s">
        <v>19</v>
      </c>
      <c r="H85" s="2" t="s">
        <v>27</v>
      </c>
      <c r="I85" s="2" t="s">
        <v>158</v>
      </c>
      <c r="J85" s="1">
        <v>11285</v>
      </c>
      <c r="K85" s="1">
        <v>-159146</v>
      </c>
      <c r="L85" s="2" t="s">
        <v>21</v>
      </c>
      <c r="M85" s="1">
        <v>1937</v>
      </c>
      <c r="N85" s="1" t="str" cm="1">
        <f t="array" ref="N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" s="2" t="s">
        <v>22</v>
      </c>
      <c r="P85" s="2" t="str" cm="1">
        <f t="array" ref="P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5" s="1">
        <v>1</v>
      </c>
      <c r="R85" s="1">
        <v>14.8</v>
      </c>
      <c r="S85" s="1">
        <v>10.1</v>
      </c>
      <c r="T85" s="1">
        <v>14.8</v>
      </c>
      <c r="U85" s="9"/>
      <c r="V85" s="10"/>
      <c r="W85" s="1" t="s">
        <v>30</v>
      </c>
      <c r="X85" s="2" t="s">
        <v>38</v>
      </c>
      <c r="Y85" s="2" t="str" cm="1">
        <f t="array" ref="Y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6" spans="1:27" ht="15" customHeight="1" x14ac:dyDescent="0.35">
      <c r="A86" s="1">
        <v>85</v>
      </c>
      <c r="B86" s="13">
        <v>-7.2193296738714503</v>
      </c>
      <c r="C86" s="12">
        <v>40.518760693356803</v>
      </c>
      <c r="D86" s="1">
        <v>268</v>
      </c>
      <c r="E86" s="2" t="s">
        <v>159</v>
      </c>
      <c r="F86" s="1"/>
      <c r="G86" s="2" t="s">
        <v>19</v>
      </c>
      <c r="H86" s="2" t="s">
        <v>39</v>
      </c>
      <c r="I86" s="2" t="s">
        <v>39</v>
      </c>
      <c r="J86" s="1">
        <v>77437.91</v>
      </c>
      <c r="K86" s="1">
        <v>94837.96</v>
      </c>
      <c r="L86" s="2" t="s">
        <v>21</v>
      </c>
      <c r="M86" s="1">
        <v>2000</v>
      </c>
      <c r="N86" s="1" t="str" cm="1">
        <f t="array" ref="N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" s="2" t="s">
        <v>22</v>
      </c>
      <c r="P86" s="2" t="str" cm="1">
        <f t="array" ref="P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6" s="1">
        <v>1</v>
      </c>
      <c r="R86" s="1">
        <v>14.2</v>
      </c>
      <c r="S86" s="1">
        <v>12.3</v>
      </c>
      <c r="T86" s="1">
        <v>14.2</v>
      </c>
      <c r="U86" s="9"/>
      <c r="V86" s="10"/>
      <c r="W86" s="1" t="s">
        <v>41</v>
      </c>
      <c r="X86" s="2" t="s">
        <v>38</v>
      </c>
      <c r="Y86" s="2" t="str" cm="1">
        <f t="array" ref="Y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" spans="1:27" ht="15" customHeight="1" x14ac:dyDescent="0.35">
      <c r="A87" s="1">
        <v>86</v>
      </c>
      <c r="B87" s="13">
        <v>-7.06675829986641</v>
      </c>
      <c r="C87" s="12">
        <v>40.765171124778902</v>
      </c>
      <c r="D87" s="1">
        <v>270</v>
      </c>
      <c r="E87" s="2" t="s">
        <v>160</v>
      </c>
      <c r="F87" s="1"/>
      <c r="G87" s="2" t="s">
        <v>37</v>
      </c>
      <c r="H87" s="2" t="s">
        <v>39</v>
      </c>
      <c r="I87" s="2" t="s">
        <v>156</v>
      </c>
      <c r="J87" s="1">
        <v>90036</v>
      </c>
      <c r="K87" s="1">
        <v>122347</v>
      </c>
      <c r="L87" s="2" t="s">
        <v>21</v>
      </c>
      <c r="M87" s="1">
        <v>1990</v>
      </c>
      <c r="N87" s="1" t="str" cm="1">
        <f t="array" ref="N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" s="2" t="s">
        <v>32</v>
      </c>
      <c r="P87" s="2" t="str" cm="1">
        <f t="array" ref="P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" s="1">
        <v>3</v>
      </c>
      <c r="R87" s="1">
        <v>32</v>
      </c>
      <c r="S87" s="1">
        <v>10.6</v>
      </c>
      <c r="T87" s="1">
        <v>17</v>
      </c>
      <c r="U87" s="1">
        <v>5.6</v>
      </c>
      <c r="V87" s="10"/>
      <c r="W87" s="1" t="s">
        <v>46</v>
      </c>
      <c r="X87" s="2" t="s">
        <v>38</v>
      </c>
      <c r="Y87" s="2" t="str" cm="1">
        <f t="array" ref="Y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" spans="1:27" ht="15" customHeight="1" x14ac:dyDescent="0.35">
      <c r="A88" s="1">
        <v>87</v>
      </c>
      <c r="B88" s="13">
        <v>-8.4590477257612608</v>
      </c>
      <c r="C88" s="12">
        <v>38.994664335411599</v>
      </c>
      <c r="D88" s="1">
        <v>271</v>
      </c>
      <c r="E88" s="2" t="s">
        <v>161</v>
      </c>
      <c r="F88" s="1"/>
      <c r="G88" s="2" t="s">
        <v>26</v>
      </c>
      <c r="H88" s="2" t="s">
        <v>54</v>
      </c>
      <c r="I88" s="2" t="s">
        <v>80</v>
      </c>
      <c r="J88" s="1">
        <v>-28237.11</v>
      </c>
      <c r="K88" s="1">
        <v>-74733.09</v>
      </c>
      <c r="L88" s="2" t="s">
        <v>21</v>
      </c>
      <c r="M88" s="1">
        <v>1971</v>
      </c>
      <c r="N88" s="1" t="str" cm="1">
        <f t="array" ref="N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8" s="2" t="s">
        <v>32</v>
      </c>
      <c r="P88" s="2" t="str" cm="1">
        <f t="array" ref="P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" s="1">
        <v>5</v>
      </c>
      <c r="R88" s="1">
        <v>39.9</v>
      </c>
      <c r="S88" s="1">
        <v>11.16</v>
      </c>
      <c r="T88" s="1">
        <v>8.7799999999999994</v>
      </c>
      <c r="U88" s="1">
        <v>5</v>
      </c>
      <c r="V88" s="10"/>
      <c r="W88" s="1" t="s">
        <v>30</v>
      </c>
      <c r="X88" s="2" t="s">
        <v>38</v>
      </c>
      <c r="Y88" s="2" t="str" cm="1">
        <f t="array" ref="Y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" spans="1:27" ht="15" customHeight="1" x14ac:dyDescent="0.35">
      <c r="A89" s="1">
        <v>88</v>
      </c>
      <c r="B89" s="13">
        <v>-7.9815442300514796</v>
      </c>
      <c r="C89" s="12">
        <v>38.238625161582803</v>
      </c>
      <c r="D89" s="1">
        <v>272</v>
      </c>
      <c r="E89" s="2" t="s">
        <v>162</v>
      </c>
      <c r="F89" s="1"/>
      <c r="G89" s="2" t="s">
        <v>26</v>
      </c>
      <c r="H89" s="2" t="s">
        <v>27</v>
      </c>
      <c r="I89" s="2" t="s">
        <v>158</v>
      </c>
      <c r="J89" s="1">
        <v>13269</v>
      </c>
      <c r="K89" s="1">
        <v>-158699.29999999999</v>
      </c>
      <c r="L89" s="2" t="s">
        <v>21</v>
      </c>
      <c r="M89" s="1">
        <v>1899</v>
      </c>
      <c r="N89" s="1" t="str" cm="1">
        <f t="array" ref="N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9" s="2" t="s">
        <v>32</v>
      </c>
      <c r="P89" s="2" t="str" cm="1">
        <f t="array" ref="P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" s="1">
        <v>7</v>
      </c>
      <c r="R89" s="1">
        <v>94.9</v>
      </c>
      <c r="S89" s="1">
        <v>10.4</v>
      </c>
      <c r="T89" s="1">
        <v>18.899999999999999</v>
      </c>
      <c r="U89" s="1">
        <v>2</v>
      </c>
      <c r="V89" s="10"/>
      <c r="W89" s="1" t="s">
        <v>30</v>
      </c>
      <c r="X89" s="2" t="s">
        <v>35</v>
      </c>
      <c r="Y89" s="2" t="str" cm="1">
        <f t="array" ref="Y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" s="2" t="s">
        <v>24</v>
      </c>
      <c r="AA89" s="2" t="s">
        <v>163</v>
      </c>
    </row>
    <row r="90" spans="1:27" ht="15" customHeight="1" x14ac:dyDescent="0.35">
      <c r="A90" s="1">
        <v>89</v>
      </c>
      <c r="B90" s="13">
        <v>-8.1611780751686496</v>
      </c>
      <c r="C90" s="12">
        <v>40.350502831362299</v>
      </c>
      <c r="D90" s="1">
        <v>275</v>
      </c>
      <c r="E90" s="2" t="s">
        <v>164</v>
      </c>
      <c r="F90" s="1"/>
      <c r="G90" s="2" t="s">
        <v>37</v>
      </c>
      <c r="H90" s="2" t="s">
        <v>126</v>
      </c>
      <c r="I90" s="2" t="s">
        <v>127</v>
      </c>
      <c r="J90" s="1">
        <v>-2384.683</v>
      </c>
      <c r="K90" s="1">
        <v>75753.27</v>
      </c>
      <c r="L90" s="2" t="s">
        <v>21</v>
      </c>
      <c r="M90" s="1">
        <v>1998</v>
      </c>
      <c r="N90" s="1" t="str" cm="1">
        <f t="array" ref="N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" s="2" t="s">
        <v>32</v>
      </c>
      <c r="P90" s="2" t="str" cm="1">
        <f t="array" ref="P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" s="1">
        <v>3</v>
      </c>
      <c r="R90" s="1">
        <v>43.8</v>
      </c>
      <c r="S90" s="1">
        <v>9.6</v>
      </c>
      <c r="T90" s="1">
        <v>23</v>
      </c>
      <c r="U90" s="1">
        <v>7.8</v>
      </c>
      <c r="V90" s="10"/>
      <c r="W90" s="1" t="s">
        <v>46</v>
      </c>
      <c r="X90" s="2" t="s">
        <v>38</v>
      </c>
      <c r="Y90" s="2" t="str" cm="1">
        <f t="array" ref="Y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" spans="1:27" ht="15" customHeight="1" x14ac:dyDescent="0.35">
      <c r="A91" s="1">
        <v>90</v>
      </c>
      <c r="B91" s="13">
        <v>-7.0570800877874502</v>
      </c>
      <c r="C91" s="12">
        <v>40.786710694108102</v>
      </c>
      <c r="D91" s="1">
        <v>277</v>
      </c>
      <c r="E91" s="2" t="s">
        <v>165</v>
      </c>
      <c r="F91" s="1"/>
      <c r="G91" s="2" t="s">
        <v>26</v>
      </c>
      <c r="H91" s="2" t="s">
        <v>39</v>
      </c>
      <c r="I91" s="2" t="s">
        <v>156</v>
      </c>
      <c r="J91" s="1">
        <v>90823.84</v>
      </c>
      <c r="K91" s="1">
        <v>124749</v>
      </c>
      <c r="L91" s="2" t="s">
        <v>21</v>
      </c>
      <c r="M91" s="1">
        <v>1876</v>
      </c>
      <c r="N91" s="1" t="str" cm="1">
        <f t="array" ref="N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" s="2" t="s">
        <v>29</v>
      </c>
      <c r="P91" s="2" t="str" cm="1">
        <f t="array" ref="P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" s="1">
        <v>3</v>
      </c>
      <c r="R91" s="1">
        <v>36.799999999999997</v>
      </c>
      <c r="S91" s="1">
        <v>6</v>
      </c>
      <c r="T91" s="1">
        <v>13.4</v>
      </c>
      <c r="U91" s="1">
        <v>4.3</v>
      </c>
      <c r="V91" s="10"/>
      <c r="W91" s="1" t="s">
        <v>41</v>
      </c>
      <c r="X91" s="2" t="s">
        <v>35</v>
      </c>
      <c r="Y91" s="2" t="str" cm="1">
        <f t="array" ref="Y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2" spans="1:27" ht="15" customHeight="1" x14ac:dyDescent="0.35">
      <c r="A92" s="1">
        <v>91</v>
      </c>
      <c r="B92" s="13">
        <v>-7.0393215313522601</v>
      </c>
      <c r="C92" s="12">
        <v>40.818327613244001</v>
      </c>
      <c r="D92" s="1">
        <v>278</v>
      </c>
      <c r="E92" s="2" t="s">
        <v>166</v>
      </c>
      <c r="F92" s="1"/>
      <c r="G92" s="2" t="s">
        <v>26</v>
      </c>
      <c r="H92" s="2" t="s">
        <v>39</v>
      </c>
      <c r="I92" s="2" t="s">
        <v>167</v>
      </c>
      <c r="J92" s="1">
        <v>92279</v>
      </c>
      <c r="K92" s="1">
        <v>128278.7</v>
      </c>
      <c r="L92" s="2" t="s">
        <v>21</v>
      </c>
      <c r="M92" s="1">
        <v>1883</v>
      </c>
      <c r="N92" s="1" t="str" cm="1">
        <f t="array" ref="N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" s="2" t="s">
        <v>29</v>
      </c>
      <c r="P92" s="2" t="str" cm="1">
        <f t="array" ref="P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" s="1">
        <v>5</v>
      </c>
      <c r="R92" s="1">
        <v>58</v>
      </c>
      <c r="S92" s="1">
        <v>10.8</v>
      </c>
      <c r="U92" s="1">
        <v>4.2</v>
      </c>
      <c r="V92" s="10"/>
      <c r="W92" s="1" t="s">
        <v>41</v>
      </c>
      <c r="X92" s="2" t="s">
        <v>35</v>
      </c>
      <c r="Y92" s="2" t="str" cm="1">
        <f t="array" ref="Y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" s="2" t="s">
        <v>24</v>
      </c>
    </row>
    <row r="93" spans="1:27" ht="15" customHeight="1" x14ac:dyDescent="0.35">
      <c r="A93" s="1">
        <v>92</v>
      </c>
      <c r="B93" s="13">
        <v>-8.1526673919059398</v>
      </c>
      <c r="C93" s="12">
        <v>40.353942220106497</v>
      </c>
      <c r="D93" s="1">
        <v>279</v>
      </c>
      <c r="E93" s="2" t="s">
        <v>168</v>
      </c>
      <c r="F93" s="1"/>
      <c r="G93" s="2" t="s">
        <v>37</v>
      </c>
      <c r="H93" s="2" t="s">
        <v>126</v>
      </c>
      <c r="I93" s="2" t="s">
        <v>127</v>
      </c>
      <c r="J93" s="1">
        <v>-1661.568</v>
      </c>
      <c r="K93" s="1">
        <v>76134.990000000005</v>
      </c>
      <c r="L93" s="2" t="s">
        <v>21</v>
      </c>
      <c r="M93" s="1">
        <v>1998</v>
      </c>
      <c r="N93" s="1" t="str" cm="1">
        <f t="array" ref="N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" s="2" t="s">
        <v>32</v>
      </c>
      <c r="P93" s="2" t="str" cm="1">
        <f t="array" ref="P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" s="1">
        <v>3</v>
      </c>
      <c r="R93" s="1">
        <v>52</v>
      </c>
      <c r="S93" s="1">
        <v>12.1</v>
      </c>
      <c r="T93" s="1">
        <v>27.5</v>
      </c>
      <c r="U93" s="1">
        <v>6.5</v>
      </c>
      <c r="V93" s="10"/>
      <c r="W93" s="1" t="s">
        <v>46</v>
      </c>
      <c r="X93" s="2" t="s">
        <v>38</v>
      </c>
      <c r="Y93" s="2" t="str" cm="1">
        <f t="array" ref="Y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4" spans="1:27" ht="15" customHeight="1" x14ac:dyDescent="0.35">
      <c r="A94" s="1">
        <v>93</v>
      </c>
      <c r="B94" s="13">
        <v>-8.0822739200066405</v>
      </c>
      <c r="C94" s="12">
        <v>40.952993242899403</v>
      </c>
      <c r="D94" s="1">
        <v>283</v>
      </c>
      <c r="E94" s="2" t="s">
        <v>169</v>
      </c>
      <c r="F94" s="1"/>
      <c r="G94" s="2" t="s">
        <v>26</v>
      </c>
      <c r="H94" s="2" t="s">
        <v>126</v>
      </c>
      <c r="I94" s="2" t="s">
        <v>170</v>
      </c>
      <c r="J94" s="1">
        <v>4280</v>
      </c>
      <c r="K94" s="1">
        <v>142659</v>
      </c>
      <c r="L94" s="2" t="s">
        <v>21</v>
      </c>
      <c r="M94" s="1">
        <v>1950</v>
      </c>
      <c r="N94" s="1" t="str" cm="1">
        <f t="array" ref="N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" s="2" t="s">
        <v>29</v>
      </c>
      <c r="P94" s="2" t="str" cm="1">
        <f t="array" ref="P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" s="1">
        <v>1</v>
      </c>
      <c r="R94" s="1">
        <v>42.5</v>
      </c>
      <c r="S94" s="1">
        <v>9.74</v>
      </c>
      <c r="T94" s="1">
        <v>42.5</v>
      </c>
      <c r="U94" s="9"/>
      <c r="V94" s="10"/>
      <c r="W94" s="1" t="s">
        <v>46</v>
      </c>
      <c r="X94" s="2" t="s">
        <v>35</v>
      </c>
      <c r="Y94" s="2" t="str" cm="1">
        <f t="array" ref="Y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5" spans="1:27" ht="15" customHeight="1" x14ac:dyDescent="0.35">
      <c r="A95" s="1">
        <v>94</v>
      </c>
      <c r="B95" s="13">
        <v>-8.4913529560218795</v>
      </c>
      <c r="C95" s="12">
        <v>37.586558958763803</v>
      </c>
      <c r="D95" s="1">
        <v>287</v>
      </c>
      <c r="E95" s="2" t="s">
        <v>171</v>
      </c>
      <c r="F95" s="1"/>
      <c r="G95" s="2" t="s">
        <v>26</v>
      </c>
      <c r="H95" s="2" t="s">
        <v>27</v>
      </c>
      <c r="I95" s="2" t="s">
        <v>172</v>
      </c>
      <c r="J95" s="1">
        <v>-31641.39</v>
      </c>
      <c r="K95" s="1">
        <v>-231025.8</v>
      </c>
      <c r="L95" s="2" t="s">
        <v>21</v>
      </c>
      <c r="M95" s="1">
        <v>1971</v>
      </c>
      <c r="N95" s="1" t="str" cm="1">
        <f t="array" ref="N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" s="2" t="s">
        <v>32</v>
      </c>
      <c r="P95" s="2" t="str" cm="1">
        <f t="array" ref="P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" s="1">
        <v>10</v>
      </c>
      <c r="R95" s="1">
        <v>161.6</v>
      </c>
      <c r="S95" s="1">
        <v>14.4</v>
      </c>
      <c r="T95" s="1">
        <v>16.600000000000001</v>
      </c>
      <c r="U95" s="1">
        <v>14.6</v>
      </c>
      <c r="V95" s="10"/>
      <c r="W95" s="1" t="s">
        <v>30</v>
      </c>
      <c r="X95" s="2" t="s">
        <v>24</v>
      </c>
      <c r="Y95" s="2" t="str" cm="1">
        <f t="array" ref="Y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6" spans="1:27" ht="15" customHeight="1" x14ac:dyDescent="0.35">
      <c r="A96" s="1">
        <v>95</v>
      </c>
      <c r="B96" s="13">
        <v>-8.1497208608752594</v>
      </c>
      <c r="C96" s="12">
        <v>38.171378821473802</v>
      </c>
      <c r="D96" s="1">
        <v>288</v>
      </c>
      <c r="E96" s="2" t="s">
        <v>173</v>
      </c>
      <c r="F96" s="1"/>
      <c r="G96" s="2" t="s">
        <v>26</v>
      </c>
      <c r="H96" s="2" t="s">
        <v>27</v>
      </c>
      <c r="I96" s="2" t="s">
        <v>174</v>
      </c>
      <c r="J96" s="1">
        <v>-1455.7170000000001</v>
      </c>
      <c r="K96" s="1">
        <v>-166174.39999999999</v>
      </c>
      <c r="L96" s="2" t="s">
        <v>21</v>
      </c>
      <c r="M96" s="1">
        <v>1862</v>
      </c>
      <c r="N96" s="1" t="str" cm="1">
        <f t="array" ref="N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" s="2" t="s">
        <v>29</v>
      </c>
      <c r="P96" s="2" t="str" cm="1">
        <f t="array" ref="P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" s="1">
        <v>6</v>
      </c>
      <c r="R96" s="1">
        <v>48.62</v>
      </c>
      <c r="S96" s="1">
        <v>10.45</v>
      </c>
      <c r="T96" s="1">
        <v>13.73</v>
      </c>
      <c r="U96" s="1">
        <v>5.9</v>
      </c>
      <c r="V96" s="10"/>
      <c r="W96" s="1" t="s">
        <v>30</v>
      </c>
      <c r="X96" s="2" t="s">
        <v>31</v>
      </c>
      <c r="Y96" s="2" t="str" cm="1">
        <f t="array" ref="Y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" s="2" t="s">
        <v>38</v>
      </c>
    </row>
    <row r="97" spans="1:28" ht="15" customHeight="1" x14ac:dyDescent="0.35">
      <c r="A97" s="1">
        <v>96</v>
      </c>
      <c r="B97" s="13">
        <v>-8.6433811203319593</v>
      </c>
      <c r="C97" s="12">
        <v>37.596053714817202</v>
      </c>
      <c r="D97" s="1">
        <v>290</v>
      </c>
      <c r="E97" s="2" t="s">
        <v>175</v>
      </c>
      <c r="F97" s="1"/>
      <c r="G97" s="2" t="s">
        <v>26</v>
      </c>
      <c r="H97" s="2" t="s">
        <v>27</v>
      </c>
      <c r="I97" s="2" t="s">
        <v>172</v>
      </c>
      <c r="J97" s="1">
        <v>-45063.39</v>
      </c>
      <c r="K97" s="1">
        <v>-229909.9</v>
      </c>
      <c r="L97" s="2" t="s">
        <v>21</v>
      </c>
      <c r="M97" s="1">
        <v>1891</v>
      </c>
      <c r="N97" s="1" t="str" cm="1">
        <f t="array" ref="N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" s="2" t="s">
        <v>32</v>
      </c>
      <c r="P97" s="2" t="str" cm="1">
        <f t="array" ref="P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" s="1">
        <v>4</v>
      </c>
      <c r="R97" s="1">
        <v>134.47999999999999</v>
      </c>
      <c r="S97" s="1">
        <v>8.5</v>
      </c>
      <c r="T97" s="1">
        <v>42.55</v>
      </c>
      <c r="U97" s="1">
        <v>21.5</v>
      </c>
      <c r="V97" s="10"/>
      <c r="W97" s="1" t="s">
        <v>30</v>
      </c>
      <c r="X97" s="2" t="s">
        <v>51</v>
      </c>
      <c r="Y97" s="2" t="str" cm="1">
        <f t="array" ref="Y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97" s="2" t="s">
        <v>24</v>
      </c>
    </row>
    <row r="98" spans="1:28" ht="15" customHeight="1" x14ac:dyDescent="0.35">
      <c r="A98" s="1">
        <v>97</v>
      </c>
      <c r="B98" s="13">
        <v>-8.4844711856518806</v>
      </c>
      <c r="C98" s="12">
        <v>37.4028156792006</v>
      </c>
      <c r="D98" s="1">
        <v>291</v>
      </c>
      <c r="E98" s="2" t="s">
        <v>176</v>
      </c>
      <c r="F98" s="1"/>
      <c r="G98" s="2" t="s">
        <v>26</v>
      </c>
      <c r="H98" s="2" t="s">
        <v>27</v>
      </c>
      <c r="I98" s="2" t="s">
        <v>172</v>
      </c>
      <c r="J98" s="1">
        <v>-31109.69</v>
      </c>
      <c r="K98" s="1">
        <v>-251421.3</v>
      </c>
      <c r="L98" s="2" t="s">
        <v>21</v>
      </c>
      <c r="M98" s="1">
        <v>1931</v>
      </c>
      <c r="N98" s="1" t="str" cm="1">
        <f t="array" ref="N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" s="2" t="s">
        <v>29</v>
      </c>
      <c r="P98" s="2" t="str" cm="1">
        <f t="array" ref="P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" s="1">
        <v>1</v>
      </c>
      <c r="R98" s="1">
        <v>10</v>
      </c>
      <c r="S98" s="1">
        <v>7</v>
      </c>
      <c r="T98" s="1">
        <v>10</v>
      </c>
      <c r="U98" s="9"/>
      <c r="V98" s="10"/>
      <c r="W98" s="1" t="s">
        <v>30</v>
      </c>
      <c r="X98" s="2" t="s">
        <v>31</v>
      </c>
      <c r="Y98" s="2" t="str" cm="1">
        <f t="array" ref="Y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99" spans="1:28" ht="15" customHeight="1" x14ac:dyDescent="0.35">
      <c r="A99" s="1">
        <v>98</v>
      </c>
      <c r="B99" s="13">
        <v>-8.4884172703544696</v>
      </c>
      <c r="C99" s="12">
        <v>37.4838470537345</v>
      </c>
      <c r="D99" s="1">
        <v>292</v>
      </c>
      <c r="E99" s="2" t="s">
        <v>177</v>
      </c>
      <c r="F99" s="1"/>
      <c r="G99" s="2" t="s">
        <v>26</v>
      </c>
      <c r="H99" s="2" t="s">
        <v>27</v>
      </c>
      <c r="I99" s="2" t="s">
        <v>172</v>
      </c>
      <c r="J99" s="1">
        <v>-31425.17</v>
      </c>
      <c r="K99" s="1">
        <v>-242426.6</v>
      </c>
      <c r="L99" s="2" t="s">
        <v>21</v>
      </c>
      <c r="M99" s="1">
        <v>1931</v>
      </c>
      <c r="N99" s="1" t="str" cm="1">
        <f t="array" ref="N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" s="2" t="s">
        <v>29</v>
      </c>
      <c r="P99" s="2" t="str" cm="1">
        <f t="array" ref="P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9" s="1">
        <v>2</v>
      </c>
      <c r="R99" s="1">
        <v>22.5</v>
      </c>
      <c r="S99" s="1">
        <v>7.62</v>
      </c>
      <c r="T99" s="1">
        <v>11.25</v>
      </c>
      <c r="U99" s="1">
        <v>3.4</v>
      </c>
      <c r="V99" s="10"/>
      <c r="W99" s="1" t="s">
        <v>30</v>
      </c>
      <c r="X99" s="2" t="s">
        <v>31</v>
      </c>
      <c r="Y99" s="2" t="str" cm="1">
        <f t="array" ref="Y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00" spans="1:28" ht="15" customHeight="1" x14ac:dyDescent="0.35">
      <c r="A100" s="1">
        <v>99</v>
      </c>
      <c r="B100" s="13">
        <v>-8.4827942931717892</v>
      </c>
      <c r="C100" s="12">
        <v>37.493491952893102</v>
      </c>
      <c r="D100" s="1">
        <v>293</v>
      </c>
      <c r="E100" s="2" t="s">
        <v>178</v>
      </c>
      <c r="F100" s="1"/>
      <c r="G100" s="2" t="s">
        <v>26</v>
      </c>
      <c r="H100" s="2" t="s">
        <v>27</v>
      </c>
      <c r="I100" s="2" t="s">
        <v>172</v>
      </c>
      <c r="J100" s="1">
        <v>-30923.87</v>
      </c>
      <c r="K100" s="1">
        <v>-241358</v>
      </c>
      <c r="L100" s="2" t="s">
        <v>21</v>
      </c>
      <c r="M100" s="1">
        <v>1931</v>
      </c>
      <c r="N100" s="1" t="str" cm="1">
        <f t="array" ref="N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" s="2" t="s">
        <v>29</v>
      </c>
      <c r="P100" s="2" t="str" cm="1">
        <f t="array" ref="P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" s="1">
        <v>4</v>
      </c>
      <c r="R100" s="1">
        <v>43.4</v>
      </c>
      <c r="S100" s="1">
        <v>8</v>
      </c>
      <c r="T100" s="1">
        <v>11.5</v>
      </c>
      <c r="U100" s="1">
        <v>3</v>
      </c>
      <c r="V100" s="10"/>
      <c r="W100" s="1" t="s">
        <v>30</v>
      </c>
      <c r="X100" s="2" t="s">
        <v>35</v>
      </c>
      <c r="Y100" s="2" t="str" cm="1">
        <f t="array" ref="Y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01" spans="1:28" ht="15" customHeight="1" x14ac:dyDescent="0.35">
      <c r="A101" s="1">
        <v>100</v>
      </c>
      <c r="B101" s="13">
        <v>-8.48515525843459</v>
      </c>
      <c r="C101" s="12">
        <v>37.5389250340654</v>
      </c>
      <c r="D101" s="1">
        <v>294</v>
      </c>
      <c r="E101" s="2" t="s">
        <v>179</v>
      </c>
      <c r="F101" s="1"/>
      <c r="G101" s="2" t="s">
        <v>26</v>
      </c>
      <c r="H101" s="2" t="s">
        <v>27</v>
      </c>
      <c r="I101" s="2" t="s">
        <v>172</v>
      </c>
      <c r="J101" s="1">
        <v>-31113.79</v>
      </c>
      <c r="K101" s="1">
        <v>-236314.7</v>
      </c>
      <c r="L101" s="2" t="s">
        <v>21</v>
      </c>
      <c r="M101" s="1">
        <v>1950</v>
      </c>
      <c r="N101" s="1" t="str" cm="1">
        <f t="array" ref="N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" s="2" t="s">
        <v>32</v>
      </c>
      <c r="P101" s="2" t="str" cm="1">
        <f t="array" ref="P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" s="1">
        <v>5</v>
      </c>
      <c r="R101" s="1">
        <v>78</v>
      </c>
      <c r="S101" s="1">
        <v>8</v>
      </c>
      <c r="T101" s="1">
        <v>55</v>
      </c>
      <c r="U101" s="1">
        <v>11</v>
      </c>
      <c r="V101" s="10"/>
      <c r="W101" s="1" t="s">
        <v>30</v>
      </c>
      <c r="X101" s="2" t="s">
        <v>24</v>
      </c>
      <c r="Y101" s="2" t="str" cm="1">
        <f t="array" ref="Y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" spans="1:28" ht="15" customHeight="1" x14ac:dyDescent="0.35">
      <c r="A102" s="1">
        <v>101</v>
      </c>
      <c r="B102" s="13">
        <v>-8.4784855221662596</v>
      </c>
      <c r="C102" s="12">
        <v>37.5126175703952</v>
      </c>
      <c r="D102" s="1">
        <v>296</v>
      </c>
      <c r="E102" s="2" t="s">
        <v>180</v>
      </c>
      <c r="F102" s="1"/>
      <c r="G102" s="2" t="s">
        <v>26</v>
      </c>
      <c r="H102" s="2" t="s">
        <v>27</v>
      </c>
      <c r="I102" s="2" t="s">
        <v>172</v>
      </c>
      <c r="J102" s="1">
        <v>-30535.040000000001</v>
      </c>
      <c r="K102" s="1">
        <v>-239236.7</v>
      </c>
      <c r="L102" s="2" t="s">
        <v>21</v>
      </c>
      <c r="M102" s="1">
        <v>1955</v>
      </c>
      <c r="N102" s="1" t="str" cm="1">
        <f t="array" ref="N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" s="2" t="s">
        <v>32</v>
      </c>
      <c r="P102" s="2" t="str" cm="1">
        <f t="array" ref="P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" s="1">
        <v>13</v>
      </c>
      <c r="R102" s="1">
        <v>130.65</v>
      </c>
      <c r="S102" s="1">
        <v>9.5</v>
      </c>
      <c r="T102" s="1">
        <v>11.15</v>
      </c>
      <c r="U102" s="1">
        <v>7</v>
      </c>
      <c r="V102" s="10"/>
      <c r="W102" s="1" t="s">
        <v>30</v>
      </c>
      <c r="X102" s="2" t="s">
        <v>24</v>
      </c>
      <c r="Y102" s="2" t="str" cm="1">
        <f t="array" ref="Y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" spans="1:28" ht="15" customHeight="1" x14ac:dyDescent="0.35">
      <c r="A103" s="1">
        <v>102</v>
      </c>
      <c r="B103" s="13">
        <v>-8.5144868127179407</v>
      </c>
      <c r="C103" s="12">
        <v>38.938971192343203</v>
      </c>
      <c r="D103" s="1">
        <v>309</v>
      </c>
      <c r="E103" s="2" t="s">
        <v>182</v>
      </c>
      <c r="F103" s="1"/>
      <c r="G103" s="2" t="s">
        <v>19</v>
      </c>
      <c r="H103" s="2" t="s">
        <v>54</v>
      </c>
      <c r="I103" s="2" t="s">
        <v>80</v>
      </c>
      <c r="J103" s="1">
        <v>-33065.86</v>
      </c>
      <c r="K103" s="1">
        <v>-80897.23</v>
      </c>
      <c r="L103" s="2" t="s">
        <v>21</v>
      </c>
      <c r="M103" s="1">
        <v>1995</v>
      </c>
      <c r="N103" s="1" t="str" cm="1">
        <f t="array" ref="N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" s="2" t="s">
        <v>32</v>
      </c>
      <c r="P103" s="2" t="str" cm="1">
        <f t="array" ref="P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" s="1">
        <v>3</v>
      </c>
      <c r="R103" s="1">
        <v>45.5</v>
      </c>
      <c r="S103" s="1">
        <v>14.4</v>
      </c>
      <c r="T103" s="1">
        <v>22.7</v>
      </c>
      <c r="U103" s="1">
        <v>8.8000000000000007</v>
      </c>
      <c r="V103" s="10"/>
      <c r="W103" s="1" t="s">
        <v>30</v>
      </c>
      <c r="X103" s="2" t="s">
        <v>24</v>
      </c>
      <c r="Y103" s="2" t="str" cm="1">
        <f t="array" ref="Y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" spans="1:28" ht="15" customHeight="1" x14ac:dyDescent="0.35">
      <c r="A104" s="1">
        <v>103</v>
      </c>
      <c r="B104" s="13">
        <v>-6.9413634792363004</v>
      </c>
      <c r="C104" s="12">
        <v>41.030270766546202</v>
      </c>
      <c r="D104" s="1">
        <v>312</v>
      </c>
      <c r="E104" s="2" t="s">
        <v>183</v>
      </c>
      <c r="F104" s="1"/>
      <c r="G104" s="2" t="s">
        <v>26</v>
      </c>
      <c r="H104" s="2" t="s">
        <v>39</v>
      </c>
      <c r="I104" s="2" t="s">
        <v>167</v>
      </c>
      <c r="J104" s="1">
        <v>100222.8</v>
      </c>
      <c r="K104" s="1">
        <v>151924</v>
      </c>
      <c r="L104" s="2" t="s">
        <v>21</v>
      </c>
      <c r="M104" s="1">
        <v>1955</v>
      </c>
      <c r="N104" s="1" t="str" cm="1">
        <f t="array" ref="N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4" s="2" t="s">
        <v>29</v>
      </c>
      <c r="P104" s="2" t="str" cm="1">
        <f t="array" ref="P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4" s="1">
        <v>6</v>
      </c>
      <c r="R104" s="1">
        <v>227.16</v>
      </c>
      <c r="S104" s="1">
        <v>8.4499999999999993</v>
      </c>
      <c r="T104" s="1">
        <v>38.58</v>
      </c>
      <c r="U104" s="1">
        <v>5.0999999999999996</v>
      </c>
      <c r="V104" s="10"/>
      <c r="W104" s="1" t="s">
        <v>41</v>
      </c>
      <c r="X104" s="2" t="s">
        <v>24</v>
      </c>
      <c r="Y104" s="2" t="str" cm="1">
        <f t="array" ref="Y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" spans="1:28" ht="15" customHeight="1" x14ac:dyDescent="0.35">
      <c r="A105" s="1">
        <v>104</v>
      </c>
      <c r="B105" s="13">
        <v>-7.6705377884410604</v>
      </c>
      <c r="C105" s="12">
        <v>38.983889650026299</v>
      </c>
      <c r="D105" s="1">
        <v>317</v>
      </c>
      <c r="E105" s="2" t="s">
        <v>184</v>
      </c>
      <c r="F105" s="1" t="s">
        <v>2720</v>
      </c>
      <c r="G105" s="2" t="s">
        <v>26</v>
      </c>
      <c r="H105" s="2" t="s">
        <v>20</v>
      </c>
      <c r="I105" s="2" t="s">
        <v>95</v>
      </c>
      <c r="J105" s="1">
        <v>40080</v>
      </c>
      <c r="K105" s="1">
        <v>-75878</v>
      </c>
      <c r="L105" s="2" t="s">
        <v>21</v>
      </c>
      <c r="M105" s="1">
        <v>1971</v>
      </c>
      <c r="N105" s="1" t="str" cm="1">
        <f t="array" ref="N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5" s="2" t="s">
        <v>29</v>
      </c>
      <c r="P105" s="2" t="str" cm="1">
        <f t="array" ref="P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" s="1">
        <v>5</v>
      </c>
      <c r="R105" s="1">
        <v>23.05</v>
      </c>
      <c r="S105" s="1">
        <v>4.3</v>
      </c>
      <c r="U105" s="1">
        <v>2</v>
      </c>
      <c r="V105" s="10"/>
      <c r="W105" s="1" t="s">
        <v>23</v>
      </c>
      <c r="X105" s="2" t="s">
        <v>35</v>
      </c>
      <c r="Y105" s="2" t="str" cm="1">
        <f t="array" ref="Y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06" spans="1:28" ht="15" customHeight="1" x14ac:dyDescent="0.35">
      <c r="A106" s="1">
        <v>105</v>
      </c>
      <c r="B106" s="13">
        <v>-6.91830479122972</v>
      </c>
      <c r="C106" s="12">
        <v>40.392385644001202</v>
      </c>
      <c r="D106" s="1">
        <v>319</v>
      </c>
      <c r="E106" s="2" t="s">
        <v>185</v>
      </c>
      <c r="F106" s="1"/>
      <c r="G106" s="2" t="s">
        <v>26</v>
      </c>
      <c r="H106" s="2" t="s">
        <v>39</v>
      </c>
      <c r="I106" s="2" t="s">
        <v>186</v>
      </c>
      <c r="J106" s="1">
        <v>103141.8</v>
      </c>
      <c r="K106" s="1">
        <v>81112.25</v>
      </c>
      <c r="L106" s="2" t="s">
        <v>21</v>
      </c>
      <c r="M106" s="1">
        <v>1966</v>
      </c>
      <c r="N106" s="1" t="str" cm="1">
        <f t="array" ref="N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6" s="2" t="s">
        <v>22</v>
      </c>
      <c r="P106" s="2" t="str" cm="1">
        <f t="array" ref="P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6" s="1">
        <v>1</v>
      </c>
      <c r="R106" s="1">
        <v>14.15</v>
      </c>
      <c r="S106" s="1">
        <v>9</v>
      </c>
      <c r="T106" s="1">
        <v>14.15</v>
      </c>
      <c r="U106" s="9"/>
      <c r="V106" s="10"/>
      <c r="W106" s="1" t="s">
        <v>46</v>
      </c>
      <c r="X106" s="2" t="s">
        <v>24</v>
      </c>
      <c r="Y106" s="2" t="str" cm="1">
        <f t="array" ref="Y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" spans="1:28" ht="15" customHeight="1" x14ac:dyDescent="0.35">
      <c r="A107" s="1">
        <v>106</v>
      </c>
      <c r="B107" s="13">
        <v>-7.6477687417377904</v>
      </c>
      <c r="C107" s="12">
        <v>39.042002266620003</v>
      </c>
      <c r="D107" s="1">
        <v>320</v>
      </c>
      <c r="E107" s="2" t="s">
        <v>187</v>
      </c>
      <c r="F107" s="1"/>
      <c r="G107" s="2" t="s">
        <v>19</v>
      </c>
      <c r="H107" s="2" t="s">
        <v>20</v>
      </c>
      <c r="I107" s="2" t="s">
        <v>97</v>
      </c>
      <c r="J107" s="1">
        <v>42018.46</v>
      </c>
      <c r="K107" s="1">
        <v>-69416.27</v>
      </c>
      <c r="L107" s="2" t="s">
        <v>21</v>
      </c>
      <c r="M107" s="1">
        <v>1976</v>
      </c>
      <c r="N107" s="1" t="str" cm="1">
        <f t="array" ref="N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7" s="2" t="s">
        <v>22</v>
      </c>
      <c r="P107" s="2" t="str" cm="1">
        <f t="array" ref="P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" s="1">
        <v>1</v>
      </c>
      <c r="R107" s="1">
        <v>22.8</v>
      </c>
      <c r="S107" s="1">
        <v>14.25</v>
      </c>
      <c r="T107" s="1">
        <v>22.8</v>
      </c>
      <c r="U107" s="9"/>
      <c r="V107" s="10"/>
      <c r="W107" s="1" t="s">
        <v>23</v>
      </c>
      <c r="X107" s="2" t="s">
        <v>38</v>
      </c>
      <c r="Y107" s="2" t="str" cm="1">
        <f t="array" ref="Y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" spans="1:28" ht="15" customHeight="1" x14ac:dyDescent="0.35">
      <c r="A108" s="1">
        <v>107</v>
      </c>
      <c r="B108" s="13">
        <v>-7.5919585163965504</v>
      </c>
      <c r="C108" s="12">
        <v>39.039594858247298</v>
      </c>
      <c r="D108" s="1">
        <v>321</v>
      </c>
      <c r="E108" s="2" t="s">
        <v>188</v>
      </c>
      <c r="F108" s="1"/>
      <c r="G108" s="2" t="s">
        <v>26</v>
      </c>
      <c r="H108" s="2" t="s">
        <v>20</v>
      </c>
      <c r="I108" s="2" t="s">
        <v>97</v>
      </c>
      <c r="J108" s="1">
        <v>46851.87</v>
      </c>
      <c r="K108" s="1">
        <v>-69656.27</v>
      </c>
      <c r="L108" s="2" t="s">
        <v>21</v>
      </c>
      <c r="M108" s="1">
        <v>1976</v>
      </c>
      <c r="N108" s="1" t="str" cm="1">
        <f t="array" ref="N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8" s="2" t="s">
        <v>32</v>
      </c>
      <c r="P108" s="2" t="str" cm="1">
        <f t="array" ref="P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" s="1">
        <v>3</v>
      </c>
      <c r="R108" s="1">
        <v>49.44</v>
      </c>
      <c r="S108" s="1">
        <v>11.84</v>
      </c>
      <c r="T108" s="1">
        <v>21.24</v>
      </c>
      <c r="U108" s="1">
        <v>4.8</v>
      </c>
      <c r="V108" s="10"/>
      <c r="W108" s="1" t="s">
        <v>23</v>
      </c>
      <c r="X108" s="2" t="s">
        <v>38</v>
      </c>
      <c r="Y108" s="2" t="str" cm="1">
        <f t="array" ref="Y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" spans="1:28" ht="15" customHeight="1" x14ac:dyDescent="0.35">
      <c r="A109" s="1">
        <v>108</v>
      </c>
      <c r="B109" s="13">
        <v>-6.8736872231045698</v>
      </c>
      <c r="C109" s="12">
        <v>40.411036501776799</v>
      </c>
      <c r="D109" s="1">
        <v>323</v>
      </c>
      <c r="E109" s="2" t="s">
        <v>189</v>
      </c>
      <c r="F109" s="1"/>
      <c r="G109" s="2" t="s">
        <v>26</v>
      </c>
      <c r="H109" s="2" t="s">
        <v>39</v>
      </c>
      <c r="I109" s="2" t="s">
        <v>186</v>
      </c>
      <c r="J109" s="1">
        <v>106900.6</v>
      </c>
      <c r="K109" s="1">
        <v>83236.38</v>
      </c>
      <c r="L109" s="2" t="s">
        <v>21</v>
      </c>
      <c r="M109" s="1">
        <v>1964</v>
      </c>
      <c r="N109" s="1" t="str" cm="1">
        <f t="array" ref="N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" s="2" t="s">
        <v>32</v>
      </c>
      <c r="P109" s="2" t="str" cm="1">
        <f t="array" ref="P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" s="1">
        <v>5</v>
      </c>
      <c r="R109" s="1">
        <v>21.54</v>
      </c>
      <c r="S109" s="1">
        <v>9.4</v>
      </c>
      <c r="T109" s="1">
        <v>5</v>
      </c>
      <c r="U109" s="1">
        <v>5.2</v>
      </c>
      <c r="V109" s="10"/>
      <c r="W109" s="1" t="s">
        <v>46</v>
      </c>
      <c r="X109" s="2" t="s">
        <v>24</v>
      </c>
      <c r="Y109" s="2" t="str" cm="1">
        <f t="array" ref="Y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" spans="1:28" ht="15" customHeight="1" x14ac:dyDescent="0.35">
      <c r="A110" s="1">
        <v>109</v>
      </c>
      <c r="B110" s="13">
        <v>-7.4969954157257703</v>
      </c>
      <c r="C110" s="12">
        <v>39.0340377740091</v>
      </c>
      <c r="D110" s="1">
        <v>325</v>
      </c>
      <c r="E110" s="2" t="s">
        <v>190</v>
      </c>
      <c r="F110" s="1"/>
      <c r="G110" s="2" t="s">
        <v>26</v>
      </c>
      <c r="H110" s="2" t="s">
        <v>20</v>
      </c>
      <c r="I110" s="2" t="s">
        <v>48</v>
      </c>
      <c r="J110" s="1">
        <v>55078</v>
      </c>
      <c r="K110" s="1">
        <v>-70220</v>
      </c>
      <c r="L110" s="2" t="s">
        <v>21</v>
      </c>
      <c r="M110" s="1">
        <v>1976</v>
      </c>
      <c r="N110" s="1" t="str" cm="1">
        <f t="array" ref="N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0" s="2" t="s">
        <v>32</v>
      </c>
      <c r="P110" s="2" t="str" cm="1">
        <f t="array" ref="P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" s="1">
        <v>3</v>
      </c>
      <c r="R110" s="1">
        <v>49.5</v>
      </c>
      <c r="S110" s="1">
        <v>12.05</v>
      </c>
      <c r="T110" s="1">
        <v>21.5</v>
      </c>
      <c r="U110" s="1">
        <v>6.6</v>
      </c>
      <c r="V110" s="10"/>
      <c r="W110" s="1" t="s">
        <v>23</v>
      </c>
      <c r="X110" s="2" t="s">
        <v>38</v>
      </c>
      <c r="Y110" s="2" t="str" cm="1">
        <f t="array" ref="Y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" spans="1:28" ht="15" customHeight="1" x14ac:dyDescent="0.35">
      <c r="A111" s="1">
        <v>110</v>
      </c>
      <c r="B111" s="13">
        <v>-8.1596558106611905</v>
      </c>
      <c r="C111" s="12">
        <v>38.193316648747803</v>
      </c>
      <c r="D111" s="1">
        <v>330</v>
      </c>
      <c r="E111" s="2" t="s">
        <v>191</v>
      </c>
      <c r="F111" s="1"/>
      <c r="G111" s="2" t="s">
        <v>26</v>
      </c>
      <c r="H111" s="2" t="s">
        <v>27</v>
      </c>
      <c r="I111" s="2" t="s">
        <v>174</v>
      </c>
      <c r="J111" s="1">
        <v>-2325.596</v>
      </c>
      <c r="K111" s="1">
        <v>-163739.1</v>
      </c>
      <c r="L111" s="2" t="s">
        <v>21</v>
      </c>
      <c r="M111" s="1">
        <v>1883</v>
      </c>
      <c r="N111" s="1" t="str" cm="1">
        <f t="array" ref="N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1" s="2" t="s">
        <v>29</v>
      </c>
      <c r="P111" s="2" t="str" cm="1">
        <f t="array" ref="P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1" s="1">
        <v>3</v>
      </c>
      <c r="R111" s="1">
        <v>20.7</v>
      </c>
      <c r="S111" s="1">
        <v>10.4</v>
      </c>
      <c r="T111" s="1">
        <v>7.35</v>
      </c>
      <c r="U111" s="1">
        <v>2.5</v>
      </c>
      <c r="V111" s="10"/>
      <c r="W111" s="1" t="s">
        <v>30</v>
      </c>
      <c r="X111" s="2" t="s">
        <v>35</v>
      </c>
      <c r="Y111" s="2" t="str" cm="1">
        <f t="array" ref="Y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1" s="2" t="s">
        <v>73</v>
      </c>
      <c r="AA111" s="2" t="s">
        <v>24</v>
      </c>
      <c r="AB111" s="1" t="s">
        <v>163</v>
      </c>
    </row>
    <row r="112" spans="1:28" ht="15" customHeight="1" x14ac:dyDescent="0.35">
      <c r="A112" s="1">
        <v>111</v>
      </c>
      <c r="B112" s="13">
        <v>-7.6501299578819104</v>
      </c>
      <c r="C112" s="12">
        <v>39.070892861001198</v>
      </c>
      <c r="D112" s="1">
        <v>331</v>
      </c>
      <c r="E112" s="2" t="s">
        <v>192</v>
      </c>
      <c r="F112" s="1"/>
      <c r="G112" s="2" t="s">
        <v>26</v>
      </c>
      <c r="H112" s="2" t="s">
        <v>20</v>
      </c>
      <c r="I112" s="2" t="s">
        <v>97</v>
      </c>
      <c r="J112" s="1">
        <v>41797</v>
      </c>
      <c r="K112" s="1">
        <v>-66210</v>
      </c>
      <c r="L112" s="2" t="s">
        <v>21</v>
      </c>
      <c r="M112" s="1">
        <v>2001</v>
      </c>
      <c r="N112" s="1" t="str" cm="1">
        <f t="array" ref="N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" s="2" t="s">
        <v>29</v>
      </c>
      <c r="P112" s="2" t="str" cm="1">
        <f t="array" ref="P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" s="1">
        <v>10</v>
      </c>
      <c r="R112" s="1">
        <v>85.84</v>
      </c>
      <c r="S112" s="1">
        <v>3.7</v>
      </c>
      <c r="U112" s="1">
        <v>1</v>
      </c>
      <c r="V112" s="10"/>
      <c r="W112" s="1" t="s">
        <v>23</v>
      </c>
      <c r="X112" s="2" t="s">
        <v>35</v>
      </c>
      <c r="Y112" s="2" t="str" cm="1">
        <f t="array" ref="Y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13" spans="1:26" ht="15" customHeight="1" x14ac:dyDescent="0.35">
      <c r="A113" s="1">
        <v>112</v>
      </c>
      <c r="B113" s="13">
        <v>-8.1351104740227207</v>
      </c>
      <c r="C113" s="12">
        <v>38.134199588172898</v>
      </c>
      <c r="D113" s="1">
        <v>332</v>
      </c>
      <c r="E113" s="2" t="s">
        <v>193</v>
      </c>
      <c r="F113" s="1"/>
      <c r="G113" s="2" t="s">
        <v>26</v>
      </c>
      <c r="H113" s="2" t="s">
        <v>27</v>
      </c>
      <c r="I113" s="2" t="s">
        <v>174</v>
      </c>
      <c r="J113" s="1">
        <v>-175.53200000000001</v>
      </c>
      <c r="K113" s="1">
        <v>-170301.4</v>
      </c>
      <c r="L113" s="2" t="s">
        <v>21</v>
      </c>
      <c r="M113" s="1">
        <v>1864</v>
      </c>
      <c r="N113" s="1" t="str" cm="1">
        <f t="array" ref="N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" s="2" t="s">
        <v>29</v>
      </c>
      <c r="P113" s="2" t="str" cm="1">
        <f t="array" ref="P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" s="1">
        <v>3</v>
      </c>
      <c r="R113" s="1">
        <v>42.7</v>
      </c>
      <c r="S113" s="1">
        <v>11.02</v>
      </c>
      <c r="T113" s="1">
        <v>15.4</v>
      </c>
      <c r="U113" s="1">
        <v>4.6500000000000004</v>
      </c>
      <c r="V113" s="10"/>
      <c r="W113" s="1" t="s">
        <v>30</v>
      </c>
      <c r="X113" s="2" t="s">
        <v>38</v>
      </c>
      <c r="Y113" s="2" t="str" cm="1">
        <f t="array" ref="Y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" spans="1:26" ht="15" customHeight="1" x14ac:dyDescent="0.35">
      <c r="A114" s="1">
        <v>113</v>
      </c>
      <c r="B114" s="13">
        <v>-7.6120487961229601</v>
      </c>
      <c r="C114" s="12">
        <v>39.212992688965201</v>
      </c>
      <c r="D114" s="1">
        <v>333</v>
      </c>
      <c r="E114" s="2" t="s">
        <v>194</v>
      </c>
      <c r="F114" s="1"/>
      <c r="G114" s="2" t="s">
        <v>26</v>
      </c>
      <c r="H114" s="2" t="s">
        <v>20</v>
      </c>
      <c r="I114" s="2" t="s">
        <v>195</v>
      </c>
      <c r="J114" s="1">
        <v>45002</v>
      </c>
      <c r="K114" s="1">
        <v>-50416</v>
      </c>
      <c r="L114" s="2" t="s">
        <v>21</v>
      </c>
      <c r="M114" s="1">
        <v>1971</v>
      </c>
      <c r="N114" s="1" t="str" cm="1">
        <f t="array" ref="N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4" s="2" t="s">
        <v>22</v>
      </c>
      <c r="P114" s="2" t="str" cm="1">
        <f t="array" ref="P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" s="1">
        <v>1</v>
      </c>
      <c r="R114" s="1">
        <v>10.6</v>
      </c>
      <c r="S114" s="1">
        <v>9.4</v>
      </c>
      <c r="T114" s="1">
        <v>10.6</v>
      </c>
      <c r="U114" s="9"/>
      <c r="V114" s="10"/>
      <c r="W114" s="1" t="s">
        <v>23</v>
      </c>
      <c r="X114" s="2" t="s">
        <v>24</v>
      </c>
      <c r="Y114" s="2" t="str" cm="1">
        <f t="array" ref="Y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" spans="1:26" ht="15" customHeight="1" x14ac:dyDescent="0.35">
      <c r="A115" s="1">
        <v>114</v>
      </c>
      <c r="B115" s="13">
        <v>-7.5993420928015301</v>
      </c>
      <c r="C115" s="12">
        <v>40.487011055556202</v>
      </c>
      <c r="D115" s="1">
        <v>334</v>
      </c>
      <c r="E115" s="2" t="s">
        <v>196</v>
      </c>
      <c r="F115" s="1"/>
      <c r="G115" s="2" t="s">
        <v>37</v>
      </c>
      <c r="H115" s="2" t="s">
        <v>39</v>
      </c>
      <c r="I115" s="2" t="s">
        <v>45</v>
      </c>
      <c r="J115" s="1">
        <v>45255</v>
      </c>
      <c r="K115" s="1">
        <v>91048</v>
      </c>
      <c r="L115" s="2" t="s">
        <v>21</v>
      </c>
      <c r="M115" s="1">
        <v>2005</v>
      </c>
      <c r="N115" s="1" t="str" cm="1">
        <f t="array" ref="N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" s="2" t="s">
        <v>22</v>
      </c>
      <c r="P115" s="2" t="str" cm="1">
        <f t="array" ref="P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" s="1">
        <v>1</v>
      </c>
      <c r="R115" s="1">
        <v>8.4499999999999993</v>
      </c>
      <c r="S115" s="1">
        <v>11.5</v>
      </c>
      <c r="U115" s="9"/>
      <c r="V115" s="10"/>
      <c r="W115" s="1" t="s">
        <v>46</v>
      </c>
      <c r="X115" s="2" t="s">
        <v>38</v>
      </c>
      <c r="Y115" s="2" t="str" cm="1">
        <f t="array" ref="Y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" spans="1:26" ht="15" customHeight="1" x14ac:dyDescent="0.35">
      <c r="A116" s="1">
        <v>115</v>
      </c>
      <c r="B116" s="13">
        <v>-7.7567420213103997</v>
      </c>
      <c r="C116" s="12">
        <v>41.028578295525499</v>
      </c>
      <c r="D116" s="1">
        <v>337</v>
      </c>
      <c r="E116" s="2" t="s">
        <v>197</v>
      </c>
      <c r="F116" s="1"/>
      <c r="G116" s="2" t="s">
        <v>26</v>
      </c>
      <c r="H116" s="2" t="s">
        <v>126</v>
      </c>
      <c r="I116" s="2" t="s">
        <v>198</v>
      </c>
      <c r="J116" s="1">
        <v>31652</v>
      </c>
      <c r="K116" s="1">
        <v>151120</v>
      </c>
      <c r="L116" s="2" t="s">
        <v>21</v>
      </c>
      <c r="M116" s="1">
        <v>1867</v>
      </c>
      <c r="N116" s="1" t="str" cm="1">
        <f t="array" ref="N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6" s="2" t="s">
        <v>77</v>
      </c>
      <c r="P116" s="2" t="str" cm="1">
        <f t="array" ref="P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" s="1">
        <v>3</v>
      </c>
      <c r="R116" s="1">
        <v>28</v>
      </c>
      <c r="S116" s="1">
        <v>11.1</v>
      </c>
      <c r="U116" s="1">
        <v>3</v>
      </c>
      <c r="V116" s="10"/>
      <c r="W116" s="1" t="s">
        <v>41</v>
      </c>
      <c r="X116" s="2" t="s">
        <v>35</v>
      </c>
      <c r="Y116" s="2" t="str" cm="1">
        <f t="array" ref="Y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6" s="2" t="s">
        <v>24</v>
      </c>
    </row>
    <row r="117" spans="1:26" ht="15" customHeight="1" x14ac:dyDescent="0.35">
      <c r="A117" s="1">
        <v>116</v>
      </c>
      <c r="B117" s="13">
        <v>-8.6962678148064594</v>
      </c>
      <c r="C117" s="12">
        <v>39.247826197013097</v>
      </c>
      <c r="D117" s="1">
        <v>338</v>
      </c>
      <c r="E117" s="2" t="s">
        <v>199</v>
      </c>
      <c r="F117" s="1"/>
      <c r="G117" s="2" t="s">
        <v>19</v>
      </c>
      <c r="H117" s="2" t="s">
        <v>54</v>
      </c>
      <c r="I117" s="2" t="s">
        <v>54</v>
      </c>
      <c r="J117" s="1">
        <v>-48614</v>
      </c>
      <c r="K117" s="1">
        <v>-46527</v>
      </c>
      <c r="L117" s="2" t="s">
        <v>21</v>
      </c>
      <c r="M117" s="1">
        <v>1994</v>
      </c>
      <c r="N117" s="1" t="str" cm="1">
        <f t="array" ref="N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" s="2" t="s">
        <v>65</v>
      </c>
      <c r="P117" s="2" t="str" cm="1">
        <f t="array" ref="P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" s="1">
        <v>1</v>
      </c>
      <c r="R117" s="1">
        <v>18.8</v>
      </c>
      <c r="S117" s="1">
        <v>15.29</v>
      </c>
      <c r="T117" s="1">
        <v>18.8</v>
      </c>
      <c r="U117" s="9"/>
      <c r="V117" s="10"/>
      <c r="W117" s="1" t="s">
        <v>23</v>
      </c>
      <c r="X117" s="2" t="s">
        <v>24</v>
      </c>
      <c r="Y117" s="2" t="str" cm="1">
        <f t="array" ref="Y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" spans="1:26" ht="15" customHeight="1" x14ac:dyDescent="0.35">
      <c r="A118" s="1">
        <v>117</v>
      </c>
      <c r="B118" s="13">
        <v>-7.6524554780169201</v>
      </c>
      <c r="C118" s="12">
        <v>39.138607350263698</v>
      </c>
      <c r="D118" s="1">
        <v>339</v>
      </c>
      <c r="E118" s="2" t="s">
        <v>200</v>
      </c>
      <c r="F118" s="1"/>
      <c r="G118" s="2" t="s">
        <v>26</v>
      </c>
      <c r="H118" s="2" t="s">
        <v>20</v>
      </c>
      <c r="I118" s="2" t="s">
        <v>195</v>
      </c>
      <c r="J118" s="1">
        <v>41555.97</v>
      </c>
      <c r="K118" s="1">
        <v>-58693.52</v>
      </c>
      <c r="L118" s="2" t="s">
        <v>21</v>
      </c>
      <c r="M118" s="1">
        <v>2001</v>
      </c>
      <c r="N118" s="1" t="str" cm="1">
        <f t="array" ref="N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" s="2" t="s">
        <v>29</v>
      </c>
      <c r="P118" s="2" t="str" cm="1">
        <f t="array" ref="P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" s="1">
        <v>2</v>
      </c>
      <c r="R118" s="1">
        <v>12.4</v>
      </c>
      <c r="S118" s="1">
        <v>11.8</v>
      </c>
      <c r="T118" s="1">
        <v>6.2</v>
      </c>
      <c r="U118" s="1">
        <v>1.8</v>
      </c>
      <c r="V118" s="10"/>
      <c r="W118" s="1" t="s">
        <v>23</v>
      </c>
      <c r="X118" s="2" t="s">
        <v>35</v>
      </c>
      <c r="Y118" s="2" t="str" cm="1">
        <f t="array" ref="Y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8" s="2" t="s">
        <v>24</v>
      </c>
    </row>
    <row r="119" spans="1:26" ht="15" customHeight="1" x14ac:dyDescent="0.35">
      <c r="A119" s="1">
        <v>118</v>
      </c>
      <c r="B119" s="13">
        <v>-8.1346049950185506</v>
      </c>
      <c r="C119" s="12">
        <v>40.3612878743671</v>
      </c>
      <c r="D119" s="1">
        <v>340</v>
      </c>
      <c r="E119" s="2" t="s">
        <v>201</v>
      </c>
      <c r="F119" s="1"/>
      <c r="G119" s="2" t="s">
        <v>37</v>
      </c>
      <c r="H119" s="2" t="s">
        <v>126</v>
      </c>
      <c r="I119" s="2" t="s">
        <v>202</v>
      </c>
      <c r="J119" s="1">
        <v>-127.1296</v>
      </c>
      <c r="K119" s="1">
        <v>76950.48</v>
      </c>
      <c r="L119" s="2" t="s">
        <v>21</v>
      </c>
      <c r="M119" s="1">
        <v>1998</v>
      </c>
      <c r="N119" s="1" t="str" cm="1">
        <f t="array" ref="N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" s="2" t="s">
        <v>32</v>
      </c>
      <c r="P119" s="2" t="str" cm="1">
        <f t="array" ref="P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" s="1">
        <v>3</v>
      </c>
      <c r="R119" s="1">
        <v>40.6</v>
      </c>
      <c r="S119" s="1">
        <v>12.1</v>
      </c>
      <c r="T119" s="1">
        <v>22.2</v>
      </c>
      <c r="U119" s="1">
        <v>7.1</v>
      </c>
      <c r="V119" s="10"/>
      <c r="W119" s="1" t="s">
        <v>46</v>
      </c>
      <c r="X119" s="2" t="s">
        <v>38</v>
      </c>
      <c r="Y119" s="2" t="str" cm="1">
        <f t="array" ref="Y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" spans="1:26" ht="15" customHeight="1" x14ac:dyDescent="0.35">
      <c r="A120" s="1">
        <v>119</v>
      </c>
      <c r="B120" s="13">
        <v>-8.1328460625193397</v>
      </c>
      <c r="C120" s="12">
        <v>38.114590389577401</v>
      </c>
      <c r="D120" s="1">
        <v>341</v>
      </c>
      <c r="E120" s="2" t="s">
        <v>203</v>
      </c>
      <c r="F120" s="1"/>
      <c r="G120" s="2" t="s">
        <v>26</v>
      </c>
      <c r="H120" s="2" t="s">
        <v>27</v>
      </c>
      <c r="I120" s="2" t="s">
        <v>174</v>
      </c>
      <c r="J120" s="1">
        <v>23</v>
      </c>
      <c r="K120" s="1">
        <v>-172478</v>
      </c>
      <c r="L120" s="2" t="s">
        <v>21</v>
      </c>
      <c r="M120" s="1">
        <v>1969</v>
      </c>
      <c r="N120" s="1" t="str" cm="1">
        <f t="array" ref="N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" s="2" t="s">
        <v>29</v>
      </c>
      <c r="P120" s="2" t="str" cm="1">
        <f t="array" ref="P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" s="1">
        <v>1</v>
      </c>
      <c r="R120" s="1">
        <v>8</v>
      </c>
      <c r="S120" s="1">
        <v>7.2</v>
      </c>
      <c r="T120" s="1">
        <v>8</v>
      </c>
      <c r="U120" s="9"/>
      <c r="V120" s="10"/>
      <c r="W120" s="1" t="s">
        <v>30</v>
      </c>
      <c r="X120" s="2" t="s">
        <v>31</v>
      </c>
      <c r="Y120" s="2" t="str" cm="1">
        <f t="array" ref="Y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21" spans="1:26" ht="15" customHeight="1" x14ac:dyDescent="0.35">
      <c r="A121" s="1">
        <v>120</v>
      </c>
      <c r="B121" s="13">
        <v>-8.1308033339276893</v>
      </c>
      <c r="C121" s="12">
        <v>40.367962473852302</v>
      </c>
      <c r="D121" s="1">
        <v>347</v>
      </c>
      <c r="E121" s="2" t="s">
        <v>204</v>
      </c>
      <c r="F121" s="1"/>
      <c r="G121" s="2" t="s">
        <v>37</v>
      </c>
      <c r="H121" s="2" t="s">
        <v>126</v>
      </c>
      <c r="I121" s="2" t="s">
        <v>202</v>
      </c>
      <c r="J121" s="1">
        <v>195.7722</v>
      </c>
      <c r="K121" s="1">
        <v>77691.64</v>
      </c>
      <c r="L121" s="2" t="s">
        <v>21</v>
      </c>
      <c r="M121" s="1">
        <v>1998</v>
      </c>
      <c r="N121" s="1" t="str" cm="1">
        <f t="array" ref="N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" s="2" t="s">
        <v>32</v>
      </c>
      <c r="P121" s="2" t="str" cm="1">
        <f t="array" ref="P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" s="1">
        <v>3</v>
      </c>
      <c r="R121" s="1">
        <v>37.67</v>
      </c>
      <c r="S121" s="1">
        <v>9.6</v>
      </c>
      <c r="T121" s="1">
        <v>19.11</v>
      </c>
      <c r="U121" s="1">
        <v>8.3000000000000007</v>
      </c>
      <c r="V121" s="10"/>
      <c r="W121" s="1" t="s">
        <v>46</v>
      </c>
      <c r="X121" s="2" t="s">
        <v>38</v>
      </c>
      <c r="Y121" s="2" t="str" cm="1">
        <f t="array" ref="Y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" spans="1:26" ht="15" customHeight="1" x14ac:dyDescent="0.35">
      <c r="A122" s="1">
        <v>121</v>
      </c>
      <c r="B122" s="13">
        <v>-8.77074784668417</v>
      </c>
      <c r="C122" s="12">
        <v>37.728272915512697</v>
      </c>
      <c r="D122" s="1">
        <v>349</v>
      </c>
      <c r="E122" s="2" t="s">
        <v>205</v>
      </c>
      <c r="F122" s="1"/>
      <c r="G122" s="2" t="s">
        <v>26</v>
      </c>
      <c r="H122" s="2" t="s">
        <v>27</v>
      </c>
      <c r="I122" s="2" t="s">
        <v>172</v>
      </c>
      <c r="J122" s="1">
        <v>-56211.76</v>
      </c>
      <c r="K122" s="1">
        <v>-215165.9</v>
      </c>
      <c r="L122" s="2" t="s">
        <v>21</v>
      </c>
      <c r="M122" s="1">
        <v>1978</v>
      </c>
      <c r="N122" s="1" t="str" cm="1">
        <f t="array" ref="N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2" s="2" t="s">
        <v>32</v>
      </c>
      <c r="P122" s="2" t="str" cm="1">
        <f t="array" ref="P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" s="1">
        <v>11</v>
      </c>
      <c r="R122" s="1">
        <v>373.2</v>
      </c>
      <c r="S122" s="1">
        <v>16</v>
      </c>
      <c r="T122" s="1">
        <v>52.2</v>
      </c>
      <c r="U122" s="1">
        <v>30</v>
      </c>
      <c r="V122" s="10"/>
      <c r="W122" s="1" t="s">
        <v>30</v>
      </c>
      <c r="X122" s="2" t="s">
        <v>24</v>
      </c>
      <c r="Y122" s="2" t="str" cm="1">
        <f t="array" ref="Y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" spans="1:26" ht="15" customHeight="1" x14ac:dyDescent="0.35">
      <c r="A123" s="1">
        <v>122</v>
      </c>
      <c r="B123" s="13">
        <v>-8.7009008052340899</v>
      </c>
      <c r="C123" s="12">
        <v>39.239650487740803</v>
      </c>
      <c r="D123" s="1">
        <v>350</v>
      </c>
      <c r="E123" s="2" t="s">
        <v>206</v>
      </c>
      <c r="F123" s="1"/>
      <c r="G123" s="2" t="s">
        <v>63</v>
      </c>
      <c r="H123" s="2" t="s">
        <v>54</v>
      </c>
      <c r="I123" s="2" t="s">
        <v>54</v>
      </c>
      <c r="J123" s="1">
        <v>-49019.63</v>
      </c>
      <c r="K123" s="1">
        <v>-47432.18</v>
      </c>
      <c r="L123" s="2" t="s">
        <v>21</v>
      </c>
      <c r="M123" s="1">
        <v>1997</v>
      </c>
      <c r="N123" s="1" t="str" cm="1">
        <f t="array" ref="N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" s="2" t="s">
        <v>32</v>
      </c>
      <c r="P123" s="2" t="str" cm="1">
        <f t="array" ref="P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" s="1">
        <v>4</v>
      </c>
      <c r="R123" s="1">
        <v>48</v>
      </c>
      <c r="S123" s="1">
        <v>27.45</v>
      </c>
      <c r="T123" s="1">
        <v>16.3</v>
      </c>
      <c r="U123" s="1">
        <v>7.77</v>
      </c>
      <c r="V123" s="10"/>
      <c r="W123" s="1" t="s">
        <v>23</v>
      </c>
      <c r="X123" s="2" t="s">
        <v>38</v>
      </c>
      <c r="Y123" s="2" t="str" cm="1">
        <f t="array" ref="Y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" spans="1:26" ht="15" customHeight="1" x14ac:dyDescent="0.35">
      <c r="A124" s="1">
        <v>123</v>
      </c>
      <c r="B124" s="13">
        <v>-8.1286072226982906</v>
      </c>
      <c r="C124" s="12">
        <v>40.371169581513698</v>
      </c>
      <c r="D124" s="1">
        <v>351</v>
      </c>
      <c r="E124" s="2" t="s">
        <v>207</v>
      </c>
      <c r="F124" s="1"/>
      <c r="G124" s="2" t="s">
        <v>37</v>
      </c>
      <c r="H124" s="2" t="s">
        <v>126</v>
      </c>
      <c r="I124" s="2" t="s">
        <v>202</v>
      </c>
      <c r="J124" s="1">
        <v>382.27800000000002</v>
      </c>
      <c r="K124" s="1">
        <v>78047.77</v>
      </c>
      <c r="L124" s="2" t="s">
        <v>21</v>
      </c>
      <c r="M124" s="1">
        <v>1998</v>
      </c>
      <c r="N124" s="1" t="str" cm="1">
        <f t="array" ref="N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" s="2" t="s">
        <v>32</v>
      </c>
      <c r="P124" s="2" t="str" cm="1">
        <f t="array" ref="P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" s="1">
        <v>3</v>
      </c>
      <c r="R124" s="1">
        <v>43.4</v>
      </c>
      <c r="S124" s="1">
        <v>10.5</v>
      </c>
      <c r="T124" s="1">
        <v>23.4</v>
      </c>
      <c r="U124" s="1">
        <v>8.1999999999999993</v>
      </c>
      <c r="V124" s="10"/>
      <c r="W124" s="1" t="s">
        <v>46</v>
      </c>
      <c r="X124" s="2" t="s">
        <v>38</v>
      </c>
      <c r="Y124" s="2" t="str" cm="1">
        <f t="array" ref="Y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" spans="1:26" ht="15" customHeight="1" x14ac:dyDescent="0.35">
      <c r="A125" s="1">
        <v>124</v>
      </c>
      <c r="B125" s="13">
        <v>-8.1256675885406793</v>
      </c>
      <c r="C125" s="12">
        <v>40.374334453960898</v>
      </c>
      <c r="D125" s="1">
        <v>354</v>
      </c>
      <c r="E125" s="2" t="s">
        <v>208</v>
      </c>
      <c r="F125" s="1"/>
      <c r="G125" s="2" t="s">
        <v>19</v>
      </c>
      <c r="H125" s="2" t="s">
        <v>126</v>
      </c>
      <c r="I125" s="2" t="s">
        <v>202</v>
      </c>
      <c r="J125" s="1">
        <v>631.91070000000002</v>
      </c>
      <c r="K125" s="1">
        <v>78399.22</v>
      </c>
      <c r="L125" s="2" t="s">
        <v>21</v>
      </c>
      <c r="M125" s="1">
        <v>1998</v>
      </c>
      <c r="N125" s="1" t="str" cm="1">
        <f t="array" ref="N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" s="2" t="s">
        <v>22</v>
      </c>
      <c r="P125" s="2" t="str" cm="1">
        <f t="array" ref="P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" s="1">
        <v>1</v>
      </c>
      <c r="R125" s="1">
        <v>9.85</v>
      </c>
      <c r="S125" s="1">
        <v>16.850000000000001</v>
      </c>
      <c r="T125" s="1">
        <v>9.85</v>
      </c>
      <c r="U125" s="9"/>
      <c r="V125" s="10"/>
      <c r="W125" s="1" t="s">
        <v>46</v>
      </c>
      <c r="X125" s="2" t="s">
        <v>38</v>
      </c>
      <c r="Y125" s="2" t="str" cm="1">
        <f t="array" ref="Y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" spans="1:26" ht="15" customHeight="1" x14ac:dyDescent="0.35">
      <c r="A126" s="1">
        <v>125</v>
      </c>
      <c r="B126" s="13">
        <v>-8.7244715022134205</v>
      </c>
      <c r="C126" s="12">
        <v>40.018918531228202</v>
      </c>
      <c r="D126" s="1">
        <v>358</v>
      </c>
      <c r="E126" s="2" t="s">
        <v>209</v>
      </c>
      <c r="F126" s="1"/>
      <c r="G126" s="2" t="s">
        <v>26</v>
      </c>
      <c r="H126" s="2" t="s">
        <v>143</v>
      </c>
      <c r="I126" s="2" t="s">
        <v>210</v>
      </c>
      <c r="J126" s="1">
        <v>-50485</v>
      </c>
      <c r="K126" s="1">
        <v>39101.910000000003</v>
      </c>
      <c r="L126" s="2" t="s">
        <v>21</v>
      </c>
      <c r="M126" s="1">
        <v>1970</v>
      </c>
      <c r="N126" s="1" t="str" cm="1">
        <f t="array" ref="N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6" s="2" t="s">
        <v>22</v>
      </c>
      <c r="P126" s="2" t="str" cm="1">
        <f t="array" ref="P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" s="1">
        <v>1</v>
      </c>
      <c r="R126" s="1">
        <v>14</v>
      </c>
      <c r="S126" s="1">
        <v>9.4</v>
      </c>
      <c r="T126" s="1">
        <v>14</v>
      </c>
      <c r="U126" s="9"/>
      <c r="V126" s="10"/>
      <c r="W126" s="1" t="s">
        <v>23</v>
      </c>
      <c r="X126" s="2" t="s">
        <v>24</v>
      </c>
      <c r="Y126" s="2" t="str" cm="1">
        <f t="array" ref="Y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" spans="1:26" ht="15" customHeight="1" x14ac:dyDescent="0.35">
      <c r="A127" s="1">
        <v>126</v>
      </c>
      <c r="B127" s="13">
        <v>-8.5836853246164306</v>
      </c>
      <c r="C127" s="12">
        <v>37.603553229336498</v>
      </c>
      <c r="D127" s="1">
        <v>362</v>
      </c>
      <c r="E127" s="2" t="s">
        <v>212</v>
      </c>
      <c r="F127" s="1"/>
      <c r="G127" s="2" t="s">
        <v>26</v>
      </c>
      <c r="H127" s="2" t="s">
        <v>27</v>
      </c>
      <c r="I127" s="2" t="s">
        <v>172</v>
      </c>
      <c r="J127" s="1">
        <v>-39787.49</v>
      </c>
      <c r="K127" s="1">
        <v>-229104.5</v>
      </c>
      <c r="L127" s="2" t="s">
        <v>21</v>
      </c>
      <c r="M127" s="1">
        <v>1998</v>
      </c>
      <c r="N127" s="1" t="str" cm="1">
        <f t="array" ref="N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" s="2" t="s">
        <v>65</v>
      </c>
      <c r="P127" s="2" t="str" cm="1">
        <f t="array" ref="P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7" s="1">
        <v>1</v>
      </c>
      <c r="R127" s="1">
        <v>15.9</v>
      </c>
      <c r="S127" s="1">
        <v>13.25</v>
      </c>
      <c r="T127" s="1">
        <v>15.9</v>
      </c>
      <c r="U127" s="9"/>
      <c r="V127" s="10"/>
      <c r="W127" s="1" t="s">
        <v>30</v>
      </c>
      <c r="X127" s="2" t="s">
        <v>38</v>
      </c>
      <c r="Y127" s="2" t="str" cm="1">
        <f t="array" ref="Y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" spans="1:26" ht="15" customHeight="1" x14ac:dyDescent="0.35">
      <c r="A128" s="1">
        <v>127</v>
      </c>
      <c r="B128" s="13">
        <v>-8.7222386346714202</v>
      </c>
      <c r="C128" s="12">
        <v>40.020794974281998</v>
      </c>
      <c r="D128" s="1">
        <v>363</v>
      </c>
      <c r="E128" s="2" t="s">
        <v>213</v>
      </c>
      <c r="F128" s="1"/>
      <c r="G128" s="2" t="s">
        <v>26</v>
      </c>
      <c r="H128" s="2" t="s">
        <v>143</v>
      </c>
      <c r="I128" s="2" t="s">
        <v>210</v>
      </c>
      <c r="J128" s="1">
        <v>-50293</v>
      </c>
      <c r="K128" s="1">
        <v>39309</v>
      </c>
      <c r="L128" s="2" t="s">
        <v>21</v>
      </c>
      <c r="M128" s="1">
        <v>1948</v>
      </c>
      <c r="N128" s="1" t="str" cm="1">
        <f t="array" ref="N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8" s="2" t="s">
        <v>32</v>
      </c>
      <c r="P128" s="2" t="str" cm="1">
        <f t="array" ref="P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" s="1">
        <v>3</v>
      </c>
      <c r="R128" s="1">
        <v>25.75</v>
      </c>
      <c r="S128" s="1">
        <v>9.3000000000000007</v>
      </c>
      <c r="T128" s="1">
        <v>8.65</v>
      </c>
      <c r="U128" s="1">
        <v>2.6</v>
      </c>
      <c r="V128" s="10"/>
      <c r="W128" s="1" t="s">
        <v>23</v>
      </c>
      <c r="X128" s="2" t="s">
        <v>24</v>
      </c>
      <c r="Y128" s="2" t="str" cm="1">
        <f t="array" ref="Y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" spans="1:25" ht="15" customHeight="1" x14ac:dyDescent="0.35">
      <c r="A129" s="1">
        <v>128</v>
      </c>
      <c r="B129" s="13">
        <v>-8.1179517653787503</v>
      </c>
      <c r="C129" s="12">
        <v>40.383931696335203</v>
      </c>
      <c r="D129" s="1">
        <v>379</v>
      </c>
      <c r="E129" s="2" t="s">
        <v>214</v>
      </c>
      <c r="F129" s="1"/>
      <c r="G129" s="2" t="s">
        <v>63</v>
      </c>
      <c r="H129" s="2" t="s">
        <v>126</v>
      </c>
      <c r="I129" s="2" t="s">
        <v>202</v>
      </c>
      <c r="J129" s="1">
        <v>1287</v>
      </c>
      <c r="K129" s="1">
        <v>79465</v>
      </c>
      <c r="L129" s="2" t="s">
        <v>21</v>
      </c>
      <c r="M129" s="1">
        <v>1998</v>
      </c>
      <c r="N129" s="1" t="str" cm="1">
        <f t="array" ref="N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" s="2" t="s">
        <v>32</v>
      </c>
      <c r="P129" s="2" t="str" cm="1">
        <f t="array" ref="P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" s="1">
        <v>7</v>
      </c>
      <c r="R129" s="1">
        <v>106.2</v>
      </c>
      <c r="S129" s="1">
        <v>9.9</v>
      </c>
      <c r="T129" s="1">
        <v>16</v>
      </c>
      <c r="U129" s="1">
        <v>16</v>
      </c>
      <c r="V129" s="10"/>
      <c r="W129" s="1" t="s">
        <v>46</v>
      </c>
      <c r="X129" s="2" t="s">
        <v>38</v>
      </c>
      <c r="Y129" s="2" t="str" cm="1">
        <f t="array" ref="Y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" spans="1:25" ht="15" customHeight="1" x14ac:dyDescent="0.35">
      <c r="A130" s="1">
        <v>129</v>
      </c>
      <c r="B130" s="13">
        <v>-8.1180521745357908</v>
      </c>
      <c r="C130" s="12">
        <v>40.382815014962702</v>
      </c>
      <c r="D130" s="1">
        <v>379</v>
      </c>
      <c r="E130" s="2" t="s">
        <v>215</v>
      </c>
      <c r="F130" s="1"/>
      <c r="G130" s="2" t="s">
        <v>63</v>
      </c>
      <c r="H130" s="2" t="s">
        <v>126</v>
      </c>
      <c r="I130" s="2" t="s">
        <v>202</v>
      </c>
      <c r="J130" s="1">
        <v>1278.4949999999999</v>
      </c>
      <c r="K130" s="1">
        <v>79341</v>
      </c>
      <c r="L130" s="2" t="s">
        <v>21</v>
      </c>
      <c r="M130" s="1">
        <v>1998</v>
      </c>
      <c r="N130" s="1" t="str" cm="1">
        <f t="array" ref="N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" s="2" t="s">
        <v>32</v>
      </c>
      <c r="P130" s="2" t="str" cm="1">
        <f t="array" ref="P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" s="1">
        <v>9</v>
      </c>
      <c r="R130" s="1">
        <v>235.9</v>
      </c>
      <c r="S130" s="1">
        <v>17.37</v>
      </c>
      <c r="T130" s="1">
        <v>32</v>
      </c>
      <c r="U130" s="1">
        <v>18</v>
      </c>
      <c r="V130" s="10"/>
      <c r="W130" s="1" t="s">
        <v>46</v>
      </c>
      <c r="X130" s="2" t="s">
        <v>38</v>
      </c>
      <c r="Y130" s="2" t="str" cm="1">
        <f t="array" ref="Y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" spans="1:25" ht="15" customHeight="1" x14ac:dyDescent="0.35">
      <c r="A131" s="1">
        <v>130</v>
      </c>
      <c r="B131" s="13">
        <v>-8.1173043287368394</v>
      </c>
      <c r="C131" s="12">
        <v>40.382733864764703</v>
      </c>
      <c r="D131" s="1">
        <v>379</v>
      </c>
      <c r="E131" s="2" t="s">
        <v>216</v>
      </c>
      <c r="F131" s="1"/>
      <c r="G131" s="2" t="s">
        <v>63</v>
      </c>
      <c r="H131" s="2" t="s">
        <v>126</v>
      </c>
      <c r="I131" s="2" t="s">
        <v>202</v>
      </c>
      <c r="J131" s="1">
        <v>1342</v>
      </c>
      <c r="K131" s="1">
        <v>79332</v>
      </c>
      <c r="L131" s="2" t="s">
        <v>21</v>
      </c>
      <c r="M131" s="1">
        <v>1998</v>
      </c>
      <c r="N131" s="1" t="str" cm="1">
        <f t="array" ref="N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" s="2" t="s">
        <v>32</v>
      </c>
      <c r="P131" s="2" t="str" cm="1">
        <f t="array" ref="P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" s="1">
        <v>10</v>
      </c>
      <c r="R131" s="1">
        <v>150.1</v>
      </c>
      <c r="S131" s="1">
        <v>9.4</v>
      </c>
      <c r="T131" s="1">
        <v>17</v>
      </c>
      <c r="U131" s="1">
        <v>16</v>
      </c>
      <c r="V131" s="10"/>
      <c r="W131" s="1" t="s">
        <v>46</v>
      </c>
      <c r="X131" s="2" t="s">
        <v>38</v>
      </c>
      <c r="Y131" s="2" t="str" cm="1">
        <f t="array" ref="Y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" spans="1:25" ht="15" customHeight="1" x14ac:dyDescent="0.35">
      <c r="A132" s="1">
        <v>131</v>
      </c>
      <c r="B132" s="13">
        <v>-8.7104487072250105</v>
      </c>
      <c r="C132" s="12">
        <v>37.608267401264598</v>
      </c>
      <c r="D132" s="1">
        <v>384</v>
      </c>
      <c r="E132" s="2" t="s">
        <v>217</v>
      </c>
      <c r="F132" s="1"/>
      <c r="G132" s="2" t="s">
        <v>26</v>
      </c>
      <c r="H132" s="2" t="s">
        <v>27</v>
      </c>
      <c r="I132" s="2" t="s">
        <v>172</v>
      </c>
      <c r="J132" s="1">
        <v>-50978</v>
      </c>
      <c r="K132" s="1">
        <v>-228520</v>
      </c>
      <c r="L132" s="2" t="s">
        <v>21</v>
      </c>
      <c r="M132" s="1">
        <v>1965</v>
      </c>
      <c r="N132" s="1" t="str" cm="1">
        <f t="array" ref="N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" s="2" t="s">
        <v>32</v>
      </c>
      <c r="P132" s="2" t="str" cm="1">
        <f t="array" ref="P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" s="1">
        <v>3</v>
      </c>
      <c r="R132" s="1">
        <v>54.6</v>
      </c>
      <c r="S132" s="1">
        <v>9</v>
      </c>
      <c r="T132" s="1">
        <v>18.2</v>
      </c>
      <c r="U132" s="1">
        <v>4</v>
      </c>
      <c r="V132" s="10"/>
      <c r="W132" s="1" t="s">
        <v>30</v>
      </c>
      <c r="X132" s="2" t="s">
        <v>38</v>
      </c>
      <c r="Y132" s="2" t="str" cm="1">
        <f t="array" ref="Y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" spans="1:25" ht="15" customHeight="1" x14ac:dyDescent="0.35">
      <c r="A133" s="1">
        <v>132</v>
      </c>
      <c r="B133" s="13">
        <v>-8.1253588820238107</v>
      </c>
      <c r="C133" s="12">
        <v>40.387471629583501</v>
      </c>
      <c r="D133" s="1">
        <v>386</v>
      </c>
      <c r="E133" s="2" t="s">
        <v>218</v>
      </c>
      <c r="F133" s="1"/>
      <c r="G133" s="2" t="s">
        <v>37</v>
      </c>
      <c r="H133" s="2" t="s">
        <v>126</v>
      </c>
      <c r="I133" s="2" t="s">
        <v>202</v>
      </c>
      <c r="J133" s="1">
        <v>658</v>
      </c>
      <c r="K133" s="1">
        <v>79858</v>
      </c>
      <c r="L133" s="2" t="s">
        <v>21</v>
      </c>
      <c r="M133" s="1">
        <v>1996</v>
      </c>
      <c r="N133" s="1" t="str" cm="1">
        <f t="array" ref="N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" s="2" t="s">
        <v>32</v>
      </c>
      <c r="P133" s="2" t="str" cm="1">
        <f t="array" ref="P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" s="1">
        <v>3</v>
      </c>
      <c r="R133" s="1">
        <v>31.2</v>
      </c>
      <c r="S133" s="1">
        <v>9.9</v>
      </c>
      <c r="T133" s="1">
        <v>15.7</v>
      </c>
      <c r="U133" s="1">
        <v>7</v>
      </c>
      <c r="V133" s="10"/>
      <c r="W133" s="1" t="s">
        <v>46</v>
      </c>
      <c r="X133" s="2" t="s">
        <v>38</v>
      </c>
      <c r="Y133" s="2" t="str" cm="1">
        <f t="array" ref="Y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" spans="1:25" ht="15" customHeight="1" x14ac:dyDescent="0.35">
      <c r="A134" s="1">
        <v>133</v>
      </c>
      <c r="B134" s="13">
        <v>-8.1262421250981003</v>
      </c>
      <c r="C134" s="12">
        <v>40.3879940098481</v>
      </c>
      <c r="D134" s="1">
        <v>390</v>
      </c>
      <c r="E134" s="2" t="s">
        <v>219</v>
      </c>
      <c r="F134" s="1"/>
      <c r="G134" s="2" t="s">
        <v>26</v>
      </c>
      <c r="H134" s="2" t="s">
        <v>126</v>
      </c>
      <c r="I134" s="2" t="s">
        <v>202</v>
      </c>
      <c r="J134" s="1">
        <v>583</v>
      </c>
      <c r="K134" s="1">
        <v>79916</v>
      </c>
      <c r="L134" s="2" t="s">
        <v>21</v>
      </c>
      <c r="M134" s="1">
        <v>1996</v>
      </c>
      <c r="N134" s="1" t="str" cm="1">
        <f t="array" ref="N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" s="2" t="s">
        <v>32</v>
      </c>
      <c r="P134" s="2" t="str" cm="1">
        <f t="array" ref="P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" s="1">
        <v>3</v>
      </c>
      <c r="R134" s="1">
        <v>100</v>
      </c>
      <c r="S134" s="1">
        <v>15.2</v>
      </c>
      <c r="T134" s="1">
        <v>40</v>
      </c>
      <c r="U134" s="1">
        <v>13</v>
      </c>
      <c r="V134" s="10"/>
      <c r="W134" s="1" t="s">
        <v>46</v>
      </c>
      <c r="X134" s="2" t="s">
        <v>38</v>
      </c>
      <c r="Y134" s="2" t="str" cm="1">
        <f t="array" ref="Y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" spans="1:25" ht="15" customHeight="1" x14ac:dyDescent="0.35">
      <c r="A135" s="1">
        <v>134</v>
      </c>
      <c r="B135" s="13">
        <v>-8.6962920764628908</v>
      </c>
      <c r="C135" s="12">
        <v>39.250381534781503</v>
      </c>
      <c r="D135" s="1">
        <v>391</v>
      </c>
      <c r="E135" s="2" t="s">
        <v>220</v>
      </c>
      <c r="F135" s="1"/>
      <c r="G135" s="2" t="s">
        <v>19</v>
      </c>
      <c r="H135" s="2" t="s">
        <v>54</v>
      </c>
      <c r="I135" s="2" t="s">
        <v>54</v>
      </c>
      <c r="J135" s="1">
        <v>-48614.33</v>
      </c>
      <c r="K135" s="1">
        <v>-46243.29</v>
      </c>
      <c r="L135" s="2" t="s">
        <v>21</v>
      </c>
      <c r="M135" s="1">
        <v>1993</v>
      </c>
      <c r="N135" s="1" t="str" cm="1">
        <f t="array" ref="N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" s="2" t="s">
        <v>32</v>
      </c>
      <c r="P135" s="2" t="str" cm="1">
        <f t="array" ref="P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" s="1">
        <v>2</v>
      </c>
      <c r="R135" s="1">
        <v>53.7</v>
      </c>
      <c r="S135" s="1">
        <v>26.48</v>
      </c>
      <c r="T135" s="1">
        <v>26.85</v>
      </c>
      <c r="U135" s="1">
        <v>6.65</v>
      </c>
      <c r="V135" s="10"/>
      <c r="W135" s="1" t="s">
        <v>23</v>
      </c>
      <c r="X135" s="2" t="s">
        <v>38</v>
      </c>
      <c r="Y135" s="2" t="str" cm="1">
        <f t="array" ref="Y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" spans="1:25" ht="15" customHeight="1" x14ac:dyDescent="0.35">
      <c r="A136" s="1">
        <v>135</v>
      </c>
      <c r="B136" s="13">
        <v>-8.6949691515480492</v>
      </c>
      <c r="C136" s="12">
        <v>39.248339939505698</v>
      </c>
      <c r="D136" s="1">
        <v>392</v>
      </c>
      <c r="E136" s="2" t="s">
        <v>221</v>
      </c>
      <c r="F136" s="1"/>
      <c r="G136" s="2" t="s">
        <v>37</v>
      </c>
      <c r="H136" s="2" t="s">
        <v>54</v>
      </c>
      <c r="I136" s="2" t="s">
        <v>54</v>
      </c>
      <c r="J136" s="1">
        <v>-48501.54</v>
      </c>
      <c r="K136" s="1">
        <v>-46470.66</v>
      </c>
      <c r="L136" s="2" t="s">
        <v>21</v>
      </c>
      <c r="M136" s="1">
        <v>1994</v>
      </c>
      <c r="N136" s="1" t="str" cm="1">
        <f t="array" ref="N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" s="2" t="s">
        <v>32</v>
      </c>
      <c r="P136" s="2" t="str" cm="1">
        <f t="array" ref="P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" s="1">
        <v>4</v>
      </c>
      <c r="R136" s="1">
        <v>39.799999999999997</v>
      </c>
      <c r="S136" s="1">
        <v>18</v>
      </c>
      <c r="T136" s="1">
        <v>12.6</v>
      </c>
      <c r="U136" s="1">
        <v>6.36</v>
      </c>
      <c r="V136" s="10"/>
      <c r="W136" s="1" t="s">
        <v>23</v>
      </c>
      <c r="X136" s="2" t="s">
        <v>38</v>
      </c>
      <c r="Y136" s="2" t="str" cm="1">
        <f t="array" ref="Y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" spans="1:25" ht="15" customHeight="1" x14ac:dyDescent="0.35">
      <c r="A137" s="1">
        <v>136</v>
      </c>
      <c r="B137" s="13">
        <v>-8.1277492932971303</v>
      </c>
      <c r="C137" s="12">
        <v>40.392226716925698</v>
      </c>
      <c r="D137" s="1">
        <v>393</v>
      </c>
      <c r="E137" s="2" t="s">
        <v>222</v>
      </c>
      <c r="F137" s="1"/>
      <c r="G137" s="2" t="s">
        <v>26</v>
      </c>
      <c r="H137" s="2" t="s">
        <v>126</v>
      </c>
      <c r="I137" s="2" t="s">
        <v>202</v>
      </c>
      <c r="J137" s="1">
        <v>455</v>
      </c>
      <c r="K137" s="1">
        <v>80386</v>
      </c>
      <c r="L137" s="2" t="s">
        <v>21</v>
      </c>
      <c r="M137" s="1">
        <v>1996</v>
      </c>
      <c r="N137" s="1" t="str" cm="1">
        <f t="array" ref="N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" s="2" t="s">
        <v>32</v>
      </c>
      <c r="P137" s="2" t="str" cm="1">
        <f t="array" ref="P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" s="1">
        <v>5</v>
      </c>
      <c r="R137" s="1">
        <v>180</v>
      </c>
      <c r="S137" s="1">
        <v>15.3</v>
      </c>
      <c r="T137" s="1">
        <v>40</v>
      </c>
      <c r="U137" s="1">
        <v>18</v>
      </c>
      <c r="V137" s="10"/>
      <c r="W137" s="1" t="s">
        <v>46</v>
      </c>
      <c r="X137" s="2" t="s">
        <v>38</v>
      </c>
      <c r="Y137" s="2" t="str" cm="1">
        <f t="array" ref="Y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" spans="1:25" ht="15" customHeight="1" x14ac:dyDescent="0.35">
      <c r="A138" s="1">
        <v>137</v>
      </c>
      <c r="B138" s="13">
        <v>-8.12610642986877</v>
      </c>
      <c r="C138" s="12">
        <v>40.400080666293498</v>
      </c>
      <c r="D138" s="1">
        <v>395</v>
      </c>
      <c r="E138" s="2" t="s">
        <v>223</v>
      </c>
      <c r="F138" s="1"/>
      <c r="G138" s="2" t="s">
        <v>19</v>
      </c>
      <c r="H138" s="2" t="s">
        <v>126</v>
      </c>
      <c r="I138" s="2" t="s">
        <v>202</v>
      </c>
      <c r="J138" s="1">
        <v>594.41539999999998</v>
      </c>
      <c r="K138" s="1">
        <v>81258.13</v>
      </c>
      <c r="L138" s="2" t="s">
        <v>21</v>
      </c>
      <c r="M138" s="1">
        <v>1996</v>
      </c>
      <c r="N138" s="1" t="str" cm="1">
        <f t="array" ref="N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" s="2" t="s">
        <v>32</v>
      </c>
      <c r="P138" s="2" t="str" cm="1">
        <f t="array" ref="P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" s="1">
        <v>3</v>
      </c>
      <c r="R138" s="1">
        <v>45.3</v>
      </c>
      <c r="S138" s="1">
        <v>32.299999999999997</v>
      </c>
      <c r="U138" s="1">
        <v>8.5</v>
      </c>
      <c r="V138" s="10"/>
      <c r="W138" s="1" t="s">
        <v>46</v>
      </c>
      <c r="X138" s="2" t="s">
        <v>38</v>
      </c>
      <c r="Y138" s="2" t="str" cm="1">
        <f t="array" ref="Y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" spans="1:25" ht="15" customHeight="1" x14ac:dyDescent="0.35">
      <c r="A139" s="1">
        <v>138</v>
      </c>
      <c r="B139" s="13">
        <v>-8.4321764188607204</v>
      </c>
      <c r="C139" s="12">
        <v>41.5758615523876</v>
      </c>
      <c r="D139" s="1">
        <v>396</v>
      </c>
      <c r="E139" s="2" t="s">
        <v>224</v>
      </c>
      <c r="F139" s="1"/>
      <c r="G139" s="2" t="s">
        <v>19</v>
      </c>
      <c r="H139" s="2" t="s">
        <v>225</v>
      </c>
      <c r="I139" s="2" t="s">
        <v>225</v>
      </c>
      <c r="J139" s="1">
        <v>-24941.89</v>
      </c>
      <c r="K139" s="1">
        <v>211876.1</v>
      </c>
      <c r="L139" s="2" t="s">
        <v>21</v>
      </c>
      <c r="M139" s="1">
        <v>1999</v>
      </c>
      <c r="N139" s="1" t="str" cm="1">
        <f t="array" ref="N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" s="2" t="s">
        <v>22</v>
      </c>
      <c r="P139" s="2" t="str" cm="1">
        <f t="array" ref="P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9" s="1">
        <v>1</v>
      </c>
      <c r="R139" s="1">
        <v>8.5</v>
      </c>
      <c r="S139" s="1">
        <v>26.4</v>
      </c>
      <c r="T139" s="1">
        <v>8.5</v>
      </c>
      <c r="U139" s="9"/>
      <c r="V139" s="10"/>
      <c r="W139" s="1" t="s">
        <v>41</v>
      </c>
      <c r="X139" s="2" t="s">
        <v>24</v>
      </c>
      <c r="Y139" s="2" t="str" cm="1">
        <f t="array" ref="Y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" spans="1:25" ht="15" customHeight="1" x14ac:dyDescent="0.35">
      <c r="A140" s="1">
        <v>139</v>
      </c>
      <c r="B140" s="13">
        <v>-8.1242961033462908</v>
      </c>
      <c r="C140" s="12">
        <v>40.409129967193799</v>
      </c>
      <c r="D140" s="1">
        <v>397</v>
      </c>
      <c r="E140" s="2" t="s">
        <v>226</v>
      </c>
      <c r="F140" s="1"/>
      <c r="G140" s="2" t="s">
        <v>37</v>
      </c>
      <c r="H140" s="2" t="s">
        <v>126</v>
      </c>
      <c r="I140" s="2" t="s">
        <v>202</v>
      </c>
      <c r="J140" s="1">
        <v>748</v>
      </c>
      <c r="K140" s="1">
        <v>82263</v>
      </c>
      <c r="L140" s="2" t="s">
        <v>21</v>
      </c>
      <c r="M140" s="1">
        <v>1996</v>
      </c>
      <c r="N140" s="1" t="str" cm="1">
        <f t="array" ref="N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" s="2" t="s">
        <v>32</v>
      </c>
      <c r="P140" s="2" t="str" cm="1">
        <f t="array" ref="P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" s="1">
        <v>3</v>
      </c>
      <c r="R140" s="1">
        <v>43.6</v>
      </c>
      <c r="S140" s="1">
        <v>11.1</v>
      </c>
      <c r="U140" s="1">
        <v>9</v>
      </c>
      <c r="V140" s="10"/>
      <c r="W140" s="1" t="s">
        <v>46</v>
      </c>
      <c r="X140" s="2" t="s">
        <v>38</v>
      </c>
      <c r="Y140" s="2" t="str" cm="1">
        <f t="array" ref="Y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" spans="1:25" ht="15" customHeight="1" x14ac:dyDescent="0.35">
      <c r="A141" s="1">
        <v>140</v>
      </c>
      <c r="B141" s="13">
        <v>-8.1221274482919696</v>
      </c>
      <c r="C141" s="12">
        <v>40.4184545816534</v>
      </c>
      <c r="D141" s="1">
        <v>399</v>
      </c>
      <c r="E141" s="2" t="s">
        <v>227</v>
      </c>
      <c r="F141" s="1"/>
      <c r="G141" s="2" t="s">
        <v>19</v>
      </c>
      <c r="H141" s="2" t="s">
        <v>126</v>
      </c>
      <c r="I141" s="2" t="s">
        <v>202</v>
      </c>
      <c r="J141" s="1">
        <v>931.95119999999997</v>
      </c>
      <c r="K141" s="1">
        <v>83298.45</v>
      </c>
      <c r="L141" s="2" t="s">
        <v>21</v>
      </c>
      <c r="M141" s="1">
        <v>1996</v>
      </c>
      <c r="N141" s="1" t="str" cm="1">
        <f t="array" ref="N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" s="2" t="s">
        <v>228</v>
      </c>
      <c r="P141" s="2" t="str" cm="1">
        <f t="array" ref="P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1" s="1">
        <v>1</v>
      </c>
      <c r="R141" s="1">
        <v>12.8</v>
      </c>
      <c r="S141" s="1">
        <v>23</v>
      </c>
      <c r="T141" s="1">
        <v>12.8</v>
      </c>
      <c r="U141" s="9"/>
      <c r="V141" s="10"/>
      <c r="W141" s="1" t="s">
        <v>46</v>
      </c>
      <c r="X141" s="2" t="s">
        <v>24</v>
      </c>
      <c r="Y141" s="2" t="str" cm="1">
        <f t="array" ref="Y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" spans="1:25" ht="15" customHeight="1" x14ac:dyDescent="0.35">
      <c r="A142" s="1">
        <v>141</v>
      </c>
      <c r="B142" s="13">
        <v>-8.1126147177561894</v>
      </c>
      <c r="C142" s="12">
        <v>40.432031022432099</v>
      </c>
      <c r="D142" s="1">
        <v>401</v>
      </c>
      <c r="E142" s="2" t="s">
        <v>229</v>
      </c>
      <c r="F142" s="1"/>
      <c r="G142" s="2" t="s">
        <v>37</v>
      </c>
      <c r="H142" s="2" t="s">
        <v>126</v>
      </c>
      <c r="I142" s="2" t="s">
        <v>202</v>
      </c>
      <c r="J142" s="1">
        <v>1738.95</v>
      </c>
      <c r="K142" s="1">
        <v>84806.16</v>
      </c>
      <c r="L142" s="2" t="s">
        <v>21</v>
      </c>
      <c r="M142" s="1">
        <v>1996</v>
      </c>
      <c r="N142" s="1" t="str" cm="1">
        <f t="array" ref="N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" s="2" t="s">
        <v>32</v>
      </c>
      <c r="P142" s="2" t="str" cm="1">
        <f t="array" ref="P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" s="1">
        <v>3</v>
      </c>
      <c r="R142" s="1">
        <v>50.4</v>
      </c>
      <c r="S142" s="1">
        <v>10.7</v>
      </c>
      <c r="T142" s="1">
        <v>24.8</v>
      </c>
      <c r="U142" s="1">
        <v>6</v>
      </c>
      <c r="V142" s="10"/>
      <c r="W142" s="1" t="s">
        <v>46</v>
      </c>
      <c r="X142" s="2" t="s">
        <v>38</v>
      </c>
      <c r="Y142" s="2" t="str" cm="1">
        <f t="array" ref="Y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" spans="1:25" ht="15" customHeight="1" x14ac:dyDescent="0.35">
      <c r="A143" s="1">
        <v>142</v>
      </c>
      <c r="B143" s="13">
        <v>-8.1099608343217806</v>
      </c>
      <c r="C143" s="12">
        <v>40.436865045352199</v>
      </c>
      <c r="D143" s="1">
        <v>402</v>
      </c>
      <c r="E143" s="2" t="s">
        <v>230</v>
      </c>
      <c r="F143" s="1"/>
      <c r="G143" s="2" t="s">
        <v>19</v>
      </c>
      <c r="H143" s="2" t="s">
        <v>126</v>
      </c>
      <c r="I143" s="2" t="s">
        <v>202</v>
      </c>
      <c r="J143" s="1">
        <v>1964</v>
      </c>
      <c r="K143" s="1">
        <v>85343</v>
      </c>
      <c r="L143" s="2" t="s">
        <v>21</v>
      </c>
      <c r="M143" s="1">
        <v>1996</v>
      </c>
      <c r="N143" s="1" t="str" cm="1">
        <f t="array" ref="N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" s="2" t="s">
        <v>32</v>
      </c>
      <c r="P143" s="2" t="str" cm="1">
        <f t="array" ref="P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" s="1">
        <v>3</v>
      </c>
      <c r="R143" s="1">
        <v>61.1</v>
      </c>
      <c r="S143" s="1">
        <v>23.7</v>
      </c>
      <c r="T143" s="1">
        <v>29.7</v>
      </c>
      <c r="U143" s="1">
        <v>8.5</v>
      </c>
      <c r="V143" s="10"/>
      <c r="W143" s="1" t="s">
        <v>46</v>
      </c>
      <c r="X143" s="2" t="s">
        <v>38</v>
      </c>
      <c r="Y143" s="2" t="str" cm="1">
        <f t="array" ref="Y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" spans="1:25" ht="15" customHeight="1" x14ac:dyDescent="0.35">
      <c r="A144" s="1">
        <v>143</v>
      </c>
      <c r="B144" s="13">
        <v>-8.1043519654422305</v>
      </c>
      <c r="C144" s="12">
        <v>40.454254494036498</v>
      </c>
      <c r="D144" s="1">
        <v>405</v>
      </c>
      <c r="E144" s="2" t="s">
        <v>231</v>
      </c>
      <c r="F144" s="1"/>
      <c r="G144" s="2" t="s">
        <v>19</v>
      </c>
      <c r="H144" s="2" t="s">
        <v>126</v>
      </c>
      <c r="I144" s="2" t="s">
        <v>202</v>
      </c>
      <c r="J144" s="1">
        <v>2439.268</v>
      </c>
      <c r="K144" s="1">
        <v>87274.12</v>
      </c>
      <c r="L144" s="2" t="s">
        <v>21</v>
      </c>
      <c r="M144" s="1">
        <v>1996</v>
      </c>
      <c r="N144" s="1" t="str" cm="1">
        <f t="array" ref="N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" s="2" t="s">
        <v>228</v>
      </c>
      <c r="P144" s="2" t="str" cm="1">
        <f t="array" ref="P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4" s="1">
        <v>1</v>
      </c>
      <c r="R144" s="1">
        <v>13.3</v>
      </c>
      <c r="S144" s="1">
        <v>20.5</v>
      </c>
      <c r="T144" s="1">
        <v>13.3</v>
      </c>
      <c r="U144" s="9"/>
      <c r="V144" s="10"/>
      <c r="W144" s="1" t="s">
        <v>46</v>
      </c>
      <c r="X144" s="2" t="s">
        <v>24</v>
      </c>
      <c r="Y144" s="2" t="str" cm="1">
        <f t="array" ref="Y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" spans="1:25" ht="15" customHeight="1" x14ac:dyDescent="0.35">
      <c r="A145" s="1">
        <v>144</v>
      </c>
      <c r="B145" s="13">
        <v>-8.0969268005829296</v>
      </c>
      <c r="C145" s="12">
        <v>40.469812342781601</v>
      </c>
      <c r="D145" s="1">
        <v>406</v>
      </c>
      <c r="E145" s="2" t="s">
        <v>232</v>
      </c>
      <c r="F145" s="1"/>
      <c r="G145" s="2" t="s">
        <v>19</v>
      </c>
      <c r="H145" s="2" t="s">
        <v>126</v>
      </c>
      <c r="I145" s="2" t="s">
        <v>202</v>
      </c>
      <c r="J145" s="1">
        <v>3068.402</v>
      </c>
      <c r="K145" s="1">
        <v>89001.95</v>
      </c>
      <c r="L145" s="2" t="s">
        <v>21</v>
      </c>
      <c r="M145" s="1">
        <v>1996</v>
      </c>
      <c r="N145" s="1" t="str" cm="1">
        <f t="array" ref="N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" s="2" t="s">
        <v>65</v>
      </c>
      <c r="P145" s="2" t="str" cm="1">
        <f t="array" ref="P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5" s="1">
        <v>1</v>
      </c>
      <c r="R145" s="1">
        <v>11</v>
      </c>
      <c r="S145" s="1">
        <v>17.3</v>
      </c>
      <c r="U145" s="9"/>
      <c r="V145" s="10"/>
      <c r="W145" s="1" t="s">
        <v>46</v>
      </c>
      <c r="X145" s="2" t="s">
        <v>24</v>
      </c>
      <c r="Y145" s="2" t="str" cm="1">
        <f t="array" ref="Y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" spans="1:25" ht="15" customHeight="1" x14ac:dyDescent="0.35">
      <c r="A146" s="1">
        <v>145</v>
      </c>
      <c r="B146" s="13">
        <v>-8.0940069643446595</v>
      </c>
      <c r="C146" s="12">
        <v>40.473978129197199</v>
      </c>
      <c r="D146" s="1">
        <v>408</v>
      </c>
      <c r="E146" s="2" t="s">
        <v>233</v>
      </c>
      <c r="F146" s="1"/>
      <c r="G146" s="2" t="s">
        <v>19</v>
      </c>
      <c r="H146" s="2" t="s">
        <v>126</v>
      </c>
      <c r="I146" s="2" t="s">
        <v>202</v>
      </c>
      <c r="J146" s="1">
        <v>3315.8159999999998</v>
      </c>
      <c r="K146" s="1">
        <v>89464.639999999999</v>
      </c>
      <c r="L146" s="2" t="s">
        <v>21</v>
      </c>
      <c r="M146" s="1">
        <v>1996</v>
      </c>
      <c r="N146" s="1" t="str" cm="1">
        <f t="array" ref="N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" s="2" t="s">
        <v>32</v>
      </c>
      <c r="P146" s="2" t="str" cm="1">
        <f t="array" ref="P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" s="1">
        <v>3</v>
      </c>
      <c r="R146" s="1">
        <v>52.7</v>
      </c>
      <c r="S146" s="1">
        <v>17.45</v>
      </c>
      <c r="T146" s="1">
        <v>29.3</v>
      </c>
      <c r="U146" s="1">
        <v>6.55</v>
      </c>
      <c r="V146" s="10"/>
      <c r="W146" s="1" t="s">
        <v>46</v>
      </c>
      <c r="X146" s="2" t="s">
        <v>38</v>
      </c>
      <c r="Y146" s="2" t="str" cm="1">
        <f t="array" ref="Y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" spans="1:25" ht="15" customHeight="1" x14ac:dyDescent="0.35">
      <c r="A147" s="1">
        <v>146</v>
      </c>
      <c r="B147" s="13">
        <v>-8.0914030493248195</v>
      </c>
      <c r="C147" s="12">
        <v>40.476557372416899</v>
      </c>
      <c r="D147" s="1">
        <v>410</v>
      </c>
      <c r="E147" s="2" t="s">
        <v>234</v>
      </c>
      <c r="F147" s="1"/>
      <c r="G147" s="2" t="s">
        <v>37</v>
      </c>
      <c r="H147" s="2" t="s">
        <v>126</v>
      </c>
      <c r="I147" s="2" t="s">
        <v>235</v>
      </c>
      <c r="J147" s="1">
        <v>3536.4940000000001</v>
      </c>
      <c r="K147" s="1">
        <v>89751.15</v>
      </c>
      <c r="L147" s="2" t="s">
        <v>21</v>
      </c>
      <c r="M147" s="1">
        <v>1996</v>
      </c>
      <c r="N147" s="1" t="str" cm="1">
        <f t="array" ref="N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" s="2" t="s">
        <v>32</v>
      </c>
      <c r="P147" s="2" t="str" cm="1">
        <f t="array" ref="P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" s="1">
        <v>3</v>
      </c>
      <c r="R147" s="1">
        <v>45.55</v>
      </c>
      <c r="S147" s="1">
        <v>10.9</v>
      </c>
      <c r="T147" s="1">
        <v>25.65</v>
      </c>
      <c r="U147" s="1">
        <v>8.4</v>
      </c>
      <c r="V147" s="10"/>
      <c r="W147" s="1" t="s">
        <v>46</v>
      </c>
      <c r="X147" s="2" t="s">
        <v>38</v>
      </c>
      <c r="Y147" s="2" t="str" cm="1">
        <f t="array" ref="Y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" spans="1:25" ht="15" customHeight="1" x14ac:dyDescent="0.35">
      <c r="A148" s="1">
        <v>147</v>
      </c>
      <c r="B148" s="13">
        <v>-8.0868297766502302</v>
      </c>
      <c r="C148" s="12">
        <v>40.4816243497485</v>
      </c>
      <c r="D148" s="1">
        <v>411</v>
      </c>
      <c r="E148" s="2" t="s">
        <v>236</v>
      </c>
      <c r="F148" s="1"/>
      <c r="G148" s="2" t="s">
        <v>19</v>
      </c>
      <c r="H148" s="2" t="s">
        <v>126</v>
      </c>
      <c r="I148" s="2" t="s">
        <v>235</v>
      </c>
      <c r="J148" s="1">
        <v>3924</v>
      </c>
      <c r="K148" s="1">
        <v>90314</v>
      </c>
      <c r="L148" s="2" t="s">
        <v>21</v>
      </c>
      <c r="M148" s="1">
        <v>1996</v>
      </c>
      <c r="N148" s="1" t="str" cm="1">
        <f t="array" ref="N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" s="2" t="s">
        <v>65</v>
      </c>
      <c r="P148" s="2" t="str" cm="1">
        <f t="array" ref="P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" s="1">
        <v>1</v>
      </c>
      <c r="R148" s="1">
        <v>10.97</v>
      </c>
      <c r="S148" s="1">
        <v>17.600000000000001</v>
      </c>
      <c r="T148" s="1">
        <v>10.97</v>
      </c>
      <c r="U148" s="9"/>
      <c r="V148" s="10"/>
      <c r="W148" s="1" t="s">
        <v>46</v>
      </c>
      <c r="X148" s="2" t="s">
        <v>24</v>
      </c>
      <c r="Y148" s="2" t="str" cm="1">
        <f t="array" ref="Y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" spans="1:25" ht="15" customHeight="1" x14ac:dyDescent="0.35">
      <c r="A149" s="1">
        <v>148</v>
      </c>
      <c r="B149" s="13">
        <v>-8.0868094195733207</v>
      </c>
      <c r="C149" s="12">
        <v>40.486878567114204</v>
      </c>
      <c r="D149" s="1">
        <v>412</v>
      </c>
      <c r="E149" s="2" t="s">
        <v>237</v>
      </c>
      <c r="F149" s="1"/>
      <c r="G149" s="2" t="s">
        <v>19</v>
      </c>
      <c r="H149" s="2" t="s">
        <v>126</v>
      </c>
      <c r="I149" s="2" t="s">
        <v>235</v>
      </c>
      <c r="J149" s="1">
        <v>3925.42</v>
      </c>
      <c r="K149" s="1">
        <v>90897.45</v>
      </c>
      <c r="L149" s="2" t="s">
        <v>21</v>
      </c>
      <c r="M149" s="1">
        <v>1996</v>
      </c>
      <c r="N149" s="1" t="str" cm="1">
        <f t="array" ref="N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" s="2" t="s">
        <v>32</v>
      </c>
      <c r="P149" s="2" t="str" cm="1">
        <f t="array" ref="P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" s="1">
        <v>3</v>
      </c>
      <c r="R149" s="1">
        <v>36.049999999999997</v>
      </c>
      <c r="S149" s="1">
        <v>17.600000000000001</v>
      </c>
      <c r="T149" s="1">
        <v>20.05</v>
      </c>
      <c r="U149" s="1">
        <v>8</v>
      </c>
      <c r="V149" s="10"/>
      <c r="W149" s="1" t="s">
        <v>46</v>
      </c>
      <c r="X149" s="2" t="s">
        <v>38</v>
      </c>
      <c r="Y149" s="2" t="str" cm="1">
        <f t="array" ref="Y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" spans="1:25" ht="15" customHeight="1" x14ac:dyDescent="0.35">
      <c r="A150" s="1">
        <v>149</v>
      </c>
      <c r="B150" s="13">
        <v>-8.0848939704533098</v>
      </c>
      <c r="C150" s="12">
        <v>40.490141624094598</v>
      </c>
      <c r="D150" s="1">
        <v>414</v>
      </c>
      <c r="E150" s="2" t="s">
        <v>238</v>
      </c>
      <c r="F150" s="1"/>
      <c r="G150" s="2" t="s">
        <v>37</v>
      </c>
      <c r="H150" s="2" t="s">
        <v>126</v>
      </c>
      <c r="I150" s="2" t="s">
        <v>235</v>
      </c>
      <c r="J150" s="1">
        <v>4087.6219999999998</v>
      </c>
      <c r="K150" s="1">
        <v>91259.88</v>
      </c>
      <c r="L150" s="2" t="s">
        <v>21</v>
      </c>
      <c r="M150" s="1">
        <v>1996</v>
      </c>
      <c r="N150" s="1" t="str" cm="1">
        <f t="array" ref="N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" s="2" t="s">
        <v>32</v>
      </c>
      <c r="P150" s="2" t="str" cm="1">
        <f t="array" ref="P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" s="1">
        <v>3</v>
      </c>
      <c r="R150" s="1">
        <v>40.950000000000003</v>
      </c>
      <c r="S150" s="1">
        <v>10.9</v>
      </c>
      <c r="T150" s="1">
        <v>22.85</v>
      </c>
      <c r="U150" s="1">
        <v>8</v>
      </c>
      <c r="V150" s="10"/>
      <c r="W150" s="1" t="s">
        <v>46</v>
      </c>
      <c r="X150" s="2" t="s">
        <v>38</v>
      </c>
      <c r="Y150" s="2" t="str" cm="1">
        <f t="array" ref="Y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" spans="1:25" ht="15" customHeight="1" x14ac:dyDescent="0.35">
      <c r="A151" s="1">
        <v>150</v>
      </c>
      <c r="B151" s="13">
        <v>-8.0826417562086093</v>
      </c>
      <c r="C151" s="12">
        <v>40.499039104545403</v>
      </c>
      <c r="D151" s="1">
        <v>416</v>
      </c>
      <c r="E151" s="2" t="s">
        <v>239</v>
      </c>
      <c r="F151" s="1"/>
      <c r="G151" s="2" t="s">
        <v>37</v>
      </c>
      <c r="H151" s="2" t="s">
        <v>126</v>
      </c>
      <c r="I151" s="2" t="s">
        <v>235</v>
      </c>
      <c r="J151" s="1">
        <v>4278</v>
      </c>
      <c r="K151" s="1">
        <v>92248</v>
      </c>
      <c r="L151" s="2" t="s">
        <v>21</v>
      </c>
      <c r="M151" s="1">
        <v>1996</v>
      </c>
      <c r="N151" s="1" t="str" cm="1">
        <f t="array" ref="N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" s="2" t="s">
        <v>32</v>
      </c>
      <c r="P151" s="2" t="str" cm="1">
        <f t="array" ref="P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" s="1">
        <v>3</v>
      </c>
      <c r="R151" s="1">
        <v>60.7</v>
      </c>
      <c r="S151" s="1">
        <v>22.32</v>
      </c>
      <c r="T151" s="1">
        <v>30.3</v>
      </c>
      <c r="U151" s="1">
        <v>7.2</v>
      </c>
      <c r="V151" s="10"/>
      <c r="W151" s="1" t="s">
        <v>46</v>
      </c>
      <c r="X151" s="2" t="s">
        <v>38</v>
      </c>
      <c r="Y151" s="2" t="str" cm="1">
        <f t="array" ref="Y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2" spans="1:25" ht="15" customHeight="1" x14ac:dyDescent="0.35">
      <c r="A152" s="1">
        <v>151</v>
      </c>
      <c r="B152" s="13">
        <v>-8.4286219771095592</v>
      </c>
      <c r="C152" s="12">
        <v>41.572478140906497</v>
      </c>
      <c r="D152" s="1">
        <v>417</v>
      </c>
      <c r="E152" s="2" t="s">
        <v>240</v>
      </c>
      <c r="F152" s="1"/>
      <c r="G152" s="2" t="s">
        <v>37</v>
      </c>
      <c r="H152" s="2" t="s">
        <v>225</v>
      </c>
      <c r="I152" s="2" t="s">
        <v>225</v>
      </c>
      <c r="J152" s="1">
        <v>-24646.74</v>
      </c>
      <c r="K152" s="1">
        <v>211499.3</v>
      </c>
      <c r="L152" s="2" t="s">
        <v>21</v>
      </c>
      <c r="M152" s="1">
        <v>1999</v>
      </c>
      <c r="N152" s="1" t="str" cm="1">
        <f t="array" ref="N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" s="2" t="s">
        <v>32</v>
      </c>
      <c r="P152" s="2" t="str" cm="1">
        <f t="array" ref="P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" s="1">
        <v>4</v>
      </c>
      <c r="R152" s="1">
        <v>44.55</v>
      </c>
      <c r="S152" s="1">
        <v>12.25</v>
      </c>
      <c r="T152" s="1">
        <v>16.95</v>
      </c>
      <c r="U152" s="1">
        <v>7.2</v>
      </c>
      <c r="V152" s="10"/>
      <c r="W152" s="1" t="s">
        <v>41</v>
      </c>
      <c r="X152" s="2" t="s">
        <v>38</v>
      </c>
      <c r="Y152" s="2" t="str" cm="1">
        <f t="array" ref="Y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3" spans="1:25" ht="15" customHeight="1" x14ac:dyDescent="0.35">
      <c r="A153" s="1">
        <v>152</v>
      </c>
      <c r="B153" s="13">
        <v>-8.0887319897594203</v>
      </c>
      <c r="C153" s="12">
        <v>40.512234528101501</v>
      </c>
      <c r="D153" s="1">
        <v>419</v>
      </c>
      <c r="E153" s="2" t="s">
        <v>241</v>
      </c>
      <c r="F153" s="1"/>
      <c r="G153" s="2" t="s">
        <v>19</v>
      </c>
      <c r="H153" s="2" t="s">
        <v>126</v>
      </c>
      <c r="I153" s="2" t="s">
        <v>235</v>
      </c>
      <c r="J153" s="1">
        <v>3761</v>
      </c>
      <c r="K153" s="1">
        <v>93713</v>
      </c>
      <c r="L153" s="2" t="s">
        <v>21</v>
      </c>
      <c r="M153" s="1">
        <v>1996</v>
      </c>
      <c r="N153" s="1" t="str" cm="1">
        <f t="array" ref="N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" s="2" t="s">
        <v>65</v>
      </c>
      <c r="P153" s="2" t="str" cm="1">
        <f t="array" ref="P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" s="1">
        <v>1</v>
      </c>
      <c r="R153" s="1">
        <v>11</v>
      </c>
      <c r="S153" s="1">
        <v>14.45</v>
      </c>
      <c r="T153" s="1">
        <v>11</v>
      </c>
      <c r="U153" s="9"/>
      <c r="V153" s="10"/>
      <c r="W153" s="1" t="s">
        <v>46</v>
      </c>
      <c r="X153" s="2" t="s">
        <v>24</v>
      </c>
      <c r="Y153" s="2" t="str" cm="1">
        <f t="array" ref="Y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4" spans="1:25" ht="15" customHeight="1" x14ac:dyDescent="0.35">
      <c r="A154" s="1">
        <v>153</v>
      </c>
      <c r="B154" s="13">
        <v>-8.0900763880637196</v>
      </c>
      <c r="C154" s="12">
        <v>40.513324689710302</v>
      </c>
      <c r="D154" s="1">
        <v>420</v>
      </c>
      <c r="E154" s="2" t="s">
        <v>242</v>
      </c>
      <c r="F154" s="1"/>
      <c r="G154" s="2" t="s">
        <v>19</v>
      </c>
      <c r="H154" s="2" t="s">
        <v>126</v>
      </c>
      <c r="I154" s="2" t="s">
        <v>235</v>
      </c>
      <c r="J154" s="1">
        <v>3647</v>
      </c>
      <c r="K154" s="1">
        <v>93834</v>
      </c>
      <c r="L154" s="2" t="s">
        <v>21</v>
      </c>
      <c r="M154" s="1">
        <v>1996</v>
      </c>
      <c r="N154" s="1" t="str" cm="1">
        <f t="array" ref="N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" s="2" t="s">
        <v>65</v>
      </c>
      <c r="P154" s="2" t="str" cm="1">
        <f t="array" ref="P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" s="1">
        <v>1</v>
      </c>
      <c r="R154" s="1">
        <v>3.9</v>
      </c>
      <c r="S154" s="1">
        <v>13.3</v>
      </c>
      <c r="T154" s="1">
        <v>3.9</v>
      </c>
      <c r="U154" s="9"/>
      <c r="V154" s="10"/>
      <c r="W154" s="1" t="s">
        <v>46</v>
      </c>
      <c r="X154" s="2" t="s">
        <v>24</v>
      </c>
      <c r="Y154" s="2" t="str" cm="1">
        <f t="array" ref="Y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" spans="1:25" ht="15" customHeight="1" x14ac:dyDescent="0.35">
      <c r="A155" s="1">
        <v>154</v>
      </c>
      <c r="B155" s="13">
        <v>-8.0930045658398999</v>
      </c>
      <c r="C155" s="12">
        <v>40.520850558024897</v>
      </c>
      <c r="D155" s="1">
        <v>421</v>
      </c>
      <c r="E155" s="2" t="s">
        <v>243</v>
      </c>
      <c r="F155" s="1"/>
      <c r="G155" s="2" t="s">
        <v>37</v>
      </c>
      <c r="H155" s="2" t="s">
        <v>126</v>
      </c>
      <c r="I155" s="2" t="s">
        <v>235</v>
      </c>
      <c r="J155" s="1">
        <v>3398.4540000000002</v>
      </c>
      <c r="K155" s="1">
        <v>94669.59</v>
      </c>
      <c r="L155" s="2" t="s">
        <v>21</v>
      </c>
      <c r="M155" s="1">
        <v>1996</v>
      </c>
      <c r="N155" s="1" t="str" cm="1">
        <f t="array" ref="N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" s="2" t="s">
        <v>32</v>
      </c>
      <c r="P155" s="2" t="str" cm="1">
        <f t="array" ref="P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" s="1">
        <v>3</v>
      </c>
      <c r="R155" s="1">
        <v>43.4</v>
      </c>
      <c r="S155" s="1">
        <v>10.47</v>
      </c>
      <c r="T155" s="1">
        <v>21.8</v>
      </c>
      <c r="U155" s="1">
        <v>7.45</v>
      </c>
      <c r="V155" s="10"/>
      <c r="W155" s="1" t="s">
        <v>46</v>
      </c>
      <c r="X155" s="2" t="s">
        <v>38</v>
      </c>
      <c r="Y155" s="2" t="str" cm="1">
        <f t="array" ref="Y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6" spans="1:25" ht="15" customHeight="1" x14ac:dyDescent="0.35">
      <c r="A156" s="1">
        <v>155</v>
      </c>
      <c r="B156" s="13">
        <v>-8.0885796675715707</v>
      </c>
      <c r="C156" s="12">
        <v>40.5260327954174</v>
      </c>
      <c r="D156" s="1">
        <v>423</v>
      </c>
      <c r="E156" s="2" t="s">
        <v>244</v>
      </c>
      <c r="F156" s="1"/>
      <c r="G156" s="2" t="s">
        <v>37</v>
      </c>
      <c r="H156" s="2" t="s">
        <v>126</v>
      </c>
      <c r="I156" s="2" t="s">
        <v>235</v>
      </c>
      <c r="J156" s="1">
        <v>3773.136</v>
      </c>
      <c r="K156" s="1">
        <v>95245.23</v>
      </c>
      <c r="L156" s="2" t="s">
        <v>21</v>
      </c>
      <c r="M156" s="1">
        <v>1996</v>
      </c>
      <c r="N156" s="1" t="str" cm="1">
        <f t="array" ref="N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" s="2" t="s">
        <v>32</v>
      </c>
      <c r="P156" s="2" t="str" cm="1">
        <f t="array" ref="P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6" s="1">
        <v>3</v>
      </c>
      <c r="R156" s="1">
        <v>62.6</v>
      </c>
      <c r="S156" s="1">
        <v>15.21</v>
      </c>
      <c r="T156" s="1">
        <v>32.799999999999997</v>
      </c>
      <c r="U156" s="1">
        <v>6</v>
      </c>
      <c r="V156" s="10"/>
      <c r="W156" s="1" t="s">
        <v>46</v>
      </c>
      <c r="X156" s="2" t="s">
        <v>38</v>
      </c>
      <c r="Y156" s="2" t="str" cm="1">
        <f t="array" ref="Y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" spans="1:25" ht="15" customHeight="1" x14ac:dyDescent="0.35">
      <c r="A157" s="1">
        <v>156</v>
      </c>
      <c r="B157" s="13">
        <v>-8.0823610977475795</v>
      </c>
      <c r="C157" s="12">
        <v>40.5270727841839</v>
      </c>
      <c r="D157" s="1">
        <v>424</v>
      </c>
      <c r="E157" s="2" t="s">
        <v>245</v>
      </c>
      <c r="F157" s="1"/>
      <c r="G157" s="2" t="s">
        <v>37</v>
      </c>
      <c r="H157" s="2" t="s">
        <v>126</v>
      </c>
      <c r="I157" s="2" t="s">
        <v>235</v>
      </c>
      <c r="J157" s="1">
        <v>4300</v>
      </c>
      <c r="K157" s="1">
        <v>95361</v>
      </c>
      <c r="L157" s="2" t="s">
        <v>21</v>
      </c>
      <c r="M157" s="1">
        <v>1996</v>
      </c>
      <c r="N157" s="1" t="str" cm="1">
        <f t="array" ref="N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" s="2" t="s">
        <v>32</v>
      </c>
      <c r="P157" s="2" t="str" cm="1">
        <f t="array" ref="P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" s="1">
        <v>3</v>
      </c>
      <c r="R157" s="1">
        <v>35.799999999999997</v>
      </c>
      <c r="S157" s="1">
        <v>11.22</v>
      </c>
      <c r="T157" s="1">
        <v>15.6</v>
      </c>
      <c r="U157" s="1">
        <v>8.35</v>
      </c>
      <c r="V157" s="10"/>
      <c r="W157" s="1" t="s">
        <v>46</v>
      </c>
      <c r="X157" s="2" t="s">
        <v>38</v>
      </c>
      <c r="Y157" s="2" t="str" cm="1">
        <f t="array" ref="Y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8" spans="1:25" ht="15" customHeight="1" x14ac:dyDescent="0.35">
      <c r="A158" s="1">
        <v>157</v>
      </c>
      <c r="B158" s="13">
        <v>-8.07610562121525</v>
      </c>
      <c r="C158" s="12">
        <v>40.5277632815177</v>
      </c>
      <c r="D158" s="1">
        <v>425</v>
      </c>
      <c r="E158" s="2" t="s">
        <v>246</v>
      </c>
      <c r="F158" s="1"/>
      <c r="G158" s="2" t="s">
        <v>26</v>
      </c>
      <c r="H158" s="2" t="s">
        <v>126</v>
      </c>
      <c r="I158" s="2" t="s">
        <v>235</v>
      </c>
      <c r="J158" s="1">
        <v>4830</v>
      </c>
      <c r="K158" s="1">
        <v>95438</v>
      </c>
      <c r="L158" s="2" t="s">
        <v>21</v>
      </c>
      <c r="M158" s="1">
        <v>1996</v>
      </c>
      <c r="N158" s="1" t="str" cm="1">
        <f t="array" ref="N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" s="2" t="s">
        <v>32</v>
      </c>
      <c r="P158" s="2" t="str" cm="1">
        <f t="array" ref="P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" s="1">
        <v>3</v>
      </c>
      <c r="R158" s="1">
        <v>65</v>
      </c>
      <c r="S158" s="1">
        <v>14.6</v>
      </c>
      <c r="T158" s="1">
        <v>25</v>
      </c>
      <c r="U158" s="1">
        <v>8.3000000000000007</v>
      </c>
      <c r="V158" s="10"/>
      <c r="W158" s="1" t="s">
        <v>46</v>
      </c>
      <c r="X158" s="2" t="s">
        <v>38</v>
      </c>
      <c r="Y158" s="2" t="str" cm="1">
        <f t="array" ref="Y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" spans="1:25" ht="15" customHeight="1" x14ac:dyDescent="0.35">
      <c r="A159" s="1">
        <v>158</v>
      </c>
      <c r="B159" s="13">
        <v>-8.0590786819455307</v>
      </c>
      <c r="C159" s="12">
        <v>40.535705367222803</v>
      </c>
      <c r="D159" s="1">
        <v>427</v>
      </c>
      <c r="E159" s="2" t="s">
        <v>247</v>
      </c>
      <c r="F159" s="1"/>
      <c r="G159" s="2" t="s">
        <v>37</v>
      </c>
      <c r="H159" s="2" t="s">
        <v>126</v>
      </c>
      <c r="I159" s="2" t="s">
        <v>235</v>
      </c>
      <c r="J159" s="1">
        <v>6272</v>
      </c>
      <c r="K159" s="1">
        <v>96321</v>
      </c>
      <c r="L159" s="2" t="s">
        <v>21</v>
      </c>
      <c r="M159" s="1">
        <v>1996</v>
      </c>
      <c r="N159" s="1" t="str" cm="1">
        <f t="array" ref="N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" s="2" t="s">
        <v>32</v>
      </c>
      <c r="P159" s="2" t="str" cm="1">
        <f t="array" ref="P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" s="1">
        <v>3</v>
      </c>
      <c r="R159" s="1">
        <v>46.7</v>
      </c>
      <c r="S159" s="1">
        <v>11.18</v>
      </c>
      <c r="T159" s="1">
        <v>25.7</v>
      </c>
      <c r="U159" s="1">
        <v>5.5</v>
      </c>
      <c r="V159" s="10"/>
      <c r="W159" s="1" t="s">
        <v>46</v>
      </c>
      <c r="X159" s="2" t="s">
        <v>38</v>
      </c>
      <c r="Y159" s="2" t="str" cm="1">
        <f t="array" ref="Y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" spans="1:25" ht="15" customHeight="1" x14ac:dyDescent="0.35">
      <c r="A160" s="1">
        <v>159</v>
      </c>
      <c r="B160" s="13">
        <v>-8.3479088942362303</v>
      </c>
      <c r="C160" s="12">
        <v>39.847557829063803</v>
      </c>
      <c r="D160" s="1">
        <v>429</v>
      </c>
      <c r="E160" s="2" t="s">
        <v>248</v>
      </c>
      <c r="F160" s="1"/>
      <c r="G160" s="2" t="s">
        <v>26</v>
      </c>
      <c r="H160" s="2" t="s">
        <v>143</v>
      </c>
      <c r="I160" s="2" t="s">
        <v>144</v>
      </c>
      <c r="J160" s="1">
        <v>-18383.38</v>
      </c>
      <c r="K160" s="1">
        <v>19929.7</v>
      </c>
      <c r="L160" s="2" t="s">
        <v>21</v>
      </c>
      <c r="M160" s="1">
        <v>1875</v>
      </c>
      <c r="N160" s="1" t="str" cm="1">
        <f t="array" ref="N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" s="2" t="s">
        <v>29</v>
      </c>
      <c r="P160" s="2" t="str" cm="1">
        <f t="array" ref="P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" s="1">
        <v>2</v>
      </c>
      <c r="R160" s="1">
        <v>13.5</v>
      </c>
      <c r="S160" s="1">
        <v>9</v>
      </c>
      <c r="T160" s="1">
        <v>6.75</v>
      </c>
      <c r="U160" s="1">
        <v>2.7</v>
      </c>
      <c r="V160" s="10"/>
      <c r="W160" s="1" t="s">
        <v>23</v>
      </c>
      <c r="X160" s="2" t="s">
        <v>24</v>
      </c>
      <c r="Y160" s="2" t="str" cm="1">
        <f t="array" ref="Y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" spans="1:26" ht="15" customHeight="1" x14ac:dyDescent="0.35">
      <c r="A161" s="1">
        <v>160</v>
      </c>
      <c r="B161" s="13">
        <v>-8.0546068183609094</v>
      </c>
      <c r="C161" s="12">
        <v>40.544491641604999</v>
      </c>
      <c r="D161" s="1">
        <v>430</v>
      </c>
      <c r="E161" s="2" t="s">
        <v>249</v>
      </c>
      <c r="F161" s="1"/>
      <c r="G161" s="2" t="s">
        <v>37</v>
      </c>
      <c r="H161" s="2" t="s">
        <v>126</v>
      </c>
      <c r="I161" s="2" t="s">
        <v>235</v>
      </c>
      <c r="J161" s="1">
        <v>6650</v>
      </c>
      <c r="K161" s="1">
        <v>97297</v>
      </c>
      <c r="L161" s="2" t="s">
        <v>21</v>
      </c>
      <c r="M161" s="1">
        <v>1996</v>
      </c>
      <c r="N161" s="1" t="str" cm="1">
        <f t="array" ref="N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" s="2" t="s">
        <v>32</v>
      </c>
      <c r="P161" s="2" t="str" cm="1">
        <f t="array" ref="P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" s="1">
        <v>3</v>
      </c>
      <c r="R161" s="1">
        <v>39.799999999999997</v>
      </c>
      <c r="S161" s="1">
        <v>7.75</v>
      </c>
      <c r="T161" s="1">
        <v>18.600000000000001</v>
      </c>
      <c r="U161" s="1">
        <v>5.4</v>
      </c>
      <c r="V161" s="10"/>
      <c r="W161" s="1" t="s">
        <v>46</v>
      </c>
      <c r="X161" s="2" t="s">
        <v>38</v>
      </c>
      <c r="Y161" s="2" t="str" cm="1">
        <f t="array" ref="Y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" spans="1:26" ht="15" customHeight="1" x14ac:dyDescent="0.35">
      <c r="A162" s="1">
        <v>161</v>
      </c>
      <c r="B162" s="13">
        <v>-8.0540715618664205</v>
      </c>
      <c r="C162" s="12">
        <v>40.547931318457401</v>
      </c>
      <c r="D162" s="1">
        <v>431</v>
      </c>
      <c r="E162" s="2" t="s">
        <v>250</v>
      </c>
      <c r="F162" s="1"/>
      <c r="G162" s="2" t="s">
        <v>37</v>
      </c>
      <c r="H162" s="2" t="s">
        <v>126</v>
      </c>
      <c r="I162" s="2" t="s">
        <v>235</v>
      </c>
      <c r="J162" s="1">
        <v>6695</v>
      </c>
      <c r="K162" s="1">
        <v>97679</v>
      </c>
      <c r="L162" s="2" t="s">
        <v>21</v>
      </c>
      <c r="M162" s="1">
        <v>1996</v>
      </c>
      <c r="N162" s="1" t="str" cm="1">
        <f t="array" ref="N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" s="2" t="s">
        <v>32</v>
      </c>
      <c r="P162" s="2" t="str" cm="1">
        <f t="array" ref="P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" s="1">
        <v>3</v>
      </c>
      <c r="R162" s="1">
        <v>56.75</v>
      </c>
      <c r="S162" s="1">
        <v>12.35</v>
      </c>
      <c r="T162" s="1">
        <v>29.55</v>
      </c>
      <c r="U162" s="1">
        <v>7.6</v>
      </c>
      <c r="V162" s="10"/>
      <c r="W162" s="1" t="s">
        <v>46</v>
      </c>
      <c r="X162" s="2" t="s">
        <v>38</v>
      </c>
      <c r="Y162" s="2" t="str" cm="1">
        <f t="array" ref="Y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" spans="1:26" ht="15" customHeight="1" x14ac:dyDescent="0.35">
      <c r="A163" s="1">
        <v>162</v>
      </c>
      <c r="B163" s="13">
        <v>-8.0493040717155004</v>
      </c>
      <c r="C163" s="12">
        <v>40.565371279981399</v>
      </c>
      <c r="D163" s="1">
        <v>435</v>
      </c>
      <c r="E163" s="2" t="s">
        <v>251</v>
      </c>
      <c r="F163" s="1"/>
      <c r="G163" s="2" t="s">
        <v>37</v>
      </c>
      <c r="H163" s="2" t="s">
        <v>126</v>
      </c>
      <c r="I163" s="2" t="s">
        <v>235</v>
      </c>
      <c r="J163" s="1">
        <v>7097</v>
      </c>
      <c r="K163" s="1">
        <v>99616</v>
      </c>
      <c r="L163" s="2" t="s">
        <v>21</v>
      </c>
      <c r="M163" s="1">
        <v>1989</v>
      </c>
      <c r="N163" s="1" t="str" cm="1">
        <f t="array" ref="N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" s="2" t="s">
        <v>32</v>
      </c>
      <c r="P163" s="2" t="str" cm="1">
        <f t="array" ref="P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" s="1">
        <v>3</v>
      </c>
      <c r="R163" s="1">
        <v>39</v>
      </c>
      <c r="S163" s="1">
        <v>11</v>
      </c>
      <c r="T163" s="1">
        <v>18.3</v>
      </c>
      <c r="U163" s="1">
        <v>6.8</v>
      </c>
      <c r="V163" s="10"/>
      <c r="W163" s="1" t="s">
        <v>46</v>
      </c>
      <c r="X163" s="2" t="s">
        <v>38</v>
      </c>
      <c r="Y163" s="2" t="str" cm="1">
        <f t="array" ref="Y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" spans="1:26" ht="15" customHeight="1" x14ac:dyDescent="0.35">
      <c r="A164" s="1">
        <v>163</v>
      </c>
      <c r="B164" s="13">
        <v>-8.0367459908748309</v>
      </c>
      <c r="C164" s="12">
        <v>40.569377856645403</v>
      </c>
      <c r="D164" s="1">
        <v>438</v>
      </c>
      <c r="E164" s="2" t="s">
        <v>252</v>
      </c>
      <c r="F164" s="1"/>
      <c r="G164" s="2" t="s">
        <v>37</v>
      </c>
      <c r="H164" s="2" t="s">
        <v>126</v>
      </c>
      <c r="I164" s="2" t="s">
        <v>235</v>
      </c>
      <c r="J164" s="1">
        <v>8160</v>
      </c>
      <c r="K164" s="1">
        <v>100062</v>
      </c>
      <c r="L164" s="2" t="s">
        <v>21</v>
      </c>
      <c r="M164" s="1">
        <v>1989</v>
      </c>
      <c r="N164" s="1" t="str" cm="1">
        <f t="array" ref="N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" s="2" t="s">
        <v>32</v>
      </c>
      <c r="P164" s="2" t="str" cm="1">
        <f t="array" ref="P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" s="1">
        <v>3</v>
      </c>
      <c r="R164" s="1">
        <v>38.5</v>
      </c>
      <c r="S164" s="1">
        <v>7.85</v>
      </c>
      <c r="T164" s="1">
        <v>17.600000000000001</v>
      </c>
      <c r="U164" s="1">
        <v>6.3</v>
      </c>
      <c r="V164" s="10"/>
      <c r="W164" s="1" t="s">
        <v>46</v>
      </c>
      <c r="X164" s="2" t="s">
        <v>38</v>
      </c>
      <c r="Y164" s="2" t="str" cm="1">
        <f t="array" ref="Y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" spans="1:26" ht="15" customHeight="1" x14ac:dyDescent="0.35">
      <c r="A165" s="1">
        <v>164</v>
      </c>
      <c r="B165" s="13">
        <v>-8.0352666932281593</v>
      </c>
      <c r="C165" s="12">
        <v>40.571546892084498</v>
      </c>
      <c r="D165" s="1">
        <v>439</v>
      </c>
      <c r="E165" s="2" t="s">
        <v>253</v>
      </c>
      <c r="F165" s="1"/>
      <c r="G165" s="2" t="s">
        <v>37</v>
      </c>
      <c r="H165" s="2" t="s">
        <v>126</v>
      </c>
      <c r="I165" s="2" t="s">
        <v>235</v>
      </c>
      <c r="J165" s="1">
        <v>8285</v>
      </c>
      <c r="K165" s="1">
        <v>100303</v>
      </c>
      <c r="L165" s="2" t="s">
        <v>21</v>
      </c>
      <c r="M165" s="1">
        <v>1989</v>
      </c>
      <c r="N165" s="1" t="str" cm="1">
        <f t="array" ref="N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" s="2" t="s">
        <v>32</v>
      </c>
      <c r="P165" s="2" t="str" cm="1">
        <f t="array" ref="P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" s="1">
        <v>3</v>
      </c>
      <c r="R165" s="1">
        <v>38.9</v>
      </c>
      <c r="S165" s="1">
        <v>10.75</v>
      </c>
      <c r="T165" s="1">
        <v>18.100000000000001</v>
      </c>
      <c r="U165" s="1">
        <v>5.3</v>
      </c>
      <c r="V165" s="10"/>
      <c r="W165" s="1" t="s">
        <v>46</v>
      </c>
      <c r="X165" s="2" t="s">
        <v>38</v>
      </c>
      <c r="Y165" s="2" t="str" cm="1">
        <f t="array" ref="Y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" spans="1:26" ht="15" customHeight="1" x14ac:dyDescent="0.35">
      <c r="A166" s="1">
        <v>165</v>
      </c>
      <c r="B166" s="13">
        <v>-8.3486722216885205</v>
      </c>
      <c r="C166" s="12">
        <v>39.842731669310403</v>
      </c>
      <c r="D166" s="1">
        <v>441</v>
      </c>
      <c r="E166" s="2" t="s">
        <v>254</v>
      </c>
      <c r="F166" s="1"/>
      <c r="G166" s="2" t="s">
        <v>26</v>
      </c>
      <c r="H166" s="2" t="s">
        <v>143</v>
      </c>
      <c r="I166" s="2" t="s">
        <v>144</v>
      </c>
      <c r="J166" s="1">
        <v>-18450</v>
      </c>
      <c r="K166" s="1">
        <v>19394</v>
      </c>
      <c r="L166" s="2" t="s">
        <v>21</v>
      </c>
      <c r="M166" s="1">
        <v>1875</v>
      </c>
      <c r="N166" s="1" t="str" cm="1">
        <f t="array" ref="N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" s="2" t="s">
        <v>77</v>
      </c>
      <c r="P166" s="2" t="str" cm="1">
        <f t="array" ref="P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6" s="1">
        <v>1</v>
      </c>
      <c r="R166" s="1">
        <v>5.95</v>
      </c>
      <c r="S166" s="1">
        <v>9.0500000000000007</v>
      </c>
      <c r="T166" s="1">
        <v>5.95</v>
      </c>
      <c r="U166" s="9"/>
      <c r="V166" s="10"/>
      <c r="W166" s="1" t="s">
        <v>46</v>
      </c>
      <c r="X166" s="2" t="s">
        <v>35</v>
      </c>
      <c r="Y166" s="2" t="str" cm="1">
        <f t="array" ref="Y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6" s="2" t="s">
        <v>24</v>
      </c>
    </row>
    <row r="167" spans="1:26" ht="15" customHeight="1" x14ac:dyDescent="0.35">
      <c r="A167" s="1">
        <v>166</v>
      </c>
      <c r="B167" s="13">
        <v>-8.0328416376994394</v>
      </c>
      <c r="C167" s="12">
        <v>40.574300435294496</v>
      </c>
      <c r="D167" s="1">
        <v>442</v>
      </c>
      <c r="E167" s="2" t="s">
        <v>255</v>
      </c>
      <c r="F167" s="1"/>
      <c r="G167" s="2" t="s">
        <v>37</v>
      </c>
      <c r="H167" s="2" t="s">
        <v>126</v>
      </c>
      <c r="I167" s="2" t="s">
        <v>235</v>
      </c>
      <c r="J167" s="1">
        <v>8490</v>
      </c>
      <c r="K167" s="1">
        <v>100609</v>
      </c>
      <c r="L167" s="2" t="s">
        <v>21</v>
      </c>
      <c r="M167" s="1">
        <v>1989</v>
      </c>
      <c r="N167" s="1" t="str" cm="1">
        <f t="array" ref="N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" s="2" t="s">
        <v>32</v>
      </c>
      <c r="P167" s="2" t="str" cm="1">
        <f t="array" ref="P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" s="1">
        <v>3</v>
      </c>
      <c r="R167" s="1">
        <v>38.35</v>
      </c>
      <c r="S167" s="1">
        <v>7.9</v>
      </c>
      <c r="T167" s="1">
        <v>17.55</v>
      </c>
      <c r="U167" s="1">
        <v>5.8</v>
      </c>
      <c r="V167" s="10"/>
      <c r="W167" s="1" t="s">
        <v>46</v>
      </c>
      <c r="X167" s="2" t="s">
        <v>38</v>
      </c>
      <c r="Y167" s="2" t="str" cm="1">
        <f t="array" ref="Y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" spans="1:26" ht="15" customHeight="1" x14ac:dyDescent="0.35">
      <c r="A168" s="1">
        <v>167</v>
      </c>
      <c r="B168" s="13">
        <v>-8.0274619455554195</v>
      </c>
      <c r="C168" s="12">
        <v>40.578212944962303</v>
      </c>
      <c r="D168" s="1">
        <v>444</v>
      </c>
      <c r="E168" s="2" t="s">
        <v>256</v>
      </c>
      <c r="F168" s="1"/>
      <c r="G168" s="2" t="s">
        <v>19</v>
      </c>
      <c r="H168" s="2" t="s">
        <v>126</v>
      </c>
      <c r="I168" s="2" t="s">
        <v>235</v>
      </c>
      <c r="J168" s="1">
        <v>8945</v>
      </c>
      <c r="K168" s="1">
        <v>101044</v>
      </c>
      <c r="L168" s="2" t="s">
        <v>21</v>
      </c>
      <c r="M168" s="1">
        <v>1989</v>
      </c>
      <c r="N168" s="1" t="str" cm="1">
        <f t="array" ref="N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" s="2" t="s">
        <v>32</v>
      </c>
      <c r="P168" s="2" t="str" cm="1">
        <f t="array" ref="P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" s="1">
        <v>3</v>
      </c>
      <c r="R168" s="1">
        <v>32</v>
      </c>
      <c r="S168" s="1">
        <v>14.9</v>
      </c>
      <c r="T168" s="1">
        <v>14</v>
      </c>
      <c r="U168" s="1">
        <v>5.4</v>
      </c>
      <c r="V168" s="10"/>
      <c r="W168" s="1" t="s">
        <v>46</v>
      </c>
      <c r="X168" s="2" t="s">
        <v>38</v>
      </c>
      <c r="Y168" s="2" t="str" cm="1">
        <f t="array" ref="Y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" spans="1:26" ht="15" customHeight="1" x14ac:dyDescent="0.35">
      <c r="A169" s="1">
        <v>168</v>
      </c>
      <c r="B169" s="13">
        <v>-8.0262094868967306</v>
      </c>
      <c r="C169" s="12">
        <v>40.5785449886328</v>
      </c>
      <c r="D169" s="1">
        <v>447</v>
      </c>
      <c r="E169" s="2" t="s">
        <v>257</v>
      </c>
      <c r="F169" s="1"/>
      <c r="G169" s="2" t="s">
        <v>26</v>
      </c>
      <c r="H169" s="2" t="s">
        <v>126</v>
      </c>
      <c r="I169" s="2" t="s">
        <v>235</v>
      </c>
      <c r="J169" s="1">
        <v>9051</v>
      </c>
      <c r="K169" s="1">
        <v>101081</v>
      </c>
      <c r="L169" s="2" t="s">
        <v>21</v>
      </c>
      <c r="M169" s="1">
        <v>1989</v>
      </c>
      <c r="N169" s="1" t="str" cm="1">
        <f t="array" ref="N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" s="2" t="s">
        <v>32</v>
      </c>
      <c r="P169" s="2" t="str" cm="1">
        <f t="array" ref="P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" s="1">
        <v>3</v>
      </c>
      <c r="R169" s="1">
        <v>35.85</v>
      </c>
      <c r="S169" s="1">
        <v>15.2</v>
      </c>
      <c r="T169" s="1">
        <v>15.05</v>
      </c>
      <c r="U169" s="1">
        <v>5.3</v>
      </c>
      <c r="V169" s="10"/>
      <c r="W169" s="1" t="s">
        <v>46</v>
      </c>
      <c r="X169" s="2" t="s">
        <v>38</v>
      </c>
      <c r="Y169" s="2" t="str" cm="1">
        <f t="array" ref="Y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" spans="1:26" ht="15" customHeight="1" x14ac:dyDescent="0.35">
      <c r="A170" s="1">
        <v>169</v>
      </c>
      <c r="B170" s="13">
        <v>-8.0165720615825293</v>
      </c>
      <c r="C170" s="12">
        <v>40.5852806288556</v>
      </c>
      <c r="D170" s="1">
        <v>450</v>
      </c>
      <c r="E170" s="2" t="s">
        <v>258</v>
      </c>
      <c r="F170" s="1"/>
      <c r="G170" s="2" t="s">
        <v>19</v>
      </c>
      <c r="H170" s="2" t="s">
        <v>126</v>
      </c>
      <c r="I170" s="2" t="s">
        <v>235</v>
      </c>
      <c r="J170" s="1">
        <v>9866</v>
      </c>
      <c r="K170" s="1">
        <v>101830</v>
      </c>
      <c r="L170" s="2" t="s">
        <v>21</v>
      </c>
      <c r="M170" s="1">
        <v>1989</v>
      </c>
      <c r="N170" s="1" t="str" cm="1">
        <f t="array" ref="N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" s="2" t="s">
        <v>32</v>
      </c>
      <c r="P170" s="2" t="str" cm="1">
        <f t="array" ref="P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" s="1">
        <v>3</v>
      </c>
      <c r="R170" s="1">
        <v>36.549999999999997</v>
      </c>
      <c r="S170" s="1">
        <v>22.3</v>
      </c>
      <c r="T170" s="1">
        <v>15.65</v>
      </c>
      <c r="U170" s="1">
        <v>6.3</v>
      </c>
      <c r="V170" s="10"/>
      <c r="W170" s="1" t="s">
        <v>46</v>
      </c>
      <c r="X170" s="2" t="s">
        <v>38</v>
      </c>
      <c r="Y170" s="2" t="str" cm="1">
        <f t="array" ref="Y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1" spans="1:26" ht="15" customHeight="1" x14ac:dyDescent="0.35">
      <c r="A171" s="1">
        <v>170</v>
      </c>
      <c r="B171" s="13">
        <v>-8.0113869308081096</v>
      </c>
      <c r="C171" s="12">
        <v>40.591633007172</v>
      </c>
      <c r="D171" s="1">
        <v>452</v>
      </c>
      <c r="E171" s="2" t="s">
        <v>259</v>
      </c>
      <c r="F171" s="1"/>
      <c r="G171" s="2" t="s">
        <v>19</v>
      </c>
      <c r="H171" s="2" t="s">
        <v>126</v>
      </c>
      <c r="I171" s="2" t="s">
        <v>235</v>
      </c>
      <c r="J171" s="1">
        <v>10304</v>
      </c>
      <c r="K171" s="1">
        <v>102536</v>
      </c>
      <c r="L171" s="2" t="s">
        <v>21</v>
      </c>
      <c r="M171" s="1">
        <v>1989</v>
      </c>
      <c r="N171" s="1" t="str" cm="1">
        <f t="array" ref="N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" s="2" t="s">
        <v>22</v>
      </c>
      <c r="P171" s="2" t="str" cm="1">
        <f t="array" ref="P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1" s="1">
        <v>1</v>
      </c>
      <c r="R171" s="1">
        <v>18.649999999999999</v>
      </c>
      <c r="S171" s="1">
        <v>14.26</v>
      </c>
      <c r="T171" s="1">
        <v>18.649999999999999</v>
      </c>
      <c r="U171" s="9"/>
      <c r="V171" s="10"/>
      <c r="W171" s="1" t="s">
        <v>46</v>
      </c>
      <c r="X171" s="2" t="s">
        <v>24</v>
      </c>
      <c r="Y171" s="2" t="str" cm="1">
        <f t="array" ref="Y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" spans="1:26" ht="15" customHeight="1" x14ac:dyDescent="0.35">
      <c r="A172" s="1">
        <v>171</v>
      </c>
      <c r="B172" s="13">
        <v>-8.0073090164105594</v>
      </c>
      <c r="C172" s="12">
        <v>40.592925397094497</v>
      </c>
      <c r="D172" s="1">
        <v>453</v>
      </c>
      <c r="E172" s="2" t="s">
        <v>260</v>
      </c>
      <c r="F172" s="1"/>
      <c r="G172" s="2" t="s">
        <v>19</v>
      </c>
      <c r="H172" s="2" t="s">
        <v>126</v>
      </c>
      <c r="I172" s="2" t="s">
        <v>235</v>
      </c>
      <c r="J172" s="1">
        <v>10649</v>
      </c>
      <c r="K172" s="1">
        <v>102680</v>
      </c>
      <c r="L172" s="2" t="s">
        <v>21</v>
      </c>
      <c r="M172" s="1">
        <v>1989</v>
      </c>
      <c r="N172" s="1" t="str" cm="1">
        <f t="array" ref="N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" s="2" t="s">
        <v>65</v>
      </c>
      <c r="P172" s="2" t="str" cm="1">
        <f t="array" ref="P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2" s="1">
        <v>1</v>
      </c>
      <c r="R172" s="1">
        <v>6.4</v>
      </c>
      <c r="S172" s="1">
        <v>14.2</v>
      </c>
      <c r="T172" s="1">
        <v>6.4</v>
      </c>
      <c r="U172" s="9"/>
      <c r="V172" s="10"/>
      <c r="W172" s="1" t="s">
        <v>46</v>
      </c>
      <c r="X172" s="2" t="s">
        <v>24</v>
      </c>
      <c r="Y172" s="2" t="str" cm="1">
        <f t="array" ref="Y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" spans="1:26" ht="15" customHeight="1" x14ac:dyDescent="0.35">
      <c r="A173" s="1">
        <v>172</v>
      </c>
      <c r="B173" s="13">
        <v>-8.3542234575741006</v>
      </c>
      <c r="C173" s="12">
        <v>39.770107310031896</v>
      </c>
      <c r="D173" s="1">
        <v>454</v>
      </c>
      <c r="E173" s="2" t="s">
        <v>261</v>
      </c>
      <c r="F173" s="1"/>
      <c r="G173" s="2" t="s">
        <v>26</v>
      </c>
      <c r="H173" s="2" t="s">
        <v>143</v>
      </c>
      <c r="I173" s="2" t="s">
        <v>144</v>
      </c>
      <c r="J173" s="1">
        <v>-18945.05</v>
      </c>
      <c r="K173" s="1">
        <v>11331.6</v>
      </c>
      <c r="L173" s="2" t="s">
        <v>21</v>
      </c>
      <c r="M173" s="1">
        <v>1977</v>
      </c>
      <c r="N173" s="1" t="str" cm="1">
        <f t="array" ref="N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3" s="2" t="s">
        <v>32</v>
      </c>
      <c r="P173" s="2" t="str" cm="1">
        <f t="array" ref="P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" s="1">
        <v>3</v>
      </c>
      <c r="R173" s="1">
        <v>52</v>
      </c>
      <c r="S173" s="1">
        <v>13.5</v>
      </c>
      <c r="T173" s="1">
        <v>20</v>
      </c>
      <c r="U173" s="1">
        <v>8</v>
      </c>
      <c r="V173" s="10"/>
      <c r="W173" s="1" t="s">
        <v>23</v>
      </c>
      <c r="X173" s="2" t="s">
        <v>24</v>
      </c>
      <c r="Y173" s="2" t="str" cm="1">
        <f t="array" ref="Y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" spans="1:26" ht="15" customHeight="1" x14ac:dyDescent="0.35">
      <c r="A174" s="1">
        <v>173</v>
      </c>
      <c r="B174" s="13">
        <v>-7.9944852463410196</v>
      </c>
      <c r="C174" s="12">
        <v>40.601227079458802</v>
      </c>
      <c r="D174" s="1">
        <v>455</v>
      </c>
      <c r="E174" s="2" t="s">
        <v>262</v>
      </c>
      <c r="F174" s="1"/>
      <c r="G174" s="2" t="s">
        <v>26</v>
      </c>
      <c r="H174" s="2" t="s">
        <v>126</v>
      </c>
      <c r="I174" s="2" t="s">
        <v>126</v>
      </c>
      <c r="J174" s="1">
        <v>11733.09</v>
      </c>
      <c r="K174" s="1">
        <v>103603.5</v>
      </c>
      <c r="L174" s="2" t="s">
        <v>21</v>
      </c>
      <c r="M174" s="1">
        <v>1989</v>
      </c>
      <c r="N174" s="1" t="str" cm="1">
        <f t="array" ref="N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" s="2" t="s">
        <v>32</v>
      </c>
      <c r="P174" s="2" t="str" cm="1">
        <f t="array" ref="P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" s="1">
        <v>5</v>
      </c>
      <c r="R174" s="1">
        <v>165.8</v>
      </c>
      <c r="S174" s="1">
        <v>15.2</v>
      </c>
      <c r="T174" s="1">
        <v>35</v>
      </c>
      <c r="U174" s="1">
        <v>24.2</v>
      </c>
      <c r="V174" s="10"/>
      <c r="W174" s="1" t="s">
        <v>46</v>
      </c>
      <c r="X174" s="2" t="s">
        <v>38</v>
      </c>
      <c r="Y174" s="2" t="str" cm="1">
        <f t="array" ref="Y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" spans="1:26" ht="15" customHeight="1" x14ac:dyDescent="0.35">
      <c r="A175" s="1">
        <v>174</v>
      </c>
      <c r="B175" s="13">
        <v>-7.9879756141211997</v>
      </c>
      <c r="C175" s="12">
        <v>40.601592801727698</v>
      </c>
      <c r="D175" s="1">
        <v>456</v>
      </c>
      <c r="E175" s="2" t="s">
        <v>263</v>
      </c>
      <c r="F175" s="1"/>
      <c r="G175" s="2" t="s">
        <v>37</v>
      </c>
      <c r="H175" s="2" t="s">
        <v>126</v>
      </c>
      <c r="I175" s="2" t="s">
        <v>126</v>
      </c>
      <c r="J175" s="1">
        <v>12284</v>
      </c>
      <c r="K175" s="1">
        <v>103645</v>
      </c>
      <c r="L175" s="2" t="s">
        <v>21</v>
      </c>
      <c r="M175" s="1">
        <v>1989</v>
      </c>
      <c r="N175" s="1" t="str" cm="1">
        <f t="array" ref="N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" s="2" t="s">
        <v>32</v>
      </c>
      <c r="P175" s="2" t="str" cm="1">
        <f t="array" ref="P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" s="1">
        <v>3</v>
      </c>
      <c r="R175" s="1">
        <v>37</v>
      </c>
      <c r="S175" s="1">
        <v>11.6</v>
      </c>
      <c r="T175" s="1">
        <v>18.5</v>
      </c>
      <c r="U175" s="1">
        <v>9.6</v>
      </c>
      <c r="V175" s="10"/>
      <c r="W175" s="1" t="s">
        <v>46</v>
      </c>
      <c r="X175" s="2" t="s">
        <v>38</v>
      </c>
      <c r="Y175" s="2" t="str" cm="1">
        <f t="array" ref="Y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" spans="1:26" ht="15" customHeight="1" x14ac:dyDescent="0.35">
      <c r="A176" s="1">
        <v>175</v>
      </c>
      <c r="B176" s="13">
        <v>-7.9819490660535202</v>
      </c>
      <c r="C176" s="12">
        <v>41.666248930095598</v>
      </c>
      <c r="D176" s="1">
        <v>457</v>
      </c>
      <c r="E176" s="2" t="s">
        <v>264</v>
      </c>
      <c r="F176" s="1"/>
      <c r="G176" s="2" t="s">
        <v>26</v>
      </c>
      <c r="H176" s="2" t="s">
        <v>265</v>
      </c>
      <c r="I176" s="2" t="s">
        <v>266</v>
      </c>
      <c r="J176" s="1">
        <v>12588.89</v>
      </c>
      <c r="K176" s="1">
        <v>221882.9</v>
      </c>
      <c r="L176" s="2" t="s">
        <v>21</v>
      </c>
      <c r="M176" s="1">
        <v>1950</v>
      </c>
      <c r="N176" s="1" t="str" cm="1">
        <f t="array" ref="N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" s="2" t="s">
        <v>32</v>
      </c>
      <c r="P176" s="2" t="str" cm="1">
        <f t="array" ref="P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" s="1">
        <v>4</v>
      </c>
      <c r="R176" s="1">
        <v>75.599999999999994</v>
      </c>
      <c r="S176" s="1">
        <v>9.8000000000000007</v>
      </c>
      <c r="T176" s="1">
        <v>20.2</v>
      </c>
      <c r="U176" s="1">
        <v>4</v>
      </c>
      <c r="V176" s="10"/>
      <c r="W176" s="1" t="s">
        <v>41</v>
      </c>
      <c r="X176" s="2" t="s">
        <v>24</v>
      </c>
      <c r="Y176" s="2" t="str" cm="1">
        <f t="array" ref="Y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7" spans="1:26" ht="15" customHeight="1" x14ac:dyDescent="0.35">
      <c r="A177" s="1">
        <v>176</v>
      </c>
      <c r="B177" s="13">
        <v>-7.9838876342168801</v>
      </c>
      <c r="C177" s="12">
        <v>40.6016236139047</v>
      </c>
      <c r="D177" s="1">
        <v>458</v>
      </c>
      <c r="E177" s="2" t="s">
        <v>267</v>
      </c>
      <c r="F177" s="1"/>
      <c r="G177" s="2" t="s">
        <v>26</v>
      </c>
      <c r="H177" s="2" t="s">
        <v>126</v>
      </c>
      <c r="I177" s="2" t="s">
        <v>126</v>
      </c>
      <c r="J177" s="1">
        <v>12630</v>
      </c>
      <c r="K177" s="1">
        <v>103649</v>
      </c>
      <c r="L177" s="2" t="s">
        <v>21</v>
      </c>
      <c r="M177" s="1">
        <v>1989</v>
      </c>
      <c r="N177" s="1" t="str" cm="1">
        <f t="array" ref="N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" s="2" t="s">
        <v>32</v>
      </c>
      <c r="P177" s="2" t="str" cm="1">
        <f t="array" ref="P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" s="1">
        <v>4</v>
      </c>
      <c r="R177" s="1">
        <v>130.80000000000001</v>
      </c>
      <c r="S177" s="1">
        <v>14.5</v>
      </c>
      <c r="U177" s="1">
        <v>16.899999999999999</v>
      </c>
      <c r="V177" s="10"/>
      <c r="W177" s="1" t="s">
        <v>46</v>
      </c>
      <c r="X177" s="2" t="s">
        <v>38</v>
      </c>
      <c r="Y177" s="2" t="str" cm="1">
        <f t="array" ref="Y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" spans="1:26" ht="15" customHeight="1" x14ac:dyDescent="0.35">
      <c r="A178" s="1">
        <v>177</v>
      </c>
      <c r="B178" s="13">
        <v>-7.9760965152608501</v>
      </c>
      <c r="C178" s="12">
        <v>40.603837583341402</v>
      </c>
      <c r="D178" s="1">
        <v>459</v>
      </c>
      <c r="E178" s="2" t="s">
        <v>268</v>
      </c>
      <c r="F178" s="1"/>
      <c r="G178" s="2" t="s">
        <v>37</v>
      </c>
      <c r="H178" s="2" t="s">
        <v>126</v>
      </c>
      <c r="I178" s="2" t="s">
        <v>126</v>
      </c>
      <c r="J178" s="1">
        <v>13289</v>
      </c>
      <c r="K178" s="1">
        <v>103896</v>
      </c>
      <c r="L178" s="2" t="s">
        <v>21</v>
      </c>
      <c r="M178" s="1">
        <v>2000</v>
      </c>
      <c r="N178" s="1" t="str" cm="1">
        <f t="array" ref="N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" s="2" t="s">
        <v>32</v>
      </c>
      <c r="P178" s="2" t="str" cm="1">
        <f t="array" ref="P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" s="1">
        <v>2</v>
      </c>
      <c r="R178" s="1">
        <v>47.2</v>
      </c>
      <c r="S178" s="1">
        <v>9.9</v>
      </c>
      <c r="T178" s="1">
        <v>23.6</v>
      </c>
      <c r="U178" s="1">
        <v>6.8</v>
      </c>
      <c r="V178" s="10"/>
      <c r="W178" s="1" t="s">
        <v>46</v>
      </c>
      <c r="X178" s="2" t="s">
        <v>38</v>
      </c>
      <c r="Y178" s="2" t="str" cm="1">
        <f t="array" ref="Y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" spans="1:26" ht="15" customHeight="1" x14ac:dyDescent="0.35">
      <c r="A179" s="1">
        <v>178</v>
      </c>
      <c r="B179" s="13">
        <v>-7.9637292841998297</v>
      </c>
      <c r="C179" s="12">
        <v>40.615561142937104</v>
      </c>
      <c r="D179" s="1">
        <v>460</v>
      </c>
      <c r="E179" s="2" t="s">
        <v>269</v>
      </c>
      <c r="F179" s="1"/>
      <c r="G179" s="2" t="s">
        <v>37</v>
      </c>
      <c r="H179" s="2" t="s">
        <v>126</v>
      </c>
      <c r="I179" s="2" t="s">
        <v>126</v>
      </c>
      <c r="J179" s="1">
        <v>14333.22</v>
      </c>
      <c r="K179" s="1">
        <v>105199.8</v>
      </c>
      <c r="L179" s="2" t="s">
        <v>21</v>
      </c>
      <c r="M179" s="1">
        <v>2000</v>
      </c>
      <c r="N179" s="1" t="str" cm="1">
        <f t="array" ref="N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" s="2" t="s">
        <v>32</v>
      </c>
      <c r="P179" s="2" t="str" cm="1">
        <f t="array" ref="P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" s="1">
        <v>3</v>
      </c>
      <c r="R179" s="1">
        <v>69.84</v>
      </c>
      <c r="S179" s="1">
        <v>10.64</v>
      </c>
      <c r="T179" s="1">
        <v>31.45</v>
      </c>
      <c r="U179" s="1">
        <v>9</v>
      </c>
      <c r="V179" s="10"/>
      <c r="W179" s="1" t="s">
        <v>46</v>
      </c>
      <c r="X179" s="2" t="s">
        <v>38</v>
      </c>
      <c r="Y179" s="2" t="str" cm="1">
        <f t="array" ref="Y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0" spans="1:26" ht="15" customHeight="1" x14ac:dyDescent="0.35">
      <c r="A180" s="1">
        <v>179</v>
      </c>
      <c r="B180" s="13">
        <v>-7.9629240751135297</v>
      </c>
      <c r="C180" s="12">
        <v>40.622679491031001</v>
      </c>
      <c r="D180" s="1">
        <v>461</v>
      </c>
      <c r="E180" s="2" t="s">
        <v>270</v>
      </c>
      <c r="F180" s="1"/>
      <c r="G180" s="2" t="s">
        <v>37</v>
      </c>
      <c r="H180" s="2" t="s">
        <v>126</v>
      </c>
      <c r="I180" s="2" t="s">
        <v>126</v>
      </c>
      <c r="J180" s="1">
        <v>14399.83</v>
      </c>
      <c r="K180" s="1">
        <v>105990.39999999999</v>
      </c>
      <c r="L180" s="2" t="s">
        <v>21</v>
      </c>
      <c r="M180" s="1">
        <v>2000</v>
      </c>
      <c r="N180" s="1" t="str" cm="1">
        <f t="array" ref="N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" s="2" t="s">
        <v>32</v>
      </c>
      <c r="P180" s="2" t="str" cm="1">
        <f t="array" ref="P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" s="1">
        <v>3</v>
      </c>
      <c r="R180" s="1">
        <v>72.7</v>
      </c>
      <c r="S180" s="1">
        <v>10.46</v>
      </c>
      <c r="T180" s="1">
        <v>34</v>
      </c>
      <c r="U180" s="1">
        <v>10</v>
      </c>
      <c r="V180" s="10"/>
      <c r="W180" s="1" t="s">
        <v>46</v>
      </c>
      <c r="X180" s="2" t="s">
        <v>38</v>
      </c>
      <c r="Y180" s="2" t="str" cm="1">
        <f t="array" ref="Y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" spans="1:26" ht="15" customHeight="1" x14ac:dyDescent="0.35">
      <c r="A181" s="1">
        <v>180</v>
      </c>
      <c r="B181" s="13">
        <v>-8.11315792431704</v>
      </c>
      <c r="C181" s="12">
        <v>40.386434524880301</v>
      </c>
      <c r="D181" s="1">
        <v>469</v>
      </c>
      <c r="E181" s="2" t="s">
        <v>271</v>
      </c>
      <c r="F181" s="1"/>
      <c r="G181" s="2" t="s">
        <v>19</v>
      </c>
      <c r="H181" s="2" t="s">
        <v>126</v>
      </c>
      <c r="I181" s="2" t="s">
        <v>202</v>
      </c>
      <c r="J181" s="1">
        <v>1694</v>
      </c>
      <c r="K181" s="1">
        <v>79743</v>
      </c>
      <c r="L181" s="2" t="s">
        <v>21</v>
      </c>
      <c r="M181" s="1">
        <v>1997</v>
      </c>
      <c r="N181" s="1" t="str" cm="1">
        <f t="array" ref="N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" s="2" t="s">
        <v>65</v>
      </c>
      <c r="P181" s="2" t="str" cm="1">
        <f t="array" ref="P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" s="1">
        <v>1</v>
      </c>
      <c r="R181" s="1">
        <v>10.9</v>
      </c>
      <c r="S181" s="1">
        <v>35</v>
      </c>
      <c r="U181" s="9"/>
      <c r="V181" s="10"/>
      <c r="W181" s="1" t="s">
        <v>46</v>
      </c>
      <c r="X181" s="2" t="s">
        <v>24</v>
      </c>
      <c r="Y181" s="2" t="str" cm="1">
        <f t="array" ref="Y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" spans="1:26" ht="15" customHeight="1" x14ac:dyDescent="0.35">
      <c r="A182" s="1">
        <v>181</v>
      </c>
      <c r="B182" s="13">
        <v>-8.1104489250375806</v>
      </c>
      <c r="C182" s="12">
        <v>40.388669394368897</v>
      </c>
      <c r="D182" s="1">
        <v>470</v>
      </c>
      <c r="E182" s="2" t="s">
        <v>272</v>
      </c>
      <c r="F182" s="1"/>
      <c r="G182" s="2" t="s">
        <v>37</v>
      </c>
      <c r="H182" s="2" t="s">
        <v>126</v>
      </c>
      <c r="I182" s="2" t="s">
        <v>202</v>
      </c>
      <c r="J182" s="1">
        <v>1923.9590000000001</v>
      </c>
      <c r="K182" s="1">
        <v>79991.22</v>
      </c>
      <c r="L182" s="2" t="s">
        <v>21</v>
      </c>
      <c r="M182" s="1">
        <v>1997</v>
      </c>
      <c r="N182" s="1" t="str" cm="1">
        <f t="array" ref="N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" s="2" t="s">
        <v>32</v>
      </c>
      <c r="P182" s="2" t="str" cm="1">
        <f t="array" ref="P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" s="1">
        <v>3</v>
      </c>
      <c r="R182" s="1">
        <v>81</v>
      </c>
      <c r="S182" s="1">
        <v>18</v>
      </c>
      <c r="T182" s="1">
        <v>39</v>
      </c>
      <c r="U182" s="1">
        <v>5.6</v>
      </c>
      <c r="V182" s="10"/>
      <c r="W182" s="1" t="s">
        <v>46</v>
      </c>
      <c r="X182" s="2" t="s">
        <v>38</v>
      </c>
      <c r="Y182" s="2" t="str" cm="1">
        <f t="array" ref="Y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" spans="1:26" ht="15" customHeight="1" x14ac:dyDescent="0.35">
      <c r="A183" s="1">
        <v>182</v>
      </c>
      <c r="B183" s="13">
        <v>-7.4437826533058002</v>
      </c>
      <c r="C183" s="12">
        <v>39.055032885381898</v>
      </c>
      <c r="D183" s="1">
        <v>472</v>
      </c>
      <c r="E183" s="2" t="s">
        <v>273</v>
      </c>
      <c r="F183" s="1"/>
      <c r="G183" s="2" t="s">
        <v>19</v>
      </c>
      <c r="H183" s="2" t="s">
        <v>20</v>
      </c>
      <c r="I183" s="2" t="s">
        <v>48</v>
      </c>
      <c r="J183" s="1">
        <v>59667.82</v>
      </c>
      <c r="K183" s="1">
        <v>-67855.600000000006</v>
      </c>
      <c r="L183" s="2" t="s">
        <v>21</v>
      </c>
      <c r="M183" s="1">
        <v>1992</v>
      </c>
      <c r="N183" s="1" t="str" cm="1">
        <f t="array" ref="N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" s="2" t="s">
        <v>65</v>
      </c>
      <c r="P183" s="2" t="str" cm="1">
        <f t="array" ref="P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" s="1">
        <v>1</v>
      </c>
      <c r="R183" s="1">
        <v>18.3</v>
      </c>
      <c r="S183" s="1">
        <v>14.7</v>
      </c>
      <c r="T183" s="1">
        <v>18.3</v>
      </c>
      <c r="U183" s="9"/>
      <c r="V183" s="10"/>
      <c r="W183" s="1" t="s">
        <v>23</v>
      </c>
      <c r="X183" s="2" t="s">
        <v>38</v>
      </c>
      <c r="Y183" s="2" t="str" cm="1">
        <f t="array" ref="Y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" spans="1:26" ht="15" customHeight="1" x14ac:dyDescent="0.35">
      <c r="A184" s="1">
        <v>183</v>
      </c>
      <c r="B184" s="13">
        <v>-8.1068130251370007</v>
      </c>
      <c r="C184" s="12">
        <v>40.390820150428397</v>
      </c>
      <c r="D184" s="1">
        <v>473</v>
      </c>
      <c r="E184" s="2" t="s">
        <v>274</v>
      </c>
      <c r="F184" s="1"/>
      <c r="G184" s="2" t="s">
        <v>37</v>
      </c>
      <c r="H184" s="2" t="s">
        <v>126</v>
      </c>
      <c r="I184" s="2" t="s">
        <v>202</v>
      </c>
      <c r="J184" s="1">
        <v>2232.6039999999998</v>
      </c>
      <c r="K184" s="1">
        <v>80230.13</v>
      </c>
      <c r="L184" s="2" t="s">
        <v>21</v>
      </c>
      <c r="M184" s="1">
        <v>1997</v>
      </c>
      <c r="N184" s="1" t="str" cm="1">
        <f t="array" ref="N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" s="2" t="s">
        <v>32</v>
      </c>
      <c r="P184" s="2" t="str" cm="1">
        <f t="array" ref="P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" s="1">
        <v>3</v>
      </c>
      <c r="R184" s="1">
        <v>66.61</v>
      </c>
      <c r="S184" s="1">
        <v>11.42</v>
      </c>
      <c r="T184" s="1">
        <v>34.25</v>
      </c>
      <c r="U184" s="1">
        <v>11.5</v>
      </c>
      <c r="V184" s="10"/>
      <c r="W184" s="1" t="s">
        <v>46</v>
      </c>
      <c r="X184" s="2" t="s">
        <v>38</v>
      </c>
      <c r="Y184" s="2" t="str" cm="1">
        <f t="array" ref="Y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" spans="1:26" ht="15" customHeight="1" x14ac:dyDescent="0.35">
      <c r="A185" s="1">
        <v>184</v>
      </c>
      <c r="B185" s="13">
        <v>-8.8105136585284107</v>
      </c>
      <c r="C185" s="12">
        <v>39.394743713344099</v>
      </c>
      <c r="D185" s="1">
        <v>474</v>
      </c>
      <c r="E185" s="2" t="s">
        <v>275</v>
      </c>
      <c r="F185" s="1"/>
      <c r="G185" s="2" t="s">
        <v>26</v>
      </c>
      <c r="H185" s="2" t="s">
        <v>54</v>
      </c>
      <c r="I185" s="2" t="s">
        <v>54</v>
      </c>
      <c r="J185" s="1">
        <v>-58354</v>
      </c>
      <c r="K185" s="1">
        <v>-30148.2</v>
      </c>
      <c r="L185" s="2" t="s">
        <v>21</v>
      </c>
      <c r="M185" s="1">
        <v>2004</v>
      </c>
      <c r="N185" s="1" t="str" cm="1">
        <f t="array" ref="N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" s="2" t="s">
        <v>77</v>
      </c>
      <c r="P185" s="2" t="str" cm="1">
        <f t="array" ref="P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5" s="1">
        <v>1</v>
      </c>
      <c r="R185" s="1">
        <v>8</v>
      </c>
      <c r="S185" s="1">
        <v>11.15</v>
      </c>
      <c r="T185" s="1">
        <v>8</v>
      </c>
      <c r="U185" s="9"/>
      <c r="V185" s="10"/>
      <c r="W185" s="1" t="s">
        <v>23</v>
      </c>
      <c r="X185" s="2" t="s">
        <v>35</v>
      </c>
      <c r="Y185" s="2" t="str" cm="1">
        <f t="array" ref="Y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5" s="2" t="s">
        <v>24</v>
      </c>
    </row>
    <row r="186" spans="1:26" ht="15" customHeight="1" x14ac:dyDescent="0.35">
      <c r="A186" s="1">
        <v>185</v>
      </c>
      <c r="B186" s="13">
        <v>-8.0976850997357595</v>
      </c>
      <c r="C186" s="12">
        <v>40.396345522458901</v>
      </c>
      <c r="D186" s="1">
        <v>476</v>
      </c>
      <c r="E186" s="2" t="s">
        <v>276</v>
      </c>
      <c r="F186" s="1"/>
      <c r="G186" s="2" t="s">
        <v>37</v>
      </c>
      <c r="H186" s="2" t="s">
        <v>126</v>
      </c>
      <c r="I186" s="2" t="s">
        <v>202</v>
      </c>
      <c r="J186" s="1">
        <v>3007.3649999999998</v>
      </c>
      <c r="K186" s="1">
        <v>80843.95</v>
      </c>
      <c r="L186" s="2" t="s">
        <v>21</v>
      </c>
      <c r="M186" s="1">
        <v>1997</v>
      </c>
      <c r="N186" s="1" t="str" cm="1">
        <f t="array" ref="N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" s="2" t="s">
        <v>32</v>
      </c>
      <c r="P186" s="2" t="str" cm="1">
        <f t="array" ref="P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" s="1">
        <v>3</v>
      </c>
      <c r="R186" s="1">
        <v>59.63</v>
      </c>
      <c r="S186" s="1">
        <v>11.31</v>
      </c>
      <c r="T186" s="1">
        <v>30.25</v>
      </c>
      <c r="U186" s="1">
        <v>9</v>
      </c>
      <c r="V186" s="10"/>
      <c r="W186" s="1" t="s">
        <v>46</v>
      </c>
      <c r="X186" s="2" t="s">
        <v>24</v>
      </c>
      <c r="Y186" s="2" t="str" cm="1">
        <f t="array" ref="Y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" spans="1:26" ht="15" customHeight="1" x14ac:dyDescent="0.35">
      <c r="A187" s="1">
        <v>186</v>
      </c>
      <c r="B187" s="13">
        <v>-8.0844461716345002</v>
      </c>
      <c r="C187" s="12">
        <v>40.399908808783898</v>
      </c>
      <c r="D187" s="1">
        <v>479</v>
      </c>
      <c r="E187" s="2" t="s">
        <v>277</v>
      </c>
      <c r="F187" s="1"/>
      <c r="G187" s="2" t="s">
        <v>37</v>
      </c>
      <c r="H187" s="2" t="s">
        <v>126</v>
      </c>
      <c r="I187" s="2" t="s">
        <v>202</v>
      </c>
      <c r="J187" s="1">
        <v>4131.107</v>
      </c>
      <c r="K187" s="1">
        <v>81240.160000000003</v>
      </c>
      <c r="L187" s="2" t="s">
        <v>21</v>
      </c>
      <c r="M187" s="1">
        <v>1997</v>
      </c>
      <c r="N187" s="1" t="str" cm="1">
        <f t="array" ref="N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" s="2" t="s">
        <v>32</v>
      </c>
      <c r="P187" s="2" t="str" cm="1">
        <f t="array" ref="P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" s="1">
        <v>3</v>
      </c>
      <c r="R187" s="1">
        <v>63.51</v>
      </c>
      <c r="S187" s="1">
        <v>11.4</v>
      </c>
      <c r="T187" s="1">
        <v>30.15</v>
      </c>
      <c r="U187" s="1">
        <v>9.1999999999999993</v>
      </c>
      <c r="V187" s="10"/>
      <c r="W187" s="1" t="s">
        <v>46</v>
      </c>
      <c r="X187" s="2" t="s">
        <v>38</v>
      </c>
      <c r="Y187" s="2" t="str" cm="1">
        <f t="array" ref="Y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" spans="1:26" ht="15" customHeight="1" x14ac:dyDescent="0.35">
      <c r="A188" s="1">
        <v>187</v>
      </c>
      <c r="B188" s="13">
        <v>-7.3904460078758403</v>
      </c>
      <c r="C188" s="12">
        <v>38.841347538136802</v>
      </c>
      <c r="D188" s="1">
        <v>483</v>
      </c>
      <c r="E188" s="2" t="s">
        <v>278</v>
      </c>
      <c r="F188" s="1"/>
      <c r="G188" s="2" t="s">
        <v>26</v>
      </c>
      <c r="H188" s="2" t="s">
        <v>20</v>
      </c>
      <c r="I188" s="2" t="s">
        <v>279</v>
      </c>
      <c r="J188" s="1">
        <v>64477.98</v>
      </c>
      <c r="K188" s="1">
        <v>-91541.84</v>
      </c>
      <c r="L188" s="2" t="s">
        <v>21</v>
      </c>
      <c r="M188" s="1">
        <v>1966</v>
      </c>
      <c r="N188" s="1" t="str" cm="1">
        <f t="array" ref="N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88" s="2" t="s">
        <v>29</v>
      </c>
      <c r="P188" s="2" t="str" cm="1">
        <f t="array" ref="P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8" s="1">
        <v>1</v>
      </c>
      <c r="R188" s="1">
        <v>13.57</v>
      </c>
      <c r="S188" s="1">
        <v>16</v>
      </c>
      <c r="T188" s="1">
        <v>13.57</v>
      </c>
      <c r="U188" s="9"/>
      <c r="V188" s="10"/>
      <c r="W188" s="1" t="s">
        <v>23</v>
      </c>
      <c r="X188" s="2" t="s">
        <v>24</v>
      </c>
      <c r="Y188" s="2" t="str" cm="1">
        <f t="array" ref="Y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" spans="1:26" ht="15" customHeight="1" x14ac:dyDescent="0.35">
      <c r="A189" s="1">
        <v>188</v>
      </c>
      <c r="B189" s="13">
        <v>-8.8408585940082691</v>
      </c>
      <c r="C189" s="12">
        <v>39.147133277018902</v>
      </c>
      <c r="D189" s="1">
        <v>484</v>
      </c>
      <c r="E189" s="2" t="s">
        <v>280</v>
      </c>
      <c r="F189" s="1"/>
      <c r="G189" s="2" t="s">
        <v>26</v>
      </c>
      <c r="H189" s="2" t="s">
        <v>54</v>
      </c>
      <c r="I189" s="2" t="s">
        <v>211</v>
      </c>
      <c r="J189" s="1">
        <v>-61183</v>
      </c>
      <c r="K189" s="1">
        <v>-57618.44</v>
      </c>
      <c r="L189" s="2" t="s">
        <v>21</v>
      </c>
      <c r="M189" s="1">
        <v>1911</v>
      </c>
      <c r="N189" s="1" t="str" cm="1">
        <f t="array" ref="N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" s="2" t="s">
        <v>29</v>
      </c>
      <c r="P189" s="2" t="str" cm="1">
        <f t="array" ref="P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" s="1">
        <v>1</v>
      </c>
      <c r="R189" s="1">
        <v>7.5</v>
      </c>
      <c r="S189" s="1">
        <v>4.9000000000000004</v>
      </c>
      <c r="T189" s="1">
        <v>7.5</v>
      </c>
      <c r="U189" s="9"/>
      <c r="V189" s="10"/>
      <c r="W189" s="1" t="s">
        <v>30</v>
      </c>
      <c r="X189" s="2" t="s">
        <v>35</v>
      </c>
      <c r="Y189" s="2" t="str" cm="1">
        <f t="array" ref="Y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90" spans="1:26" ht="15" customHeight="1" x14ac:dyDescent="0.35">
      <c r="A190" s="1">
        <v>189</v>
      </c>
      <c r="B190" s="13">
        <v>-8.0710027072190194</v>
      </c>
      <c r="C190" s="12">
        <v>40.407540622572398</v>
      </c>
      <c r="D190" s="1">
        <v>485</v>
      </c>
      <c r="E190" s="2" t="s">
        <v>281</v>
      </c>
      <c r="F190" s="1"/>
      <c r="G190" s="2" t="s">
        <v>37</v>
      </c>
      <c r="H190" s="2" t="s">
        <v>126</v>
      </c>
      <c r="I190" s="2" t="s">
        <v>202</v>
      </c>
      <c r="J190" s="1">
        <v>5271.7759999999998</v>
      </c>
      <c r="K190" s="1">
        <v>82088.33</v>
      </c>
      <c r="L190" s="2" t="s">
        <v>21</v>
      </c>
      <c r="M190" s="1">
        <v>1997</v>
      </c>
      <c r="N190" s="1" t="str" cm="1">
        <f t="array" ref="N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" s="2" t="s">
        <v>32</v>
      </c>
      <c r="P190" s="2" t="str" cm="1">
        <f t="array" ref="P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" s="1">
        <v>3</v>
      </c>
      <c r="R190" s="1">
        <v>57.1</v>
      </c>
      <c r="S190" s="1">
        <v>12</v>
      </c>
      <c r="T190" s="1">
        <v>29.9</v>
      </c>
      <c r="U190" s="1">
        <v>7.5</v>
      </c>
      <c r="V190" s="10"/>
      <c r="W190" s="1" t="s">
        <v>46</v>
      </c>
      <c r="X190" s="2" t="s">
        <v>38</v>
      </c>
      <c r="Y190" s="2" t="str" cm="1">
        <f t="array" ref="Y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" spans="1:26" ht="15" customHeight="1" x14ac:dyDescent="0.35">
      <c r="A191" s="1">
        <v>190</v>
      </c>
      <c r="B191" s="13">
        <v>-7.4468946132787304</v>
      </c>
      <c r="C191" s="12">
        <v>39.049598074697599</v>
      </c>
      <c r="D191" s="1">
        <v>487</v>
      </c>
      <c r="E191" s="2" t="s">
        <v>282</v>
      </c>
      <c r="F191" s="1"/>
      <c r="G191" s="2" t="s">
        <v>19</v>
      </c>
      <c r="H191" s="2" t="s">
        <v>20</v>
      </c>
      <c r="I191" s="2" t="s">
        <v>48</v>
      </c>
      <c r="J191" s="1">
        <v>59403</v>
      </c>
      <c r="K191" s="1">
        <v>-68461</v>
      </c>
      <c r="L191" s="2" t="s">
        <v>21</v>
      </c>
      <c r="M191" s="1">
        <v>1992</v>
      </c>
      <c r="N191" s="1" t="str" cm="1">
        <f t="array" ref="N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" s="2" t="s">
        <v>65</v>
      </c>
      <c r="P191" s="2" t="str" cm="1">
        <f t="array" ref="P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1" s="1">
        <v>1</v>
      </c>
      <c r="R191" s="1">
        <v>15.8</v>
      </c>
      <c r="S191" s="1">
        <v>15</v>
      </c>
      <c r="T191" s="1">
        <v>15.8</v>
      </c>
      <c r="U191" s="9"/>
      <c r="V191" s="10"/>
      <c r="W191" s="1" t="s">
        <v>23</v>
      </c>
      <c r="X191" s="2" t="s">
        <v>24</v>
      </c>
      <c r="Y191" s="2" t="str" cm="1">
        <f t="array" ref="Y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" spans="1:26" ht="15" customHeight="1" x14ac:dyDescent="0.35">
      <c r="A192" s="1">
        <v>191</v>
      </c>
      <c r="B192" s="13">
        <v>-8.0576676342397295</v>
      </c>
      <c r="C192" s="12">
        <v>40.413415931583799</v>
      </c>
      <c r="D192" s="1">
        <v>489</v>
      </c>
      <c r="E192" s="2" t="s">
        <v>283</v>
      </c>
      <c r="F192" s="1"/>
      <c r="G192" s="2" t="s">
        <v>37</v>
      </c>
      <c r="H192" s="2" t="s">
        <v>126</v>
      </c>
      <c r="I192" s="2" t="s">
        <v>202</v>
      </c>
      <c r="J192" s="1">
        <v>6403.1540000000005</v>
      </c>
      <c r="K192" s="1">
        <v>82741.62</v>
      </c>
      <c r="L192" s="2" t="s">
        <v>21</v>
      </c>
      <c r="M192" s="1">
        <v>1997</v>
      </c>
      <c r="N192" s="1" t="str" cm="1">
        <f t="array" ref="N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" s="2" t="s">
        <v>32</v>
      </c>
      <c r="P192" s="2" t="str" cm="1">
        <f t="array" ref="P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" s="1">
        <v>3</v>
      </c>
      <c r="R192" s="1">
        <v>58</v>
      </c>
      <c r="S192" s="1">
        <v>10.7</v>
      </c>
      <c r="T192" s="1">
        <v>30</v>
      </c>
      <c r="U192" s="1">
        <v>8.6</v>
      </c>
      <c r="V192" s="10"/>
      <c r="W192" s="1" t="s">
        <v>46</v>
      </c>
      <c r="X192" s="2" t="s">
        <v>38</v>
      </c>
      <c r="Y192" s="2" t="str" cm="1">
        <f t="array" ref="Y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" spans="1:26" ht="15" customHeight="1" x14ac:dyDescent="0.35">
      <c r="A193" s="1">
        <v>192</v>
      </c>
      <c r="B193" s="13">
        <v>-8.0475888263463506</v>
      </c>
      <c r="C193" s="12">
        <v>40.4160456512734</v>
      </c>
      <c r="D193" s="1">
        <v>490</v>
      </c>
      <c r="E193" s="2" t="s">
        <v>284</v>
      </c>
      <c r="F193" s="1"/>
      <c r="G193" s="2" t="s">
        <v>37</v>
      </c>
      <c r="H193" s="2" t="s">
        <v>126</v>
      </c>
      <c r="I193" s="2" t="s">
        <v>285</v>
      </c>
      <c r="J193" s="1">
        <v>7258.3270000000002</v>
      </c>
      <c r="K193" s="1">
        <v>83034.41</v>
      </c>
      <c r="L193" s="2" t="s">
        <v>21</v>
      </c>
      <c r="M193" s="1">
        <v>1997</v>
      </c>
      <c r="N193" s="1" t="str" cm="1">
        <f t="array" ref="N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" s="2" t="s">
        <v>32</v>
      </c>
      <c r="P193" s="2" t="str" cm="1">
        <f t="array" ref="P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" s="1">
        <v>3</v>
      </c>
      <c r="R193" s="1">
        <v>60.4</v>
      </c>
      <c r="S193" s="1">
        <v>11.05</v>
      </c>
      <c r="T193" s="1">
        <v>30.6</v>
      </c>
      <c r="U193" s="1">
        <v>7.6</v>
      </c>
      <c r="V193" s="10"/>
      <c r="W193" s="1" t="s">
        <v>46</v>
      </c>
      <c r="X193" s="2" t="s">
        <v>38</v>
      </c>
      <c r="Y193" s="2" t="str" cm="1">
        <f t="array" ref="Y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" spans="1:26" ht="15" customHeight="1" x14ac:dyDescent="0.35">
      <c r="A194" s="1">
        <v>193</v>
      </c>
      <c r="B194" s="13">
        <v>-8.0263262673337596</v>
      </c>
      <c r="C194" s="12">
        <v>40.424592868929302</v>
      </c>
      <c r="D194" s="1">
        <v>493</v>
      </c>
      <c r="E194" s="2" t="s">
        <v>286</v>
      </c>
      <c r="F194" s="1"/>
      <c r="G194" s="2" t="s">
        <v>19</v>
      </c>
      <c r="H194" s="2" t="s">
        <v>126</v>
      </c>
      <c r="I194" s="2" t="s">
        <v>285</v>
      </c>
      <c r="J194" s="1">
        <v>9061.8050000000003</v>
      </c>
      <c r="K194" s="1">
        <v>83985.48</v>
      </c>
      <c r="L194" s="2" t="s">
        <v>21</v>
      </c>
      <c r="M194" s="1">
        <v>1997</v>
      </c>
      <c r="N194" s="1" t="str" cm="1">
        <f t="array" ref="N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" s="2" t="s">
        <v>65</v>
      </c>
      <c r="P194" s="2" t="str" cm="1">
        <f t="array" ref="P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" s="1">
        <v>1</v>
      </c>
      <c r="R194" s="1">
        <v>13.9</v>
      </c>
      <c r="S194" s="1">
        <v>24.26</v>
      </c>
      <c r="T194" s="1">
        <v>13.9</v>
      </c>
      <c r="U194" s="9"/>
      <c r="V194" s="10"/>
      <c r="W194" s="1" t="s">
        <v>46</v>
      </c>
      <c r="X194" s="2" t="s">
        <v>24</v>
      </c>
      <c r="Y194" s="2" t="str" cm="1">
        <f t="array" ref="Y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" spans="1:26" ht="15" customHeight="1" x14ac:dyDescent="0.35">
      <c r="A195" s="1">
        <v>194</v>
      </c>
      <c r="B195" s="13">
        <v>-8.0251085811762195</v>
      </c>
      <c r="C195" s="12">
        <v>40.4256320570504</v>
      </c>
      <c r="D195" s="1">
        <v>494</v>
      </c>
      <c r="E195" s="2" t="s">
        <v>287</v>
      </c>
      <c r="F195" s="1"/>
      <c r="G195" s="2" t="s">
        <v>19</v>
      </c>
      <c r="H195" s="2" t="s">
        <v>126</v>
      </c>
      <c r="I195" s="2" t="s">
        <v>285</v>
      </c>
      <c r="J195" s="1">
        <v>9165</v>
      </c>
      <c r="K195" s="1">
        <v>84101</v>
      </c>
      <c r="L195" s="2" t="s">
        <v>21</v>
      </c>
      <c r="M195" s="1">
        <v>1995</v>
      </c>
      <c r="N195" s="1" t="str" cm="1">
        <f t="array" ref="N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" s="2" t="s">
        <v>22</v>
      </c>
      <c r="P195" s="2" t="str" cm="1">
        <f t="array" ref="P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" s="1">
        <v>1</v>
      </c>
      <c r="R195" s="1">
        <v>21</v>
      </c>
      <c r="S195" s="1">
        <v>24.42</v>
      </c>
      <c r="T195" s="1">
        <v>21</v>
      </c>
      <c r="U195" s="9"/>
      <c r="V195" s="10"/>
      <c r="W195" s="1" t="s">
        <v>46</v>
      </c>
      <c r="X195" s="2" t="s">
        <v>38</v>
      </c>
      <c r="Y195" s="2" t="str" cm="1">
        <f t="array" ref="Y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" spans="1:26" ht="15" customHeight="1" x14ac:dyDescent="0.35">
      <c r="A196" s="1">
        <v>195</v>
      </c>
      <c r="B196" s="13">
        <v>-8.0190564369708905</v>
      </c>
      <c r="C196" s="12">
        <v>40.429768788380002</v>
      </c>
      <c r="D196" s="1">
        <v>495</v>
      </c>
      <c r="E196" s="2" t="s">
        <v>288</v>
      </c>
      <c r="F196" s="1"/>
      <c r="G196" s="2" t="s">
        <v>37</v>
      </c>
      <c r="H196" s="2" t="s">
        <v>126</v>
      </c>
      <c r="I196" s="2" t="s">
        <v>285</v>
      </c>
      <c r="J196" s="1">
        <v>9678</v>
      </c>
      <c r="K196" s="1">
        <v>84561</v>
      </c>
      <c r="L196" s="2" t="s">
        <v>21</v>
      </c>
      <c r="M196" s="1">
        <v>1995</v>
      </c>
      <c r="N196" s="1" t="str" cm="1">
        <f t="array" ref="N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" s="2" t="s">
        <v>32</v>
      </c>
      <c r="P196" s="2" t="str" cm="1">
        <f t="array" ref="P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" s="1">
        <v>3</v>
      </c>
      <c r="R196" s="1">
        <v>79.5</v>
      </c>
      <c r="S196" s="1">
        <v>25</v>
      </c>
      <c r="T196" s="1">
        <v>40.5</v>
      </c>
      <c r="U196" s="1">
        <v>7</v>
      </c>
      <c r="V196" s="10"/>
      <c r="W196" s="1" t="s">
        <v>46</v>
      </c>
      <c r="X196" s="2" t="s">
        <v>38</v>
      </c>
      <c r="Y196" s="2" t="str" cm="1">
        <f t="array" ref="Y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" spans="1:26" ht="15" customHeight="1" x14ac:dyDescent="0.35">
      <c r="A197" s="1">
        <v>196</v>
      </c>
      <c r="B197" s="13">
        <v>-8.0143400088619199</v>
      </c>
      <c r="C197" s="12">
        <v>40.4343093063342</v>
      </c>
      <c r="D197" s="1">
        <v>496</v>
      </c>
      <c r="E197" s="2" t="s">
        <v>289</v>
      </c>
      <c r="F197" s="1"/>
      <c r="G197" s="2" t="s">
        <v>37</v>
      </c>
      <c r="H197" s="2" t="s">
        <v>126</v>
      </c>
      <c r="I197" s="2" t="s">
        <v>285</v>
      </c>
      <c r="J197" s="1">
        <v>10077.540000000001</v>
      </c>
      <c r="K197" s="1">
        <v>85065.72</v>
      </c>
      <c r="L197" s="2" t="s">
        <v>21</v>
      </c>
      <c r="M197" s="1">
        <v>1995</v>
      </c>
      <c r="N197" s="1" t="str" cm="1">
        <f t="array" ref="N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" s="2" t="s">
        <v>32</v>
      </c>
      <c r="P197" s="2" t="str" cm="1">
        <f t="array" ref="P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" s="1">
        <v>3</v>
      </c>
      <c r="R197" s="1">
        <v>71.510000000000005</v>
      </c>
      <c r="S197" s="1">
        <v>10.97</v>
      </c>
      <c r="T197" s="1">
        <v>27.75</v>
      </c>
      <c r="U197" s="1">
        <v>13.8</v>
      </c>
      <c r="V197" s="10"/>
      <c r="W197" s="1" t="s">
        <v>46</v>
      </c>
      <c r="X197" s="2" t="s">
        <v>38</v>
      </c>
      <c r="Y197" s="2" t="str" cm="1">
        <f t="array" ref="Y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" spans="1:26" ht="15" customHeight="1" x14ac:dyDescent="0.35">
      <c r="A198" s="1">
        <v>197</v>
      </c>
      <c r="B198" s="13">
        <v>-8.0076829070426996</v>
      </c>
      <c r="C198" s="12">
        <v>40.438228409976098</v>
      </c>
      <c r="D198" s="1">
        <v>497</v>
      </c>
      <c r="E198" s="2" t="s">
        <v>290</v>
      </c>
      <c r="F198" s="1"/>
      <c r="G198" s="2" t="s">
        <v>19</v>
      </c>
      <c r="H198" s="2" t="s">
        <v>126</v>
      </c>
      <c r="I198" s="2" t="s">
        <v>285</v>
      </c>
      <c r="J198" s="1">
        <v>10641.78</v>
      </c>
      <c r="K198" s="1">
        <v>85501.69</v>
      </c>
      <c r="L198" s="2" t="s">
        <v>21</v>
      </c>
      <c r="M198" s="1">
        <v>1995</v>
      </c>
      <c r="N198" s="1" t="str" cm="1">
        <f t="array" ref="N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" s="2" t="s">
        <v>291</v>
      </c>
      <c r="P198" s="2" t="str" cm="1">
        <f t="array" ref="P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" s="1">
        <v>1</v>
      </c>
      <c r="R198" s="1">
        <v>9.5500000000000007</v>
      </c>
      <c r="S198" s="1">
        <v>36.9</v>
      </c>
      <c r="U198" s="9"/>
      <c r="V198" s="10"/>
      <c r="W198" s="1" t="s">
        <v>46</v>
      </c>
      <c r="X198" s="2" t="s">
        <v>292</v>
      </c>
      <c r="Y198" s="2" t="str" cm="1">
        <f t="array" ref="Y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99" spans="1:26" ht="15" customHeight="1" x14ac:dyDescent="0.35">
      <c r="A199" s="1">
        <v>198</v>
      </c>
      <c r="B199" s="13">
        <v>-7.45499783841412</v>
      </c>
      <c r="C199" s="12">
        <v>39.029935489532598</v>
      </c>
      <c r="D199" s="1">
        <v>500</v>
      </c>
      <c r="E199" s="2" t="s">
        <v>293</v>
      </c>
      <c r="F199" s="1"/>
      <c r="G199" s="2" t="s">
        <v>26</v>
      </c>
      <c r="H199" s="2" t="s">
        <v>20</v>
      </c>
      <c r="I199" s="2" t="s">
        <v>48</v>
      </c>
      <c r="J199" s="1">
        <v>58717.8</v>
      </c>
      <c r="K199" s="1">
        <v>-70649.16</v>
      </c>
      <c r="L199" s="2" t="s">
        <v>21</v>
      </c>
      <c r="M199" s="1">
        <v>1993</v>
      </c>
      <c r="N199" s="1" t="str" cm="1">
        <f t="array" ref="N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" s="2" t="s">
        <v>22</v>
      </c>
      <c r="P199" s="2" t="str" cm="1">
        <f t="array" ref="P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9" s="1">
        <v>1</v>
      </c>
      <c r="R199" s="1">
        <v>20.399999999999999</v>
      </c>
      <c r="S199" s="1">
        <v>14.9</v>
      </c>
      <c r="T199" s="1">
        <v>20.399999999999999</v>
      </c>
      <c r="U199" s="9"/>
      <c r="V199" s="10"/>
      <c r="W199" s="1" t="s">
        <v>23</v>
      </c>
      <c r="X199" s="2" t="s">
        <v>38</v>
      </c>
      <c r="Y199" s="2" t="str" cm="1">
        <f t="array" ref="Y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" spans="1:26" ht="15" customHeight="1" x14ac:dyDescent="0.35">
      <c r="A200" s="1">
        <v>199</v>
      </c>
      <c r="B200" s="13">
        <v>-7.4548112655254304</v>
      </c>
      <c r="C200" s="12">
        <v>39.029881800523498</v>
      </c>
      <c r="D200" s="1">
        <v>502</v>
      </c>
      <c r="E200" s="2" t="s">
        <v>294</v>
      </c>
      <c r="F200" s="1" t="s">
        <v>2720</v>
      </c>
      <c r="G200" s="2" t="s">
        <v>26</v>
      </c>
      <c r="H200" s="2" t="s">
        <v>20</v>
      </c>
      <c r="I200" s="2" t="s">
        <v>48</v>
      </c>
      <c r="J200" s="1">
        <v>58734</v>
      </c>
      <c r="K200" s="1">
        <v>-70655</v>
      </c>
      <c r="L200" s="2" t="s">
        <v>21</v>
      </c>
      <c r="M200" s="1">
        <v>1968</v>
      </c>
      <c r="N200" s="1" t="str" cm="1">
        <f t="array" ref="N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0" s="2" t="s">
        <v>29</v>
      </c>
      <c r="P200" s="2" t="str" cm="1">
        <f t="array" ref="P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0" s="1">
        <v>2</v>
      </c>
      <c r="R200" s="1">
        <v>13.7</v>
      </c>
      <c r="S200" s="1">
        <v>6.9</v>
      </c>
      <c r="T200" s="1">
        <v>6.85</v>
      </c>
      <c r="U200" s="1">
        <v>2.8</v>
      </c>
      <c r="V200" s="10"/>
      <c r="W200" s="1" t="s">
        <v>23</v>
      </c>
      <c r="X200" s="2" t="s">
        <v>35</v>
      </c>
      <c r="Y200" s="2" t="str" cm="1">
        <f t="array" ref="Y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01" spans="1:26" ht="15" customHeight="1" x14ac:dyDescent="0.35">
      <c r="A201" s="1">
        <v>200</v>
      </c>
      <c r="B201" s="13">
        <v>-8.0018922468933305</v>
      </c>
      <c r="C201" s="12">
        <v>40.438843452867197</v>
      </c>
      <c r="D201" s="1">
        <v>503</v>
      </c>
      <c r="E201" s="2" t="s">
        <v>295</v>
      </c>
      <c r="F201" s="1"/>
      <c r="G201" s="2" t="s">
        <v>37</v>
      </c>
      <c r="H201" s="2" t="s">
        <v>126</v>
      </c>
      <c r="I201" s="2" t="s">
        <v>285</v>
      </c>
      <c r="J201" s="1">
        <v>11132.99</v>
      </c>
      <c r="K201" s="1">
        <v>85570.7</v>
      </c>
      <c r="L201" s="2" t="s">
        <v>21</v>
      </c>
      <c r="M201" s="1">
        <v>1995</v>
      </c>
      <c r="N201" s="1" t="str" cm="1">
        <f t="array" ref="N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" s="2" t="s">
        <v>32</v>
      </c>
      <c r="P201" s="2" t="str" cm="1">
        <f t="array" ref="P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" s="1">
        <v>3</v>
      </c>
      <c r="R201" s="1">
        <v>57.6</v>
      </c>
      <c r="S201" s="1">
        <v>11.1</v>
      </c>
      <c r="U201" s="1">
        <v>8.5</v>
      </c>
      <c r="V201" s="10"/>
      <c r="W201" s="1" t="s">
        <v>46</v>
      </c>
      <c r="X201" s="2" t="s">
        <v>38</v>
      </c>
      <c r="Y201" s="2" t="str" cm="1">
        <f t="array" ref="Y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" spans="1:26" ht="15" customHeight="1" x14ac:dyDescent="0.35">
      <c r="A202" s="1">
        <v>201</v>
      </c>
      <c r="B202" s="13">
        <v>-7.4710257734739001</v>
      </c>
      <c r="C202" s="12">
        <v>38.996370465250003</v>
      </c>
      <c r="D202" s="1">
        <v>506</v>
      </c>
      <c r="E202" s="2" t="s">
        <v>296</v>
      </c>
      <c r="F202" s="1"/>
      <c r="G202" s="2" t="s">
        <v>26</v>
      </c>
      <c r="H202" s="2" t="s">
        <v>20</v>
      </c>
      <c r="I202" s="2" t="s">
        <v>48</v>
      </c>
      <c r="J202" s="1">
        <v>57357.03</v>
      </c>
      <c r="K202" s="1">
        <v>-74385.679999999993</v>
      </c>
      <c r="L202" s="2" t="s">
        <v>21</v>
      </c>
      <c r="M202" s="1">
        <v>1993</v>
      </c>
      <c r="N202" s="1" t="str" cm="1">
        <f t="array" ref="N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" s="2" t="s">
        <v>22</v>
      </c>
      <c r="P202" s="2" t="str" cm="1">
        <f t="array" ref="P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2" s="1">
        <v>1</v>
      </c>
      <c r="R202" s="1">
        <v>27.2</v>
      </c>
      <c r="S202" s="1">
        <v>15.2</v>
      </c>
      <c r="T202" s="1">
        <v>27.2</v>
      </c>
      <c r="U202" s="9"/>
      <c r="V202" s="10"/>
      <c r="W202" s="1" t="s">
        <v>23</v>
      </c>
      <c r="X202" s="2" t="s">
        <v>38</v>
      </c>
      <c r="Y202" s="2" t="str" cm="1">
        <f t="array" ref="Y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" spans="1:26" ht="15" customHeight="1" x14ac:dyDescent="0.35">
      <c r="A203" s="1">
        <v>202</v>
      </c>
      <c r="B203" s="13">
        <v>-8.0067389037786292</v>
      </c>
      <c r="C203" s="12">
        <v>38.115694517029503</v>
      </c>
      <c r="D203" s="1">
        <v>508</v>
      </c>
      <c r="E203" s="2" t="s">
        <v>297</v>
      </c>
      <c r="F203" s="1"/>
      <c r="G203" s="2" t="s">
        <v>26</v>
      </c>
      <c r="H203" s="2" t="s">
        <v>27</v>
      </c>
      <c r="I203" s="2" t="s">
        <v>28</v>
      </c>
      <c r="J203" s="1">
        <v>11081.88</v>
      </c>
      <c r="K203" s="1">
        <v>-172347.9</v>
      </c>
      <c r="L203" s="2" t="s">
        <v>21</v>
      </c>
      <c r="M203" s="1">
        <v>1900</v>
      </c>
      <c r="N203" s="1" t="str" cm="1">
        <f t="array" ref="N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3" s="2" t="s">
        <v>29</v>
      </c>
      <c r="P203" s="2" t="str" cm="1">
        <f t="array" ref="P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3" s="1">
        <v>2</v>
      </c>
      <c r="R203" s="1">
        <v>24</v>
      </c>
      <c r="S203" s="1">
        <v>5.8</v>
      </c>
      <c r="T203" s="1">
        <v>12</v>
      </c>
      <c r="U203" s="1">
        <v>1</v>
      </c>
      <c r="V203" s="10"/>
      <c r="W203" s="1" t="s">
        <v>30</v>
      </c>
      <c r="X203" s="2" t="s">
        <v>31</v>
      </c>
      <c r="Y203" s="2" t="str" cm="1">
        <f t="array" ref="Y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04" spans="1:26" ht="15" customHeight="1" x14ac:dyDescent="0.35">
      <c r="A204" s="1">
        <v>203</v>
      </c>
      <c r="B204" s="13">
        <v>-8.0290424819854103</v>
      </c>
      <c r="C204" s="12">
        <v>37.966036164720798</v>
      </c>
      <c r="D204" s="1">
        <v>509</v>
      </c>
      <c r="E204" s="2" t="s">
        <v>298</v>
      </c>
      <c r="F204" s="1"/>
      <c r="G204" s="2" t="s">
        <v>26</v>
      </c>
      <c r="H204" s="2" t="s">
        <v>27</v>
      </c>
      <c r="I204" s="2" t="s">
        <v>27</v>
      </c>
      <c r="J204" s="1">
        <v>9144.5750000000007</v>
      </c>
      <c r="K204" s="1">
        <v>-188962</v>
      </c>
      <c r="L204" s="2" t="s">
        <v>21</v>
      </c>
      <c r="M204" s="1">
        <v>1896</v>
      </c>
      <c r="N204" s="1" t="str" cm="1">
        <f t="array" ref="N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4" s="2" t="s">
        <v>29</v>
      </c>
      <c r="P204" s="2" t="str" cm="1">
        <f t="array" ref="P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4" s="1">
        <v>2</v>
      </c>
      <c r="R204" s="1">
        <v>21.8</v>
      </c>
      <c r="S204" s="1">
        <v>6.3</v>
      </c>
      <c r="T204" s="1">
        <v>10.9</v>
      </c>
      <c r="U204" s="1">
        <v>2.4500000000000002</v>
      </c>
      <c r="V204" s="10"/>
      <c r="W204" s="1" t="s">
        <v>30</v>
      </c>
      <c r="X204" s="2" t="s">
        <v>31</v>
      </c>
      <c r="Y204" s="2" t="str" cm="1">
        <f t="array" ref="Y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04" s="2" t="s">
        <v>163</v>
      </c>
    </row>
    <row r="205" spans="1:26" ht="15" customHeight="1" x14ac:dyDescent="0.35">
      <c r="A205" s="1">
        <v>204</v>
      </c>
      <c r="B205" s="13">
        <v>-8.1109619745539501</v>
      </c>
      <c r="C205" s="12">
        <v>37.930975083239197</v>
      </c>
      <c r="D205" s="1">
        <v>510</v>
      </c>
      <c r="E205" s="2" t="s">
        <v>299</v>
      </c>
      <c r="F205" s="1"/>
      <c r="G205" s="2" t="s">
        <v>26</v>
      </c>
      <c r="H205" s="2" t="s">
        <v>27</v>
      </c>
      <c r="I205" s="2" t="s">
        <v>300</v>
      </c>
      <c r="J205" s="1">
        <v>1946.991</v>
      </c>
      <c r="K205" s="1">
        <v>-192858.5</v>
      </c>
      <c r="L205" s="2" t="s">
        <v>21</v>
      </c>
      <c r="M205" s="1">
        <v>1932</v>
      </c>
      <c r="N205" s="1" t="str" cm="1">
        <f t="array" ref="N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" s="2" t="s">
        <v>29</v>
      </c>
      <c r="P205" s="2" t="str" cm="1">
        <f t="array" ref="P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" s="1">
        <v>1</v>
      </c>
      <c r="R205" s="1">
        <v>66</v>
      </c>
      <c r="S205" s="1">
        <v>7</v>
      </c>
      <c r="T205" s="1">
        <v>66</v>
      </c>
      <c r="U205" s="9"/>
      <c r="V205" s="10"/>
      <c r="W205" s="1" t="s">
        <v>30</v>
      </c>
      <c r="X205" s="2" t="s">
        <v>24</v>
      </c>
      <c r="Y205" s="2" t="str" cm="1">
        <f t="array" ref="Y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" spans="1:26" ht="15" customHeight="1" x14ac:dyDescent="0.35">
      <c r="A206" s="1">
        <v>205</v>
      </c>
      <c r="B206" s="13">
        <v>-7.4710580881818602</v>
      </c>
      <c r="C206" s="12">
        <v>38.996656010386197</v>
      </c>
      <c r="D206" s="1">
        <v>511</v>
      </c>
      <c r="E206" s="2" t="s">
        <v>301</v>
      </c>
      <c r="F206" s="1"/>
      <c r="G206" s="2" t="s">
        <v>26</v>
      </c>
      <c r="H206" s="2" t="s">
        <v>20</v>
      </c>
      <c r="I206" s="2" t="s">
        <v>48</v>
      </c>
      <c r="J206" s="1">
        <v>57354</v>
      </c>
      <c r="K206" s="1">
        <v>-74354</v>
      </c>
      <c r="L206" s="2" t="s">
        <v>21</v>
      </c>
      <c r="M206" s="1">
        <v>1968</v>
      </c>
      <c r="N206" s="1" t="str" cm="1">
        <f t="array" ref="N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6" s="2" t="s">
        <v>29</v>
      </c>
      <c r="P206" s="2" t="str" cm="1">
        <f t="array" ref="P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6" s="1">
        <v>3</v>
      </c>
      <c r="R206" s="1">
        <v>35.5</v>
      </c>
      <c r="S206" s="1">
        <v>6.7</v>
      </c>
      <c r="T206" s="1">
        <v>12.75</v>
      </c>
      <c r="U206" s="1">
        <v>3.6</v>
      </c>
      <c r="V206" s="10"/>
      <c r="W206" s="1" t="s">
        <v>23</v>
      </c>
      <c r="X206" s="2" t="s">
        <v>31</v>
      </c>
      <c r="Y206" s="2" t="str" cm="1">
        <f t="array" ref="Y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07" spans="1:26" ht="15" customHeight="1" x14ac:dyDescent="0.35">
      <c r="A207" s="1">
        <v>206</v>
      </c>
      <c r="B207" s="13">
        <v>-8.1370334043234998</v>
      </c>
      <c r="C207" s="12">
        <v>37.895816007259199</v>
      </c>
      <c r="D207" s="1">
        <v>512</v>
      </c>
      <c r="E207" s="2" t="s">
        <v>302</v>
      </c>
      <c r="F207" s="1"/>
      <c r="G207" s="2" t="s">
        <v>26</v>
      </c>
      <c r="H207" s="2" t="s">
        <v>27</v>
      </c>
      <c r="I207" s="2" t="s">
        <v>300</v>
      </c>
      <c r="J207" s="1">
        <v>-345.23579999999998</v>
      </c>
      <c r="K207" s="1">
        <v>-196761.2</v>
      </c>
      <c r="L207" s="2" t="s">
        <v>21</v>
      </c>
      <c r="M207" s="1">
        <v>1958</v>
      </c>
      <c r="N207" s="1" t="str" cm="1">
        <f t="array" ref="N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7" s="2" t="s">
        <v>29</v>
      </c>
      <c r="P207" s="2" t="str" cm="1">
        <f t="array" ref="P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7" s="1">
        <v>1</v>
      </c>
      <c r="R207" s="1">
        <v>30</v>
      </c>
      <c r="S207" s="1">
        <v>6.5</v>
      </c>
      <c r="T207" s="1">
        <v>30</v>
      </c>
      <c r="U207" s="9"/>
      <c r="V207" s="10"/>
      <c r="W207" s="1" t="s">
        <v>30</v>
      </c>
      <c r="X207" s="2" t="s">
        <v>24</v>
      </c>
      <c r="Y207" s="2" t="str" cm="1">
        <f t="array" ref="Y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" spans="1:26" ht="15" customHeight="1" x14ac:dyDescent="0.35">
      <c r="A208" s="1">
        <v>207</v>
      </c>
      <c r="B208" s="13">
        <v>-8.3074495997846096</v>
      </c>
      <c r="C208" s="12">
        <v>38.053149229771897</v>
      </c>
      <c r="D208" s="1">
        <v>515</v>
      </c>
      <c r="E208" s="2" t="s">
        <v>303</v>
      </c>
      <c r="F208" s="1"/>
      <c r="G208" s="2" t="s">
        <v>26</v>
      </c>
      <c r="H208" s="2" t="s">
        <v>27</v>
      </c>
      <c r="I208" s="2" t="s">
        <v>174</v>
      </c>
      <c r="J208" s="1">
        <v>-15301.77</v>
      </c>
      <c r="K208" s="1">
        <v>-179283.5</v>
      </c>
      <c r="L208" s="2" t="s">
        <v>21</v>
      </c>
      <c r="M208" s="1">
        <v>1963</v>
      </c>
      <c r="N208" s="1" t="str" cm="1">
        <f t="array" ref="N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08" s="2" t="s">
        <v>32</v>
      </c>
      <c r="P208" s="2" t="str" cm="1">
        <f t="array" ref="P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" s="1">
        <v>3</v>
      </c>
      <c r="R208" s="1">
        <v>47.8</v>
      </c>
      <c r="S208" s="1">
        <v>9.0500000000000007</v>
      </c>
      <c r="T208" s="1">
        <v>30.6</v>
      </c>
      <c r="U208" s="1">
        <v>5</v>
      </c>
      <c r="V208" s="10"/>
      <c r="W208" s="1" t="s">
        <v>30</v>
      </c>
      <c r="X208" s="2" t="s">
        <v>38</v>
      </c>
      <c r="Y208" s="2" t="str" cm="1">
        <f t="array" ref="Y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" spans="1:26" ht="15" customHeight="1" x14ac:dyDescent="0.35">
      <c r="A209" s="1">
        <v>208</v>
      </c>
      <c r="B209" s="13">
        <v>-7.98389300943722</v>
      </c>
      <c r="C209" s="12">
        <v>40.445029746937401</v>
      </c>
      <c r="D209" s="1">
        <v>520</v>
      </c>
      <c r="E209" s="2" t="s">
        <v>304</v>
      </c>
      <c r="F209" s="1"/>
      <c r="G209" s="2" t="s">
        <v>37</v>
      </c>
      <c r="H209" s="2" t="s">
        <v>126</v>
      </c>
      <c r="I209" s="2" t="s">
        <v>285</v>
      </c>
      <c r="J209" s="1">
        <v>12658.97</v>
      </c>
      <c r="K209" s="1">
        <v>86260.07</v>
      </c>
      <c r="L209" s="2" t="s">
        <v>21</v>
      </c>
      <c r="M209" s="1">
        <v>1998</v>
      </c>
      <c r="N209" s="1" t="str" cm="1">
        <f t="array" ref="N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" s="2" t="s">
        <v>32</v>
      </c>
      <c r="P209" s="2" t="str" cm="1">
        <f t="array" ref="P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" s="1">
        <v>3</v>
      </c>
      <c r="R209" s="1">
        <v>53.91</v>
      </c>
      <c r="S209" s="1">
        <v>10.6</v>
      </c>
      <c r="T209" s="1">
        <v>27.75</v>
      </c>
      <c r="U209" s="1">
        <v>8.8000000000000007</v>
      </c>
      <c r="V209" s="10"/>
      <c r="W209" s="1" t="s">
        <v>46</v>
      </c>
      <c r="X209" s="2" t="s">
        <v>38</v>
      </c>
      <c r="Y209" s="2" t="str" cm="1">
        <f t="array" ref="Y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" spans="1:26" ht="15" customHeight="1" x14ac:dyDescent="0.35">
      <c r="A210" s="1">
        <v>209</v>
      </c>
      <c r="B210" s="13">
        <v>-7.4356408991428804</v>
      </c>
      <c r="C210" s="12">
        <v>39.0686004225362</v>
      </c>
      <c r="D210" s="1">
        <v>522</v>
      </c>
      <c r="E210" s="2" t="s">
        <v>305</v>
      </c>
      <c r="F210" s="1"/>
      <c r="G210" s="2" t="s">
        <v>26</v>
      </c>
      <c r="H210" s="2" t="s">
        <v>20</v>
      </c>
      <c r="I210" s="2" t="s">
        <v>48</v>
      </c>
      <c r="J210" s="1">
        <v>60361.02</v>
      </c>
      <c r="K210" s="1">
        <v>-66343.98</v>
      </c>
      <c r="L210" s="2" t="s">
        <v>21</v>
      </c>
      <c r="M210" s="1">
        <v>1992</v>
      </c>
      <c r="N210" s="1" t="str" cm="1">
        <f t="array" ref="N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" s="2" t="s">
        <v>32</v>
      </c>
      <c r="P210" s="2" t="str" cm="1">
        <f t="array" ref="P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" s="1">
        <v>3</v>
      </c>
      <c r="R210" s="1">
        <v>53.55</v>
      </c>
      <c r="S210" s="1">
        <v>14.7</v>
      </c>
      <c r="T210" s="1">
        <v>19</v>
      </c>
      <c r="U210" s="1">
        <v>7</v>
      </c>
      <c r="V210" s="10"/>
      <c r="W210" s="1" t="s">
        <v>23</v>
      </c>
      <c r="X210" s="2" t="s">
        <v>38</v>
      </c>
      <c r="Y210" s="2" t="str" cm="1">
        <f t="array" ref="Y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" spans="1:26" ht="15" customHeight="1" x14ac:dyDescent="0.35">
      <c r="A211" s="1">
        <v>210</v>
      </c>
      <c r="B211" s="13">
        <v>-7.9753153530531096</v>
      </c>
      <c r="C211" s="12">
        <v>40.452501021367503</v>
      </c>
      <c r="D211" s="1">
        <v>524</v>
      </c>
      <c r="E211" s="2" t="s">
        <v>306</v>
      </c>
      <c r="F211" s="1"/>
      <c r="G211" s="2" t="s">
        <v>37</v>
      </c>
      <c r="H211" s="2" t="s">
        <v>126</v>
      </c>
      <c r="I211" s="2" t="s">
        <v>285</v>
      </c>
      <c r="J211" s="1">
        <v>13385.19</v>
      </c>
      <c r="K211" s="1">
        <v>87090.97</v>
      </c>
      <c r="L211" s="2" t="s">
        <v>21</v>
      </c>
      <c r="M211" s="1">
        <v>1995</v>
      </c>
      <c r="N211" s="1" t="str" cm="1">
        <f t="array" ref="N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" s="2" t="s">
        <v>32</v>
      </c>
      <c r="P211" s="2" t="str" cm="1">
        <f t="array" ref="P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" s="1">
        <v>3</v>
      </c>
      <c r="R211" s="1">
        <v>57.85</v>
      </c>
      <c r="S211" s="1">
        <v>10.78</v>
      </c>
      <c r="T211" s="1">
        <v>33.75</v>
      </c>
      <c r="U211" s="1">
        <v>8.0500000000000007</v>
      </c>
      <c r="V211" s="10"/>
      <c r="W211" s="1" t="s">
        <v>46</v>
      </c>
      <c r="X211" s="2" t="s">
        <v>38</v>
      </c>
      <c r="Y211" s="2" t="str" cm="1">
        <f t="array" ref="Y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" spans="1:26" ht="15" customHeight="1" x14ac:dyDescent="0.35">
      <c r="A212" s="1">
        <v>211</v>
      </c>
      <c r="B212" s="13">
        <v>-7.44101307663367</v>
      </c>
      <c r="C212" s="12">
        <v>39.117532016137702</v>
      </c>
      <c r="D212" s="1">
        <v>525</v>
      </c>
      <c r="E212" s="2" t="s">
        <v>307</v>
      </c>
      <c r="F212" s="1"/>
      <c r="G212" s="2" t="s">
        <v>26</v>
      </c>
      <c r="H212" s="2" t="s">
        <v>20</v>
      </c>
      <c r="I212" s="2" t="s">
        <v>48</v>
      </c>
      <c r="J212" s="1">
        <v>59854.71</v>
      </c>
      <c r="K212" s="1">
        <v>-60915.199999999997</v>
      </c>
      <c r="L212" s="2" t="s">
        <v>21</v>
      </c>
      <c r="M212" s="1">
        <v>1992</v>
      </c>
      <c r="N212" s="1" t="str" cm="1">
        <f t="array" ref="N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" s="2" t="s">
        <v>32</v>
      </c>
      <c r="P212" s="2" t="str" cm="1">
        <f t="array" ref="P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" s="1">
        <v>2</v>
      </c>
      <c r="R212" s="1">
        <v>10.220000000000001</v>
      </c>
      <c r="S212" s="1">
        <v>15.1</v>
      </c>
      <c r="T212" s="1">
        <v>5.1100000000000003</v>
      </c>
      <c r="U212" s="1">
        <v>4.2300000000000004</v>
      </c>
      <c r="V212" s="10"/>
      <c r="W212" s="1" t="s">
        <v>23</v>
      </c>
      <c r="X212" s="2" t="s">
        <v>24</v>
      </c>
      <c r="Y212" s="2" t="str" cm="1">
        <f t="array" ref="Y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" spans="1:26" ht="15" customHeight="1" x14ac:dyDescent="0.35">
      <c r="A213" s="1">
        <v>212</v>
      </c>
      <c r="B213" s="13">
        <v>-7.9704282082051803</v>
      </c>
      <c r="C213" s="12">
        <v>40.457069753094501</v>
      </c>
      <c r="D213" s="1">
        <v>527</v>
      </c>
      <c r="E213" s="2" t="s">
        <v>308</v>
      </c>
      <c r="F213" s="1"/>
      <c r="G213" s="2" t="s">
        <v>37</v>
      </c>
      <c r="H213" s="2" t="s">
        <v>126</v>
      </c>
      <c r="I213" s="2" t="s">
        <v>285</v>
      </c>
      <c r="J213" s="1">
        <v>13798.82</v>
      </c>
      <c r="K213" s="1">
        <v>87599.05</v>
      </c>
      <c r="L213" s="2" t="s">
        <v>21</v>
      </c>
      <c r="M213" s="1">
        <v>1995</v>
      </c>
      <c r="N213" s="1" t="str" cm="1">
        <f t="array" ref="N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" s="2" t="s">
        <v>32</v>
      </c>
      <c r="P213" s="2" t="str" cm="1">
        <f t="array" ref="P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" s="1">
        <v>3</v>
      </c>
      <c r="R213" s="1">
        <v>65.2</v>
      </c>
      <c r="S213" s="1">
        <v>29.6</v>
      </c>
      <c r="U213" s="1">
        <v>8.6999999999999993</v>
      </c>
      <c r="V213" s="10"/>
      <c r="W213" s="1" t="s">
        <v>46</v>
      </c>
      <c r="X213" s="2" t="s">
        <v>38</v>
      </c>
      <c r="Y213" s="2" t="str" cm="1">
        <f t="array" ref="Y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" spans="1:26" ht="15" customHeight="1" x14ac:dyDescent="0.35">
      <c r="A214" s="1">
        <v>213</v>
      </c>
      <c r="B214" s="13">
        <v>-7.4581153309596599</v>
      </c>
      <c r="C214" s="12">
        <v>39.199421101908001</v>
      </c>
      <c r="D214" s="1">
        <v>531</v>
      </c>
      <c r="E214" s="2" t="s">
        <v>309</v>
      </c>
      <c r="F214" s="1"/>
      <c r="G214" s="2" t="s">
        <v>26</v>
      </c>
      <c r="H214" s="2" t="s">
        <v>20</v>
      </c>
      <c r="I214" s="2" t="s">
        <v>20</v>
      </c>
      <c r="J214" s="1">
        <v>58308</v>
      </c>
      <c r="K214" s="1">
        <v>-51835</v>
      </c>
      <c r="L214" s="2" t="s">
        <v>21</v>
      </c>
      <c r="M214" s="1">
        <v>1989</v>
      </c>
      <c r="N214" s="1" t="str" cm="1">
        <f t="array" ref="N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" s="2" t="s">
        <v>83</v>
      </c>
      <c r="P214" s="2" t="str" cm="1">
        <f t="array" ref="P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14" s="1">
        <v>1</v>
      </c>
      <c r="R214" s="1">
        <v>10</v>
      </c>
      <c r="S214" s="1">
        <v>15</v>
      </c>
      <c r="T214" s="1">
        <v>10</v>
      </c>
      <c r="U214" s="9"/>
      <c r="V214" s="10"/>
      <c r="W214" s="1" t="s">
        <v>23</v>
      </c>
      <c r="X214" s="2" t="s">
        <v>35</v>
      </c>
      <c r="Y214" s="2" t="str" cm="1">
        <f t="array" ref="Y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14" s="2" t="s">
        <v>24</v>
      </c>
    </row>
    <row r="215" spans="1:26" ht="15" customHeight="1" x14ac:dyDescent="0.35">
      <c r="A215" s="1">
        <v>214</v>
      </c>
      <c r="B215" s="13">
        <v>-8.2860168876595992</v>
      </c>
      <c r="C215" s="12">
        <v>38.037262477389902</v>
      </c>
      <c r="D215" s="1">
        <v>532</v>
      </c>
      <c r="E215" s="2" t="s">
        <v>310</v>
      </c>
      <c r="F215" s="1"/>
      <c r="G215" s="2" t="s">
        <v>26</v>
      </c>
      <c r="H215" s="2" t="s">
        <v>27</v>
      </c>
      <c r="I215" s="2" t="s">
        <v>174</v>
      </c>
      <c r="J215" s="1">
        <v>-13423.54</v>
      </c>
      <c r="K215" s="1">
        <v>-181050.2</v>
      </c>
      <c r="L215" s="2" t="s">
        <v>21</v>
      </c>
      <c r="M215" s="1">
        <v>1883</v>
      </c>
      <c r="N215" s="1" t="str" cm="1">
        <f t="array" ref="N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5" s="2" t="s">
        <v>77</v>
      </c>
      <c r="P215" s="2" t="str" cm="1">
        <f t="array" ref="P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5" s="1">
        <v>3</v>
      </c>
      <c r="R215" s="1">
        <v>27.6</v>
      </c>
      <c r="S215" s="1">
        <v>7.7</v>
      </c>
      <c r="T215" s="1">
        <v>9.9</v>
      </c>
      <c r="U215" s="1">
        <v>3</v>
      </c>
      <c r="V215" s="10"/>
      <c r="W215" s="1" t="s">
        <v>30</v>
      </c>
      <c r="X215" s="2" t="s">
        <v>31</v>
      </c>
      <c r="Y215" s="2" t="str" cm="1">
        <f t="array" ref="Y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15" s="2" t="s">
        <v>24</v>
      </c>
    </row>
    <row r="216" spans="1:26" ht="15" customHeight="1" x14ac:dyDescent="0.35">
      <c r="A216" s="1">
        <v>215</v>
      </c>
      <c r="B216" s="13">
        <v>-7.94190559019252</v>
      </c>
      <c r="C216" s="12">
        <v>40.467178590346698</v>
      </c>
      <c r="D216" s="1">
        <v>535</v>
      </c>
      <c r="E216" s="2" t="s">
        <v>311</v>
      </c>
      <c r="F216" s="1"/>
      <c r="G216" s="2" t="s">
        <v>37</v>
      </c>
      <c r="H216" s="2" t="s">
        <v>126</v>
      </c>
      <c r="I216" s="2" t="s">
        <v>285</v>
      </c>
      <c r="J216" s="1">
        <v>16215.73</v>
      </c>
      <c r="K216" s="1">
        <v>88726.42</v>
      </c>
      <c r="L216" s="2" t="s">
        <v>21</v>
      </c>
      <c r="M216" s="1">
        <v>1995</v>
      </c>
      <c r="N216" s="1" t="str" cm="1">
        <f t="array" ref="N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" s="2" t="s">
        <v>32</v>
      </c>
      <c r="P216" s="2" t="str" cm="1">
        <f t="array" ref="P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" s="1">
        <v>3</v>
      </c>
      <c r="R216" s="1">
        <v>51.05</v>
      </c>
      <c r="S216" s="1">
        <v>10.8</v>
      </c>
      <c r="U216" s="1">
        <v>7.9</v>
      </c>
      <c r="V216" s="10"/>
      <c r="W216" s="1" t="s">
        <v>46</v>
      </c>
      <c r="X216" s="2" t="s">
        <v>24</v>
      </c>
      <c r="Y216" s="2" t="str" cm="1">
        <f t="array" ref="Y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" spans="1:26" ht="15" customHeight="1" x14ac:dyDescent="0.35">
      <c r="A217" s="1">
        <v>216</v>
      </c>
      <c r="B217" s="13">
        <v>-7.9123910796146504</v>
      </c>
      <c r="C217" s="12">
        <v>40.484574772102597</v>
      </c>
      <c r="D217" s="1">
        <v>540</v>
      </c>
      <c r="E217" s="2" t="s">
        <v>312</v>
      </c>
      <c r="F217" s="1"/>
      <c r="G217" s="2" t="s">
        <v>37</v>
      </c>
      <c r="H217" s="2" t="s">
        <v>126</v>
      </c>
      <c r="I217" s="2" t="s">
        <v>313</v>
      </c>
      <c r="J217" s="1">
        <v>18714</v>
      </c>
      <c r="K217" s="1">
        <v>90664</v>
      </c>
      <c r="L217" s="2" t="s">
        <v>21</v>
      </c>
      <c r="M217" s="1">
        <v>1995</v>
      </c>
      <c r="N217" s="1" t="str" cm="1">
        <f t="array" ref="N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" s="2" t="s">
        <v>32</v>
      </c>
      <c r="P217" s="2" t="str" cm="1">
        <f t="array" ref="P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" s="1">
        <v>4</v>
      </c>
      <c r="R217" s="1">
        <v>73.099999999999994</v>
      </c>
      <c r="S217" s="1">
        <v>13.1</v>
      </c>
      <c r="U217" s="1">
        <v>8.4</v>
      </c>
      <c r="V217" s="10"/>
      <c r="W217" s="1" t="s">
        <v>46</v>
      </c>
      <c r="X217" s="2" t="s">
        <v>38</v>
      </c>
      <c r="Y217" s="2" t="str" cm="1">
        <f t="array" ref="Y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" spans="1:26" ht="15" customHeight="1" x14ac:dyDescent="0.35">
      <c r="A218" s="1">
        <v>217</v>
      </c>
      <c r="B218" s="13">
        <v>-7.4489927300901702</v>
      </c>
      <c r="C218" s="12">
        <v>39.248385485194198</v>
      </c>
      <c r="D218" s="1">
        <v>541</v>
      </c>
      <c r="E218" s="2" t="s">
        <v>314</v>
      </c>
      <c r="F218" s="1"/>
      <c r="G218" s="2" t="s">
        <v>26</v>
      </c>
      <c r="H218" s="2" t="s">
        <v>20</v>
      </c>
      <c r="I218" s="2" t="s">
        <v>20</v>
      </c>
      <c r="J218" s="1">
        <v>59055</v>
      </c>
      <c r="K218" s="1">
        <v>-46393</v>
      </c>
      <c r="L218" s="2" t="s">
        <v>21</v>
      </c>
      <c r="M218" s="1">
        <v>1992</v>
      </c>
      <c r="N218" s="1" t="str" cm="1">
        <f t="array" ref="N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" s="2" t="s">
        <v>133</v>
      </c>
      <c r="P218" s="2" t="str" cm="1">
        <f t="array" ref="P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" s="1">
        <v>2</v>
      </c>
      <c r="R218" s="1">
        <v>6.6</v>
      </c>
      <c r="S218" s="1">
        <v>15</v>
      </c>
      <c r="T218" s="1">
        <v>3.3</v>
      </c>
      <c r="U218" s="1">
        <v>3.8</v>
      </c>
      <c r="V218" s="10"/>
      <c r="W218" s="1" t="s">
        <v>23</v>
      </c>
      <c r="X218" s="2" t="s">
        <v>24</v>
      </c>
      <c r="Y218" s="2" t="str" cm="1">
        <f t="array" ref="Y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" spans="1:26" ht="15" customHeight="1" x14ac:dyDescent="0.35">
      <c r="A219" s="1">
        <v>218</v>
      </c>
      <c r="B219" s="13">
        <v>-7.3631213063097398</v>
      </c>
      <c r="C219" s="12">
        <v>39.195947421308098</v>
      </c>
      <c r="D219" s="1">
        <v>544</v>
      </c>
      <c r="E219" s="2" t="s">
        <v>315</v>
      </c>
      <c r="F219" s="1"/>
      <c r="G219" s="2" t="s">
        <v>26</v>
      </c>
      <c r="H219" s="2" t="s">
        <v>20</v>
      </c>
      <c r="I219" s="2" t="s">
        <v>34</v>
      </c>
      <c r="J219" s="1">
        <v>66517.25</v>
      </c>
      <c r="K219" s="1">
        <v>-52155.25</v>
      </c>
      <c r="L219" s="2" t="s">
        <v>21</v>
      </c>
      <c r="M219" s="1">
        <v>2004</v>
      </c>
      <c r="N219" s="1" t="str" cm="1">
        <f t="array" ref="N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" s="2" t="s">
        <v>65</v>
      </c>
      <c r="P219" s="2" t="str" cm="1">
        <f t="array" ref="P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" s="1">
        <v>1</v>
      </c>
      <c r="R219" s="1">
        <v>25.2</v>
      </c>
      <c r="S219" s="1">
        <v>14.5</v>
      </c>
      <c r="T219" s="1">
        <v>25.2</v>
      </c>
      <c r="U219" s="9"/>
      <c r="V219" s="10"/>
      <c r="W219" s="1" t="s">
        <v>23</v>
      </c>
      <c r="X219" s="2" t="s">
        <v>24</v>
      </c>
      <c r="Y219" s="2" t="str" cm="1">
        <f t="array" ref="Y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" spans="1:26" ht="15" customHeight="1" x14ac:dyDescent="0.35">
      <c r="A220" s="1">
        <v>219</v>
      </c>
      <c r="B220" s="13">
        <v>-7.4399764256155896</v>
      </c>
      <c r="C220" s="12">
        <v>39.268742893107202</v>
      </c>
      <c r="D220" s="1">
        <v>548</v>
      </c>
      <c r="E220" s="2" t="s">
        <v>316</v>
      </c>
      <c r="F220" s="1"/>
      <c r="G220" s="2" t="s">
        <v>37</v>
      </c>
      <c r="H220" s="2" t="s">
        <v>20</v>
      </c>
      <c r="I220" s="2" t="s">
        <v>20</v>
      </c>
      <c r="J220" s="1">
        <v>59816.02</v>
      </c>
      <c r="K220" s="1">
        <v>-44126.96</v>
      </c>
      <c r="L220" s="2" t="s">
        <v>21</v>
      </c>
      <c r="M220" s="1">
        <v>2000</v>
      </c>
      <c r="N220" s="1" t="str" cm="1">
        <f t="array" ref="N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" s="2" t="s">
        <v>32</v>
      </c>
      <c r="P220" s="2" t="str" cm="1">
        <f t="array" ref="P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" s="1">
        <v>3</v>
      </c>
      <c r="R220" s="1">
        <v>82</v>
      </c>
      <c r="S220" s="1">
        <v>10.6</v>
      </c>
      <c r="T220" s="1">
        <v>37.4</v>
      </c>
      <c r="U220" s="1">
        <v>5.77</v>
      </c>
      <c r="V220" s="10"/>
      <c r="W220" s="1" t="s">
        <v>23</v>
      </c>
      <c r="X220" s="2" t="s">
        <v>38</v>
      </c>
      <c r="Y220" s="2" t="str" cm="1">
        <f t="array" ref="Y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" spans="1:26" ht="15" customHeight="1" x14ac:dyDescent="0.35">
      <c r="A221" s="1">
        <v>220</v>
      </c>
      <c r="B221" s="13">
        <v>-7.4347581817920396</v>
      </c>
      <c r="C221" s="12">
        <v>39.277322233799403</v>
      </c>
      <c r="D221" s="1">
        <v>550</v>
      </c>
      <c r="E221" s="2" t="s">
        <v>317</v>
      </c>
      <c r="F221" s="1"/>
      <c r="G221" s="2" t="s">
        <v>19</v>
      </c>
      <c r="H221" s="2" t="s">
        <v>20</v>
      </c>
      <c r="I221" s="2" t="s">
        <v>20</v>
      </c>
      <c r="J221" s="1">
        <v>60259</v>
      </c>
      <c r="K221" s="1">
        <v>-43171</v>
      </c>
      <c r="L221" s="2" t="s">
        <v>21</v>
      </c>
      <c r="M221" s="1">
        <v>1992</v>
      </c>
      <c r="N221" s="1" t="str" cm="1">
        <f t="array" ref="N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" s="2" t="s">
        <v>228</v>
      </c>
      <c r="P221" s="2" t="str" cm="1">
        <f t="array" ref="P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" s="1">
        <v>1</v>
      </c>
      <c r="R221" s="1">
        <v>6.6</v>
      </c>
      <c r="S221" s="1">
        <v>17.5</v>
      </c>
      <c r="T221" s="1">
        <v>6.6</v>
      </c>
      <c r="U221" s="9"/>
      <c r="V221" s="10"/>
      <c r="W221" s="1" t="s">
        <v>23</v>
      </c>
      <c r="X221" s="2" t="s">
        <v>24</v>
      </c>
      <c r="Y221" s="2" t="str" cm="1">
        <f t="array" ref="Y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" spans="1:26" ht="15" customHeight="1" x14ac:dyDescent="0.35">
      <c r="A222" s="1">
        <v>221</v>
      </c>
      <c r="B222" s="13">
        <v>-7.4380692767518699</v>
      </c>
      <c r="C222" s="12">
        <v>39.2858718475144</v>
      </c>
      <c r="D222" s="1">
        <v>551</v>
      </c>
      <c r="E222" s="2" t="s">
        <v>318</v>
      </c>
      <c r="F222" s="1"/>
      <c r="G222" s="2" t="s">
        <v>19</v>
      </c>
      <c r="H222" s="2" t="s">
        <v>20</v>
      </c>
      <c r="I222" s="2" t="s">
        <v>20</v>
      </c>
      <c r="J222" s="1">
        <v>59966</v>
      </c>
      <c r="K222" s="1">
        <v>-42224</v>
      </c>
      <c r="L222" s="2" t="s">
        <v>21</v>
      </c>
      <c r="M222" s="1">
        <v>1992</v>
      </c>
      <c r="N222" s="1" t="str" cm="1">
        <f t="array" ref="N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" s="2" t="s">
        <v>228</v>
      </c>
      <c r="P222" s="2" t="str" cm="1">
        <f t="array" ref="P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2" s="1">
        <v>1</v>
      </c>
      <c r="R222" s="1">
        <v>6.6</v>
      </c>
      <c r="S222" s="1">
        <v>17.5</v>
      </c>
      <c r="T222" s="1">
        <v>6.6</v>
      </c>
      <c r="U222" s="9"/>
      <c r="V222" s="10"/>
      <c r="W222" s="1" t="s">
        <v>23</v>
      </c>
      <c r="X222" s="2" t="s">
        <v>24</v>
      </c>
      <c r="Y222" s="2" t="str" cm="1">
        <f t="array" ref="Y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" spans="1:26" ht="15" customHeight="1" x14ac:dyDescent="0.35">
      <c r="A223" s="1">
        <v>222</v>
      </c>
      <c r="B223" s="13">
        <v>-7.27013961150229</v>
      </c>
      <c r="C223" s="12">
        <v>39.055679833585003</v>
      </c>
      <c r="D223" s="1">
        <v>552</v>
      </c>
      <c r="E223" s="2" t="s">
        <v>319</v>
      </c>
      <c r="F223" s="1"/>
      <c r="G223" s="2" t="s">
        <v>26</v>
      </c>
      <c r="H223" s="2" t="s">
        <v>20</v>
      </c>
      <c r="I223" s="2" t="s">
        <v>34</v>
      </c>
      <c r="J223" s="1">
        <v>74697.84</v>
      </c>
      <c r="K223" s="1">
        <v>-67655.48</v>
      </c>
      <c r="L223" s="2" t="s">
        <v>21</v>
      </c>
      <c r="M223" s="1">
        <v>1934</v>
      </c>
      <c r="N223" s="1" t="str" cm="1">
        <f t="array" ref="N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" s="2" t="s">
        <v>29</v>
      </c>
      <c r="P223" s="2" t="str" cm="1">
        <f t="array" ref="P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" s="1">
        <v>1</v>
      </c>
      <c r="R223" s="1">
        <v>28.5</v>
      </c>
      <c r="S223" s="1">
        <v>7</v>
      </c>
      <c r="T223" s="1">
        <v>28.5</v>
      </c>
      <c r="U223" s="9"/>
      <c r="V223" s="10"/>
      <c r="W223" s="1" t="s">
        <v>23</v>
      </c>
      <c r="X223" s="2" t="s">
        <v>31</v>
      </c>
      <c r="Y223" s="2" t="str" cm="1">
        <f t="array" ref="Y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23" s="2" t="s">
        <v>24</v>
      </c>
    </row>
    <row r="224" spans="1:26" ht="15" customHeight="1" x14ac:dyDescent="0.35">
      <c r="A224" s="1">
        <v>223</v>
      </c>
      <c r="B224" s="13">
        <v>-7.2810720043796602</v>
      </c>
      <c r="C224" s="12">
        <v>39.125881970957202</v>
      </c>
      <c r="D224" s="1">
        <v>555</v>
      </c>
      <c r="E224" s="2" t="s">
        <v>320</v>
      </c>
      <c r="F224" s="1"/>
      <c r="G224" s="2" t="s">
        <v>26</v>
      </c>
      <c r="H224" s="2" t="s">
        <v>20</v>
      </c>
      <c r="I224" s="2" t="s">
        <v>34</v>
      </c>
      <c r="J224" s="1">
        <v>73678.44</v>
      </c>
      <c r="K224" s="1">
        <v>-59870.58</v>
      </c>
      <c r="L224" s="2" t="s">
        <v>21</v>
      </c>
      <c r="M224" s="1">
        <v>1958</v>
      </c>
      <c r="N224" s="1" t="str" cm="1">
        <f t="array" ref="N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4" s="2" t="s">
        <v>29</v>
      </c>
      <c r="P224" s="2" t="str" cm="1">
        <f t="array" ref="P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4" s="1">
        <v>1</v>
      </c>
      <c r="R224" s="1">
        <v>24</v>
      </c>
      <c r="S224" s="1">
        <v>12.25</v>
      </c>
      <c r="T224" s="1">
        <v>24</v>
      </c>
      <c r="U224" s="9"/>
      <c r="V224" s="10"/>
      <c r="W224" s="1" t="s">
        <v>23</v>
      </c>
      <c r="X224" s="2" t="s">
        <v>35</v>
      </c>
      <c r="Y224" s="2" t="str" cm="1">
        <f t="array" ref="Y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25" spans="1:26" ht="15" customHeight="1" x14ac:dyDescent="0.35">
      <c r="A225" s="1">
        <v>224</v>
      </c>
      <c r="B225" s="13">
        <v>-7.4401170954121598</v>
      </c>
      <c r="C225" s="12">
        <v>39.292126024461602</v>
      </c>
      <c r="D225" s="1">
        <v>559</v>
      </c>
      <c r="E225" s="2" t="s">
        <v>322</v>
      </c>
      <c r="F225" s="1"/>
      <c r="G225" s="2" t="s">
        <v>19</v>
      </c>
      <c r="H225" s="2" t="s">
        <v>20</v>
      </c>
      <c r="I225" s="2" t="s">
        <v>20</v>
      </c>
      <c r="J225" s="1">
        <v>59784</v>
      </c>
      <c r="K225" s="1">
        <v>-41531</v>
      </c>
      <c r="L225" s="2" t="s">
        <v>21</v>
      </c>
      <c r="M225" s="1">
        <v>1992</v>
      </c>
      <c r="N225" s="1" t="str" cm="1">
        <f t="array" ref="N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" s="2" t="s">
        <v>228</v>
      </c>
      <c r="P225" s="2" t="str" cm="1">
        <f t="array" ref="P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5" s="1">
        <v>1</v>
      </c>
      <c r="R225" s="1">
        <v>6.6</v>
      </c>
      <c r="S225" s="1">
        <v>20</v>
      </c>
      <c r="T225" s="1">
        <v>6.6</v>
      </c>
      <c r="U225" s="9"/>
      <c r="V225" s="10"/>
      <c r="W225" s="1" t="s">
        <v>23</v>
      </c>
      <c r="X225" s="2" t="s">
        <v>24</v>
      </c>
      <c r="Y225" s="2" t="str" cm="1">
        <f t="array" ref="Y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" spans="1:26" ht="15" customHeight="1" x14ac:dyDescent="0.35">
      <c r="A226" s="1">
        <v>225</v>
      </c>
      <c r="B226" s="13">
        <v>-7.4378970545657799</v>
      </c>
      <c r="C226" s="12">
        <v>39.296256084874301</v>
      </c>
      <c r="D226" s="1">
        <v>560</v>
      </c>
      <c r="E226" s="2" t="s">
        <v>323</v>
      </c>
      <c r="F226" s="1"/>
      <c r="G226" s="2" t="s">
        <v>19</v>
      </c>
      <c r="H226" s="2" t="s">
        <v>20</v>
      </c>
      <c r="I226" s="2" t="s">
        <v>20</v>
      </c>
      <c r="J226" s="1">
        <v>59972</v>
      </c>
      <c r="K226" s="1">
        <v>-41071</v>
      </c>
      <c r="L226" s="2" t="s">
        <v>21</v>
      </c>
      <c r="M226" s="1">
        <v>1992</v>
      </c>
      <c r="N226" s="1" t="str" cm="1">
        <f t="array" ref="N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" s="2" t="s">
        <v>228</v>
      </c>
      <c r="P226" s="2" t="str" cm="1">
        <f t="array" ref="P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6" s="1">
        <v>1</v>
      </c>
      <c r="R226" s="1">
        <v>6.6</v>
      </c>
      <c r="S226" s="1">
        <v>25</v>
      </c>
      <c r="T226" s="1">
        <v>6.6</v>
      </c>
      <c r="U226" s="9"/>
      <c r="V226" s="10"/>
      <c r="W226" s="1" t="s">
        <v>23</v>
      </c>
      <c r="X226" s="2" t="s">
        <v>24</v>
      </c>
      <c r="Y226" s="2" t="str" cm="1">
        <f t="array" ref="Y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" spans="1:26" ht="15" customHeight="1" x14ac:dyDescent="0.35">
      <c r="A227" s="1">
        <v>226</v>
      </c>
      <c r="B227" s="13">
        <v>-7.4995852379661798</v>
      </c>
      <c r="C227" s="12">
        <v>39.8428412951178</v>
      </c>
      <c r="D227" s="1">
        <v>565</v>
      </c>
      <c r="E227" s="2" t="s">
        <v>324</v>
      </c>
      <c r="F227" s="1"/>
      <c r="G227" s="2" t="s">
        <v>37</v>
      </c>
      <c r="H227" s="2" t="s">
        <v>325</v>
      </c>
      <c r="I227" s="2" t="s">
        <v>325</v>
      </c>
      <c r="J227" s="1">
        <v>54223</v>
      </c>
      <c r="K227" s="1">
        <v>19576</v>
      </c>
      <c r="L227" s="2" t="s">
        <v>21</v>
      </c>
      <c r="M227" s="1">
        <v>1989</v>
      </c>
      <c r="N227" s="1" t="str" cm="1">
        <f t="array" ref="N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" s="2" t="s">
        <v>32</v>
      </c>
      <c r="P227" s="2" t="str" cm="1">
        <f t="array" ref="P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" s="1">
        <v>3</v>
      </c>
      <c r="R227" s="1">
        <v>51.5</v>
      </c>
      <c r="S227" s="1">
        <v>19.8</v>
      </c>
      <c r="T227" s="1">
        <v>26.3</v>
      </c>
      <c r="U227" s="1">
        <v>5.08</v>
      </c>
      <c r="V227" s="10"/>
      <c r="W227" s="1" t="s">
        <v>46</v>
      </c>
      <c r="X227" s="2" t="s">
        <v>38</v>
      </c>
      <c r="Y227" s="2" t="str" cm="1">
        <f t="array" ref="Y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" spans="1:26" ht="15" customHeight="1" x14ac:dyDescent="0.35">
      <c r="A228" s="1">
        <v>227</v>
      </c>
      <c r="B228" s="13">
        <v>-7.5011306920457104</v>
      </c>
      <c r="C228" s="12">
        <v>39.837391877277199</v>
      </c>
      <c r="D228" s="1">
        <v>574</v>
      </c>
      <c r="E228" s="2" t="s">
        <v>37</v>
      </c>
      <c r="F228" s="1"/>
      <c r="G228" s="2" t="s">
        <v>37</v>
      </c>
      <c r="H228" s="2" t="s">
        <v>325</v>
      </c>
      <c r="I228" s="2" t="s">
        <v>325</v>
      </c>
      <c r="J228" s="1">
        <v>54095</v>
      </c>
      <c r="K228" s="1">
        <v>18970</v>
      </c>
      <c r="L228" s="2" t="s">
        <v>21</v>
      </c>
      <c r="M228" s="1">
        <v>1989</v>
      </c>
      <c r="N228" s="1" t="str" cm="1">
        <f t="array" ref="N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" s="2" t="s">
        <v>32</v>
      </c>
      <c r="P228" s="2" t="str" cm="1">
        <f t="array" ref="P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" s="1">
        <v>3</v>
      </c>
      <c r="R228" s="1">
        <v>47</v>
      </c>
      <c r="S228" s="1">
        <v>13.8</v>
      </c>
      <c r="T228" s="1">
        <v>20.2</v>
      </c>
      <c r="U228" s="1">
        <v>5.38</v>
      </c>
      <c r="V228" s="10"/>
      <c r="W228" s="1" t="s">
        <v>46</v>
      </c>
      <c r="X228" s="2" t="s">
        <v>38</v>
      </c>
      <c r="Y228" s="2" t="str" cm="1">
        <f t="array" ref="Y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" spans="1:26" ht="15" customHeight="1" x14ac:dyDescent="0.35">
      <c r="A229" s="1">
        <v>228</v>
      </c>
      <c r="B229" s="13">
        <v>-8.1165854978301404</v>
      </c>
      <c r="C229" s="12">
        <v>40.720866173661598</v>
      </c>
      <c r="D229" s="1">
        <v>581</v>
      </c>
      <c r="E229" s="2" t="s">
        <v>326</v>
      </c>
      <c r="F229" s="1"/>
      <c r="G229" s="2" t="s">
        <v>26</v>
      </c>
      <c r="H229" s="2" t="s">
        <v>126</v>
      </c>
      <c r="I229" s="2" t="s">
        <v>327</v>
      </c>
      <c r="J229" s="1">
        <v>1396</v>
      </c>
      <c r="K229" s="1">
        <v>116880</v>
      </c>
      <c r="L229" s="2" t="s">
        <v>21</v>
      </c>
      <c r="M229" s="1">
        <v>1991</v>
      </c>
      <c r="N229" s="1" t="str" cm="1">
        <f t="array" ref="N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" s="2" t="s">
        <v>32</v>
      </c>
      <c r="P229" s="2" t="str" cm="1">
        <f t="array" ref="P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" s="1">
        <v>3</v>
      </c>
      <c r="R229" s="1">
        <v>46.7</v>
      </c>
      <c r="S229" s="1">
        <v>12.9</v>
      </c>
      <c r="T229" s="1">
        <v>21.6</v>
      </c>
      <c r="U229" s="1">
        <v>5.8</v>
      </c>
      <c r="V229" s="10"/>
      <c r="W229" s="1" t="s">
        <v>46</v>
      </c>
      <c r="X229" s="2" t="s">
        <v>38</v>
      </c>
      <c r="Y229" s="2" t="str" cm="1">
        <f t="array" ref="Y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" spans="1:26" ht="15" customHeight="1" x14ac:dyDescent="0.35">
      <c r="A230" s="1">
        <v>229</v>
      </c>
      <c r="B230" s="13">
        <v>-7.1105416023997101</v>
      </c>
      <c r="C230" s="12">
        <v>38.980965418948699</v>
      </c>
      <c r="D230" s="1">
        <v>583</v>
      </c>
      <c r="E230" s="2" t="s">
        <v>328</v>
      </c>
      <c r="F230" s="1"/>
      <c r="G230" s="2" t="s">
        <v>26</v>
      </c>
      <c r="H230" s="2" t="s">
        <v>20</v>
      </c>
      <c r="I230" s="2" t="s">
        <v>329</v>
      </c>
      <c r="J230" s="1">
        <v>88606</v>
      </c>
      <c r="K230" s="1">
        <v>-75807</v>
      </c>
      <c r="L230" s="2" t="s">
        <v>21</v>
      </c>
      <c r="M230" s="1">
        <v>1990</v>
      </c>
      <c r="N230" s="1" t="str" cm="1">
        <f t="array" ref="N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" s="2" t="s">
        <v>29</v>
      </c>
      <c r="P230" s="2" t="str" cm="1">
        <f t="array" ref="P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0" s="1">
        <v>3</v>
      </c>
      <c r="R230" s="1">
        <v>39</v>
      </c>
      <c r="S230" s="1">
        <v>7.1</v>
      </c>
      <c r="T230" s="1">
        <v>13.5</v>
      </c>
      <c r="U230" s="1">
        <v>2</v>
      </c>
      <c r="V230" s="10"/>
      <c r="W230" s="1" t="s">
        <v>23</v>
      </c>
      <c r="X230" s="2" t="s">
        <v>35</v>
      </c>
      <c r="Y230" s="2" t="str" cm="1">
        <f t="array" ref="Y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31" spans="1:26" ht="15" customHeight="1" x14ac:dyDescent="0.35">
      <c r="A231" s="1">
        <v>230</v>
      </c>
      <c r="B231" s="13">
        <v>-8.1133768174109697</v>
      </c>
      <c r="C231" s="12">
        <v>40.724818895458696</v>
      </c>
      <c r="D231" s="1">
        <v>586</v>
      </c>
      <c r="E231" s="2" t="s">
        <v>330</v>
      </c>
      <c r="F231" s="1"/>
      <c r="G231" s="2" t="s">
        <v>37</v>
      </c>
      <c r="H231" s="2" t="s">
        <v>126</v>
      </c>
      <c r="I231" s="2" t="s">
        <v>327</v>
      </c>
      <c r="J231" s="1">
        <v>1667</v>
      </c>
      <c r="K231" s="1">
        <v>117319</v>
      </c>
      <c r="L231" s="2" t="s">
        <v>21</v>
      </c>
      <c r="M231" s="1">
        <v>1990</v>
      </c>
      <c r="N231" s="1" t="str" cm="1">
        <f t="array" ref="N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" s="2" t="s">
        <v>32</v>
      </c>
      <c r="P231" s="2" t="str" cm="1">
        <f t="array" ref="P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" s="1">
        <v>3</v>
      </c>
      <c r="R231" s="1">
        <v>33.4</v>
      </c>
      <c r="S231" s="1">
        <v>10.86</v>
      </c>
      <c r="T231" s="1">
        <v>17.399999999999999</v>
      </c>
      <c r="U231" s="1">
        <v>4.7</v>
      </c>
      <c r="V231" s="10"/>
      <c r="W231" s="1" t="s">
        <v>46</v>
      </c>
      <c r="X231" s="2" t="s">
        <v>38</v>
      </c>
      <c r="Y231" s="2" t="str" cm="1">
        <f t="array" ref="Y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" spans="1:26" ht="15" customHeight="1" x14ac:dyDescent="0.35">
      <c r="A232" s="1">
        <v>231</v>
      </c>
      <c r="B232" s="13">
        <v>-8.1579542036242199</v>
      </c>
      <c r="C232" s="12">
        <v>38.467017480663401</v>
      </c>
      <c r="D232" s="1">
        <v>590</v>
      </c>
      <c r="E232" s="2" t="s">
        <v>331</v>
      </c>
      <c r="F232" s="1"/>
      <c r="G232" s="2" t="s">
        <v>26</v>
      </c>
      <c r="H232" s="2" t="s">
        <v>135</v>
      </c>
      <c r="I232" s="2" t="s">
        <v>332</v>
      </c>
      <c r="J232" s="1">
        <v>-2168.3620000000001</v>
      </c>
      <c r="K232" s="1">
        <v>-133357.6</v>
      </c>
      <c r="L232" s="2" t="s">
        <v>21</v>
      </c>
      <c r="M232" s="1">
        <v>1947</v>
      </c>
      <c r="N232" s="1" t="str" cm="1">
        <f t="array" ref="N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32" s="2" t="s">
        <v>333</v>
      </c>
      <c r="P232" s="2" t="str" cm="1">
        <f t="array" ref="P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" s="1">
        <v>1</v>
      </c>
      <c r="R232" s="1">
        <v>12.6</v>
      </c>
      <c r="S232" s="1">
        <v>11.5</v>
      </c>
      <c r="T232" s="1">
        <v>12.6</v>
      </c>
      <c r="U232" s="9"/>
      <c r="V232" s="10"/>
      <c r="W232" s="1" t="s">
        <v>30</v>
      </c>
      <c r="X232" s="2" t="s">
        <v>38</v>
      </c>
      <c r="Y232" s="2" t="str" cm="1">
        <f t="array" ref="Y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" spans="1:26" ht="15" customHeight="1" x14ac:dyDescent="0.35">
      <c r="A233" s="1">
        <v>232</v>
      </c>
      <c r="B233" s="13">
        <v>-7.1499176306042296</v>
      </c>
      <c r="C233" s="12">
        <v>38.904810763704397</v>
      </c>
      <c r="D233" s="1">
        <v>592</v>
      </c>
      <c r="E233" s="2" t="s">
        <v>334</v>
      </c>
      <c r="F233" s="1"/>
      <c r="G233" s="2" t="s">
        <v>26</v>
      </c>
      <c r="H233" s="2" t="s">
        <v>20</v>
      </c>
      <c r="I233" s="2" t="s">
        <v>279</v>
      </c>
      <c r="J233" s="1">
        <v>85285.17</v>
      </c>
      <c r="K233" s="1">
        <v>-84299.1</v>
      </c>
      <c r="L233" s="2" t="s">
        <v>21</v>
      </c>
      <c r="M233" s="1">
        <v>1990</v>
      </c>
      <c r="N233" s="1" t="str" cm="1">
        <f t="array" ref="N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" s="2" t="s">
        <v>22</v>
      </c>
      <c r="P233" s="2" t="str" cm="1">
        <f t="array" ref="P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" s="1">
        <v>1</v>
      </c>
      <c r="R233" s="1">
        <v>23.82</v>
      </c>
      <c r="S233" s="1">
        <v>25.27</v>
      </c>
      <c r="T233" s="1">
        <v>23.82</v>
      </c>
      <c r="U233" s="9"/>
      <c r="V233" s="10"/>
      <c r="W233" s="1" t="s">
        <v>23</v>
      </c>
      <c r="X233" s="2" t="s">
        <v>24</v>
      </c>
      <c r="Y233" s="2" t="str" cm="1">
        <f t="array" ref="Y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" spans="1:26" ht="15" customHeight="1" x14ac:dyDescent="0.35">
      <c r="A234" s="1">
        <v>233</v>
      </c>
      <c r="B234" s="13">
        <v>-8.0835935296599999</v>
      </c>
      <c r="C234" s="12">
        <v>40.744224852484201</v>
      </c>
      <c r="D234" s="1">
        <v>594</v>
      </c>
      <c r="E234" s="2" t="s">
        <v>335</v>
      </c>
      <c r="F234" s="1"/>
      <c r="G234" s="2" t="s">
        <v>26</v>
      </c>
      <c r="H234" s="2" t="s">
        <v>126</v>
      </c>
      <c r="I234" s="2" t="s">
        <v>336</v>
      </c>
      <c r="J234" s="1">
        <v>4182</v>
      </c>
      <c r="K234" s="1">
        <v>119475</v>
      </c>
      <c r="L234" s="2" t="s">
        <v>21</v>
      </c>
      <c r="M234" s="1">
        <v>1997</v>
      </c>
      <c r="N234" s="1" t="str" cm="1">
        <f t="array" ref="N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" s="2" t="s">
        <v>32</v>
      </c>
      <c r="P234" s="2" t="str" cm="1">
        <f t="array" ref="P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" s="1">
        <v>5</v>
      </c>
      <c r="R234" s="1">
        <v>120.2</v>
      </c>
      <c r="S234" s="1">
        <v>11.86</v>
      </c>
      <c r="T234" s="1">
        <v>26.8</v>
      </c>
      <c r="U234" s="1">
        <v>13.1</v>
      </c>
      <c r="V234" s="10"/>
      <c r="W234" s="1" t="s">
        <v>46</v>
      </c>
      <c r="X234" s="2" t="s">
        <v>38</v>
      </c>
      <c r="Y234" s="2" t="str" cm="1">
        <f t="array" ref="Y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" spans="1:26" ht="15" customHeight="1" x14ac:dyDescent="0.35">
      <c r="A235" s="1">
        <v>234</v>
      </c>
      <c r="B235" s="13">
        <v>-7.9065153302600901</v>
      </c>
      <c r="C235" s="12">
        <v>40.579840079731603</v>
      </c>
      <c r="D235" s="1">
        <v>595</v>
      </c>
      <c r="E235" s="2" t="s">
        <v>337</v>
      </c>
      <c r="F235" s="1"/>
      <c r="G235" s="2" t="s">
        <v>26</v>
      </c>
      <c r="H235" s="2" t="s">
        <v>126</v>
      </c>
      <c r="I235" s="2" t="s">
        <v>126</v>
      </c>
      <c r="J235" s="1">
        <v>19185</v>
      </c>
      <c r="K235" s="1">
        <v>101244</v>
      </c>
      <c r="L235" s="2" t="s">
        <v>21</v>
      </c>
      <c r="M235" s="1">
        <v>1995</v>
      </c>
      <c r="N235" s="1" t="str" cm="1">
        <f t="array" ref="N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" s="2" t="s">
        <v>77</v>
      </c>
      <c r="P235" s="2" t="str" cm="1">
        <f t="array" ref="P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5" s="1">
        <v>6</v>
      </c>
      <c r="R235" s="1">
        <v>76.5</v>
      </c>
      <c r="S235" s="1">
        <v>10.199999999999999</v>
      </c>
      <c r="T235" s="1">
        <v>18.7</v>
      </c>
      <c r="U235" s="1">
        <v>4.5</v>
      </c>
      <c r="V235" s="10"/>
      <c r="W235" s="1" t="s">
        <v>46</v>
      </c>
      <c r="X235" s="2" t="s">
        <v>35</v>
      </c>
      <c r="Y235" s="2" t="str" cm="1">
        <f t="array" ref="Y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35" s="2" t="s">
        <v>24</v>
      </c>
    </row>
    <row r="236" spans="1:26" ht="15" customHeight="1" x14ac:dyDescent="0.35">
      <c r="A236" s="1">
        <v>235</v>
      </c>
      <c r="B236" s="13">
        <v>-7.7521337870345199</v>
      </c>
      <c r="C236" s="12">
        <v>40.584170864796803</v>
      </c>
      <c r="D236" s="1">
        <v>602</v>
      </c>
      <c r="E236" s="2" t="s">
        <v>338</v>
      </c>
      <c r="F236" s="1"/>
      <c r="G236" s="2" t="s">
        <v>19</v>
      </c>
      <c r="H236" s="2" t="s">
        <v>126</v>
      </c>
      <c r="I236" s="2" t="s">
        <v>339</v>
      </c>
      <c r="J236" s="1">
        <v>32254</v>
      </c>
      <c r="K236" s="1">
        <v>101770</v>
      </c>
      <c r="L236" s="2" t="s">
        <v>21</v>
      </c>
      <c r="M236" s="1">
        <v>1995</v>
      </c>
      <c r="N236" s="1" t="str" cm="1">
        <f t="array" ref="N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" s="2" t="s">
        <v>32</v>
      </c>
      <c r="P236" s="2" t="str" cm="1">
        <f t="array" ref="P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" s="1">
        <v>3</v>
      </c>
      <c r="R236" s="1">
        <v>66</v>
      </c>
      <c r="S236" s="1">
        <v>12</v>
      </c>
      <c r="T236" s="1">
        <v>38</v>
      </c>
      <c r="U236" s="1">
        <v>8</v>
      </c>
      <c r="V236" s="10"/>
      <c r="W236" s="1" t="s">
        <v>46</v>
      </c>
      <c r="X236" s="2" t="s">
        <v>38</v>
      </c>
      <c r="Y236" s="2" t="str" cm="1">
        <f t="array" ref="Y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" spans="1:26" ht="15" customHeight="1" x14ac:dyDescent="0.35">
      <c r="A237" s="1">
        <v>236</v>
      </c>
      <c r="B237" s="13">
        <v>-7.7499386907794596</v>
      </c>
      <c r="C237" s="12">
        <v>40.582828124893197</v>
      </c>
      <c r="D237" s="1">
        <v>603</v>
      </c>
      <c r="E237" s="2" t="s">
        <v>340</v>
      </c>
      <c r="F237" s="1"/>
      <c r="G237" s="2" t="s">
        <v>37</v>
      </c>
      <c r="H237" s="2" t="s">
        <v>126</v>
      </c>
      <c r="I237" s="2" t="s">
        <v>339</v>
      </c>
      <c r="J237" s="1">
        <v>32440.49</v>
      </c>
      <c r="K237" s="1">
        <v>101621.7</v>
      </c>
      <c r="L237" s="2" t="s">
        <v>21</v>
      </c>
      <c r="M237" s="1">
        <v>1995</v>
      </c>
      <c r="N237" s="1" t="str" cm="1">
        <f t="array" ref="N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" s="2" t="s">
        <v>32</v>
      </c>
      <c r="P237" s="2" t="str" cm="1">
        <f t="array" ref="P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" s="1">
        <v>2</v>
      </c>
      <c r="R237" s="1">
        <v>56</v>
      </c>
      <c r="S237" s="1">
        <v>4.8</v>
      </c>
      <c r="T237" s="1">
        <v>28</v>
      </c>
      <c r="U237" s="1">
        <v>4</v>
      </c>
      <c r="V237" s="10"/>
      <c r="W237" s="1" t="s">
        <v>46</v>
      </c>
      <c r="X237" s="2" t="s">
        <v>38</v>
      </c>
      <c r="Y237" s="2" t="str" cm="1">
        <f t="array" ref="Y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" spans="1:26" ht="15" customHeight="1" x14ac:dyDescent="0.35">
      <c r="A238" s="1">
        <v>237</v>
      </c>
      <c r="B238" s="13">
        <v>-8.1589255807453505</v>
      </c>
      <c r="C238" s="12">
        <v>38.4392581784725</v>
      </c>
      <c r="D238" s="1">
        <v>610</v>
      </c>
      <c r="E238" s="2" t="s">
        <v>341</v>
      </c>
      <c r="F238" s="1"/>
      <c r="G238" s="2" t="s">
        <v>26</v>
      </c>
      <c r="H238" s="2" t="s">
        <v>135</v>
      </c>
      <c r="I238" s="2" t="s">
        <v>332</v>
      </c>
      <c r="J238" s="1">
        <v>-2254</v>
      </c>
      <c r="K238" s="1">
        <v>-136439</v>
      </c>
      <c r="L238" s="2" t="s">
        <v>21</v>
      </c>
      <c r="M238" s="1">
        <v>2011</v>
      </c>
      <c r="N238" s="1" t="str" cm="1">
        <f t="array" ref="N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38" s="2" t="s">
        <v>77</v>
      </c>
      <c r="P238" s="2" t="str" cm="1">
        <f t="array" ref="P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38" s="1">
        <v>3</v>
      </c>
      <c r="R238" s="1">
        <v>29.53</v>
      </c>
      <c r="S238" s="1">
        <v>10.5</v>
      </c>
      <c r="T238" s="1">
        <v>14.01</v>
      </c>
      <c r="U238" s="1">
        <v>2</v>
      </c>
      <c r="V238" s="10"/>
      <c r="W238" s="1" t="s">
        <v>30</v>
      </c>
      <c r="X238" s="2" t="s">
        <v>31</v>
      </c>
      <c r="Y238" s="2" t="str" cm="1">
        <f t="array" ref="Y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238" s="2" t="s">
        <v>24</v>
      </c>
    </row>
    <row r="239" spans="1:26" ht="15" customHeight="1" x14ac:dyDescent="0.35">
      <c r="A239" s="1">
        <v>238</v>
      </c>
      <c r="B239" s="13">
        <v>-8.6604502773990202</v>
      </c>
      <c r="C239" s="12">
        <v>39.389373861816701</v>
      </c>
      <c r="D239" s="1">
        <v>611</v>
      </c>
      <c r="E239" s="2" t="s">
        <v>342</v>
      </c>
      <c r="F239" s="1"/>
      <c r="G239" s="2" t="s">
        <v>26</v>
      </c>
      <c r="H239" s="2" t="s">
        <v>54</v>
      </c>
      <c r="I239" s="2" t="s">
        <v>54</v>
      </c>
      <c r="J239" s="1">
        <v>-45430.43</v>
      </c>
      <c r="K239" s="1">
        <v>-30830.639999999999</v>
      </c>
      <c r="L239" s="2" t="s">
        <v>21</v>
      </c>
      <c r="M239" s="1">
        <v>2002</v>
      </c>
      <c r="N239" s="1" t="str" cm="1">
        <f t="array" ref="N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" s="2" t="s">
        <v>32</v>
      </c>
      <c r="P239" s="2" t="str" cm="1">
        <f t="array" ref="P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" s="1">
        <v>3</v>
      </c>
      <c r="R239" s="1">
        <v>82.1</v>
      </c>
      <c r="S239" s="1">
        <v>13.29</v>
      </c>
      <c r="T239" s="1">
        <v>30.6</v>
      </c>
      <c r="U239" s="1">
        <v>8.1999999999999993</v>
      </c>
      <c r="V239" s="10"/>
      <c r="W239" s="1" t="s">
        <v>23</v>
      </c>
      <c r="X239" s="2" t="s">
        <v>38</v>
      </c>
      <c r="Y239" s="2" t="str" cm="1">
        <f t="array" ref="Y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" spans="1:26" ht="15" customHeight="1" x14ac:dyDescent="0.35">
      <c r="A240" s="1">
        <v>239</v>
      </c>
      <c r="B240" s="13">
        <v>-7.04045633845179</v>
      </c>
      <c r="C240" s="12">
        <v>40.4608181431948</v>
      </c>
      <c r="D240" s="1">
        <v>612</v>
      </c>
      <c r="E240" s="2" t="s">
        <v>343</v>
      </c>
      <c r="F240" s="1"/>
      <c r="G240" s="2" t="s">
        <v>26</v>
      </c>
      <c r="H240" s="2" t="s">
        <v>39</v>
      </c>
      <c r="I240" s="2" t="s">
        <v>186</v>
      </c>
      <c r="J240" s="1">
        <v>92676.43</v>
      </c>
      <c r="K240" s="1">
        <v>88576.06</v>
      </c>
      <c r="L240" s="2" t="s">
        <v>21</v>
      </c>
      <c r="M240" s="1">
        <v>1940</v>
      </c>
      <c r="N240" s="1" t="str" cm="1">
        <f t="array" ref="N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0" s="2" t="s">
        <v>22</v>
      </c>
      <c r="P240" s="2" t="str" cm="1">
        <f t="array" ref="P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" s="1">
        <v>1</v>
      </c>
      <c r="R240" s="1">
        <v>14.8</v>
      </c>
      <c r="S240" s="1">
        <v>8.3000000000000007</v>
      </c>
      <c r="T240" s="1">
        <v>14.8</v>
      </c>
      <c r="U240" s="9"/>
      <c r="V240" s="10"/>
      <c r="W240" s="1" t="s">
        <v>46</v>
      </c>
      <c r="X240" s="2" t="s">
        <v>24</v>
      </c>
      <c r="Y240" s="2" t="str" cm="1">
        <f t="array" ref="Y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" spans="1:25" ht="15" customHeight="1" x14ac:dyDescent="0.35">
      <c r="A241" s="1">
        <v>240</v>
      </c>
      <c r="B241" s="13">
        <v>-8.7053029745265498</v>
      </c>
      <c r="C241" s="12">
        <v>39.230650290216602</v>
      </c>
      <c r="D241" s="1">
        <v>613</v>
      </c>
      <c r="E241" s="2" t="s">
        <v>344</v>
      </c>
      <c r="F241" s="1"/>
      <c r="G241" s="2" t="s">
        <v>37</v>
      </c>
      <c r="H241" s="2" t="s">
        <v>54</v>
      </c>
      <c r="I241" s="2" t="s">
        <v>54</v>
      </c>
      <c r="J241" s="1">
        <v>-49406</v>
      </c>
      <c r="K241" s="1">
        <v>-48429</v>
      </c>
      <c r="L241" s="2" t="s">
        <v>21</v>
      </c>
      <c r="M241" s="1">
        <v>2000</v>
      </c>
      <c r="N241" s="1" t="str" cm="1">
        <f t="array" ref="N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" s="2" t="s">
        <v>65</v>
      </c>
      <c r="P241" s="2" t="str" cm="1">
        <f t="array" ref="P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" s="1">
        <v>1</v>
      </c>
      <c r="R241" s="1">
        <v>16.5</v>
      </c>
      <c r="S241" s="1">
        <v>28.4</v>
      </c>
      <c r="T241" s="1">
        <v>16.5</v>
      </c>
      <c r="U241" s="9"/>
      <c r="V241" s="10"/>
      <c r="W241" s="1" t="s">
        <v>23</v>
      </c>
      <c r="X241" s="2" t="s">
        <v>24</v>
      </c>
      <c r="Y241" s="2" t="str" cm="1">
        <f t="array" ref="Y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" spans="1:25" ht="15" customHeight="1" x14ac:dyDescent="0.35">
      <c r="A242" s="1">
        <v>241</v>
      </c>
      <c r="B242" s="13">
        <v>-7.51328580630787</v>
      </c>
      <c r="C242" s="12">
        <v>39.825588866936599</v>
      </c>
      <c r="D242" s="1">
        <v>614</v>
      </c>
      <c r="E242" s="2" t="s">
        <v>345</v>
      </c>
      <c r="F242" s="1"/>
      <c r="G242" s="2" t="s">
        <v>19</v>
      </c>
      <c r="H242" s="2" t="s">
        <v>325</v>
      </c>
      <c r="I242" s="2" t="s">
        <v>325</v>
      </c>
      <c r="J242" s="1">
        <v>53063.64</v>
      </c>
      <c r="K242" s="1">
        <v>17652.2</v>
      </c>
      <c r="L242" s="2" t="s">
        <v>21</v>
      </c>
      <c r="M242" s="1">
        <v>1989</v>
      </c>
      <c r="N242" s="1" t="str" cm="1">
        <f t="array" ref="N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" s="2" t="s">
        <v>32</v>
      </c>
      <c r="P242" s="2" t="str" cm="1">
        <f t="array" ref="P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" s="1">
        <v>3</v>
      </c>
      <c r="R242" s="1">
        <v>47.6</v>
      </c>
      <c r="S242" s="1">
        <v>14.2</v>
      </c>
      <c r="T242" s="1">
        <v>27</v>
      </c>
      <c r="U242" s="1">
        <v>6.25</v>
      </c>
      <c r="V242" s="10"/>
      <c r="W242" s="1" t="s">
        <v>46</v>
      </c>
      <c r="X242" s="2" t="s">
        <v>38</v>
      </c>
      <c r="Y242" s="2" t="str" cm="1">
        <f t="array" ref="Y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" spans="1:25" ht="15" customHeight="1" x14ac:dyDescent="0.35">
      <c r="A243" s="1">
        <v>242</v>
      </c>
      <c r="B243" s="13">
        <v>-8.7105773012833492</v>
      </c>
      <c r="C243" s="12">
        <v>39.228408464453302</v>
      </c>
      <c r="D243" s="1">
        <v>618</v>
      </c>
      <c r="E243" s="2" t="s">
        <v>346</v>
      </c>
      <c r="F243" s="1"/>
      <c r="G243" s="2" t="s">
        <v>37</v>
      </c>
      <c r="H243" s="2" t="s">
        <v>54</v>
      </c>
      <c r="I243" s="2" t="s">
        <v>54</v>
      </c>
      <c r="J243" s="1">
        <v>-49863</v>
      </c>
      <c r="K243" s="1">
        <v>-48675</v>
      </c>
      <c r="L243" s="2" t="s">
        <v>21</v>
      </c>
      <c r="M243" s="1">
        <v>2000</v>
      </c>
      <c r="N243" s="1" t="str" cm="1">
        <f t="array" ref="N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" s="2" t="s">
        <v>32</v>
      </c>
      <c r="P243" s="2" t="str" cm="1">
        <f t="array" ref="P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" s="1">
        <v>2</v>
      </c>
      <c r="R243" s="1">
        <v>41.2</v>
      </c>
      <c r="S243" s="1">
        <v>6.81</v>
      </c>
      <c r="T243" s="1">
        <v>20.6</v>
      </c>
      <c r="U243" s="1">
        <v>5.57</v>
      </c>
      <c r="V243" s="10"/>
      <c r="W243" s="1" t="s">
        <v>23</v>
      </c>
      <c r="X243" s="2" t="s">
        <v>38</v>
      </c>
      <c r="Y243" s="2" t="str" cm="1">
        <f t="array" ref="Y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" spans="1:25" ht="15" customHeight="1" x14ac:dyDescent="0.35">
      <c r="A244" s="1">
        <v>243</v>
      </c>
      <c r="B244" s="13">
        <v>-8.7149799043808898</v>
      </c>
      <c r="C244" s="12">
        <v>39.226397921921297</v>
      </c>
      <c r="D244" s="1">
        <v>620</v>
      </c>
      <c r="E244" s="2" t="s">
        <v>347</v>
      </c>
      <c r="F244" s="1"/>
      <c r="G244" s="2" t="s">
        <v>37</v>
      </c>
      <c r="H244" s="2" t="s">
        <v>54</v>
      </c>
      <c r="I244" s="2" t="s">
        <v>54</v>
      </c>
      <c r="J244" s="1">
        <v>-50244.59</v>
      </c>
      <c r="K244" s="1">
        <v>-48895.78</v>
      </c>
      <c r="L244" s="2" t="s">
        <v>21</v>
      </c>
      <c r="M244" s="1">
        <v>2000</v>
      </c>
      <c r="N244" s="1" t="str" cm="1">
        <f t="array" ref="N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" s="2" t="s">
        <v>32</v>
      </c>
      <c r="P244" s="2" t="str" cm="1">
        <f t="array" ref="P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" s="1">
        <v>4</v>
      </c>
      <c r="R244" s="1">
        <v>71</v>
      </c>
      <c r="S244" s="1">
        <v>34</v>
      </c>
      <c r="T244" s="1">
        <v>22.4</v>
      </c>
      <c r="U244" s="1">
        <v>6.94</v>
      </c>
      <c r="V244" s="10"/>
      <c r="W244" s="1" t="s">
        <v>23</v>
      </c>
      <c r="X244" s="2" t="s">
        <v>38</v>
      </c>
      <c r="Y244" s="2" t="str" cm="1">
        <f t="array" ref="Y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" spans="1:25" ht="15" customHeight="1" x14ac:dyDescent="0.35">
      <c r="A245" s="1">
        <v>244</v>
      </c>
      <c r="B245" s="13">
        <v>-8.7023136767731106</v>
      </c>
      <c r="C245" s="12">
        <v>39.212323241893401</v>
      </c>
      <c r="D245" s="1">
        <v>621</v>
      </c>
      <c r="E245" s="2" t="s">
        <v>348</v>
      </c>
      <c r="F245" s="1"/>
      <c r="G245" s="2" t="s">
        <v>37</v>
      </c>
      <c r="H245" s="2" t="s">
        <v>54</v>
      </c>
      <c r="I245" s="2" t="s">
        <v>54</v>
      </c>
      <c r="J245" s="1">
        <v>-49160.67</v>
      </c>
      <c r="K245" s="1">
        <v>-50465.31</v>
      </c>
      <c r="L245" s="2" t="s">
        <v>21</v>
      </c>
      <c r="M245" s="1">
        <v>2000</v>
      </c>
      <c r="N245" s="1" t="str" cm="1">
        <f t="array" ref="N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" s="2" t="s">
        <v>32</v>
      </c>
      <c r="P245" s="2" t="str" cm="1">
        <f t="array" ref="P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" s="1">
        <v>2</v>
      </c>
      <c r="R245" s="1">
        <v>54.2</v>
      </c>
      <c r="S245" s="1">
        <v>6.9</v>
      </c>
      <c r="T245" s="1">
        <v>28.6</v>
      </c>
      <c r="U245" s="1">
        <v>7.2</v>
      </c>
      <c r="V245" s="10"/>
      <c r="W245" s="1" t="s">
        <v>23</v>
      </c>
      <c r="X245" s="2" t="s">
        <v>38</v>
      </c>
      <c r="Y245" s="2" t="str" cm="1">
        <f t="array" ref="Y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" spans="1:25" ht="15" customHeight="1" x14ac:dyDescent="0.35">
      <c r="A246" s="1">
        <v>245</v>
      </c>
      <c r="B246" s="13">
        <v>-7.0412067273767498</v>
      </c>
      <c r="C246" s="12">
        <v>40.443728623440798</v>
      </c>
      <c r="D246" s="1">
        <v>623</v>
      </c>
      <c r="E246" s="2" t="s">
        <v>349</v>
      </c>
      <c r="F246" s="1"/>
      <c r="G246" s="2" t="s">
        <v>26</v>
      </c>
      <c r="H246" s="2" t="s">
        <v>39</v>
      </c>
      <c r="I246" s="2" t="s">
        <v>186</v>
      </c>
      <c r="J246" s="1">
        <v>92636.25</v>
      </c>
      <c r="K246" s="1">
        <v>86677.54</v>
      </c>
      <c r="L246" s="2" t="s">
        <v>21</v>
      </c>
      <c r="M246" s="1">
        <v>1940</v>
      </c>
      <c r="N246" s="1" t="str" cm="1">
        <f t="array" ref="N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6" s="2" t="s">
        <v>29</v>
      </c>
      <c r="P246" s="2" t="str" cm="1">
        <f t="array" ref="P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6" s="1">
        <v>1</v>
      </c>
      <c r="R246" s="1">
        <v>24.05</v>
      </c>
      <c r="S246" s="1">
        <v>8.1999999999999993</v>
      </c>
      <c r="T246" s="1">
        <v>24.05</v>
      </c>
      <c r="U246" s="9"/>
      <c r="V246" s="10"/>
      <c r="W246" s="1" t="s">
        <v>46</v>
      </c>
      <c r="X246" s="2" t="s">
        <v>24</v>
      </c>
      <c r="Y246" s="2" t="str" cm="1">
        <f t="array" ref="Y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7" spans="1:25" ht="15" customHeight="1" x14ac:dyDescent="0.35">
      <c r="A247" s="1">
        <v>246</v>
      </c>
      <c r="B247" s="13">
        <v>-7.5162703671536999</v>
      </c>
      <c r="C247" s="12">
        <v>39.806158174265398</v>
      </c>
      <c r="D247" s="1">
        <v>625</v>
      </c>
      <c r="E247" s="2" t="s">
        <v>350</v>
      </c>
      <c r="F247" s="1"/>
      <c r="G247" s="2" t="s">
        <v>19</v>
      </c>
      <c r="H247" s="2" t="s">
        <v>325</v>
      </c>
      <c r="I247" s="2" t="s">
        <v>325</v>
      </c>
      <c r="J247" s="1">
        <v>52823</v>
      </c>
      <c r="K247" s="1">
        <v>15493</v>
      </c>
      <c r="L247" s="2" t="s">
        <v>21</v>
      </c>
      <c r="M247" s="1">
        <v>1989</v>
      </c>
      <c r="N247" s="1" t="str" cm="1">
        <f t="array" ref="N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7" s="2" t="s">
        <v>32</v>
      </c>
      <c r="P247" s="2" t="str" cm="1">
        <f t="array" ref="P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" s="1">
        <v>3</v>
      </c>
      <c r="R247" s="1">
        <v>35</v>
      </c>
      <c r="S247" s="1">
        <v>25.7</v>
      </c>
      <c r="T247" s="1">
        <v>20</v>
      </c>
      <c r="U247" s="1">
        <v>5.56</v>
      </c>
      <c r="V247" s="10"/>
      <c r="W247" s="1" t="s">
        <v>46</v>
      </c>
      <c r="X247" s="2" t="s">
        <v>38</v>
      </c>
      <c r="Y247" s="2" t="str" cm="1">
        <f t="array" ref="Y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" spans="1:25" ht="15" customHeight="1" x14ac:dyDescent="0.35">
      <c r="A248" s="1">
        <v>247</v>
      </c>
      <c r="B248" s="13">
        <v>-8.7038310449132403</v>
      </c>
      <c r="C248" s="12">
        <v>39.218103747203699</v>
      </c>
      <c r="D248" s="1">
        <v>627</v>
      </c>
      <c r="E248" s="2" t="s">
        <v>351</v>
      </c>
      <c r="F248" s="1"/>
      <c r="G248" s="2" t="s">
        <v>37</v>
      </c>
      <c r="H248" s="2" t="s">
        <v>54</v>
      </c>
      <c r="I248" s="2" t="s">
        <v>54</v>
      </c>
      <c r="J248" s="1">
        <v>-49287.68</v>
      </c>
      <c r="K248" s="1">
        <v>-49822.73</v>
      </c>
      <c r="L248" s="2" t="s">
        <v>21</v>
      </c>
      <c r="M248" s="1">
        <v>2000</v>
      </c>
      <c r="N248" s="1" t="str" cm="1">
        <f t="array" ref="N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" s="2" t="s">
        <v>32</v>
      </c>
      <c r="P248" s="2" t="str" cm="1">
        <f t="array" ref="P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" s="1">
        <v>2</v>
      </c>
      <c r="R248" s="1">
        <v>58.1</v>
      </c>
      <c r="S248" s="1">
        <v>14.9</v>
      </c>
      <c r="T248" s="1">
        <v>29.8</v>
      </c>
      <c r="U248" s="1">
        <v>6.1</v>
      </c>
      <c r="V248" s="10"/>
      <c r="W248" s="1" t="s">
        <v>23</v>
      </c>
      <c r="X248" s="2" t="s">
        <v>38</v>
      </c>
      <c r="Y248" s="2" t="str" cm="1">
        <f t="array" ref="Y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" spans="1:25" ht="15" customHeight="1" x14ac:dyDescent="0.35">
      <c r="A249" s="1">
        <v>248</v>
      </c>
      <c r="B249" s="13">
        <v>-7.5221038954870201</v>
      </c>
      <c r="C249" s="12">
        <v>39.803653734229002</v>
      </c>
      <c r="D249" s="1">
        <v>629</v>
      </c>
      <c r="E249" s="2" t="s">
        <v>19</v>
      </c>
      <c r="F249" s="1"/>
      <c r="G249" s="2" t="s">
        <v>19</v>
      </c>
      <c r="H249" s="2" t="s">
        <v>325</v>
      </c>
      <c r="I249" s="2" t="s">
        <v>325</v>
      </c>
      <c r="J249" s="1">
        <v>52325.34</v>
      </c>
      <c r="K249" s="1">
        <v>15211.5</v>
      </c>
      <c r="L249" s="2" t="s">
        <v>21</v>
      </c>
      <c r="M249" s="1">
        <v>1989</v>
      </c>
      <c r="N249" s="1" t="str" cm="1">
        <f t="array" ref="N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" s="2" t="s">
        <v>22</v>
      </c>
      <c r="P249" s="2" t="str" cm="1">
        <f t="array" ref="P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" s="1">
        <v>1</v>
      </c>
      <c r="R249" s="1">
        <v>10</v>
      </c>
      <c r="S249" s="1">
        <v>20.7</v>
      </c>
      <c r="T249" s="1">
        <v>10</v>
      </c>
      <c r="U249" s="9"/>
      <c r="V249" s="10"/>
      <c r="W249" s="1" t="s">
        <v>46</v>
      </c>
      <c r="X249" s="2" t="s">
        <v>24</v>
      </c>
      <c r="Y249" s="2" t="str" cm="1">
        <f t="array" ref="Y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" spans="1:25" ht="15" customHeight="1" x14ac:dyDescent="0.35">
      <c r="A250" s="1">
        <v>249</v>
      </c>
      <c r="B250" s="13">
        <v>-6.9323870363464097</v>
      </c>
      <c r="C250" s="12">
        <v>40.702633239448197</v>
      </c>
      <c r="D250" s="1">
        <v>631</v>
      </c>
      <c r="E250" s="2" t="s">
        <v>352</v>
      </c>
      <c r="F250" s="1"/>
      <c r="G250" s="2" t="s">
        <v>26</v>
      </c>
      <c r="H250" s="2" t="s">
        <v>39</v>
      </c>
      <c r="I250" s="2" t="s">
        <v>353</v>
      </c>
      <c r="J250" s="1">
        <v>101476.7</v>
      </c>
      <c r="K250" s="1">
        <v>115548.6</v>
      </c>
      <c r="L250" s="2" t="s">
        <v>21</v>
      </c>
      <c r="M250" s="1">
        <v>1985</v>
      </c>
      <c r="N250" s="1" t="str" cm="1">
        <f t="array" ref="N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" s="2" t="s">
        <v>32</v>
      </c>
      <c r="P250" s="2" t="str" cm="1">
        <f t="array" ref="P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" s="1">
        <v>7</v>
      </c>
      <c r="R250" s="1">
        <v>171.56</v>
      </c>
      <c r="S250" s="1">
        <v>11.7</v>
      </c>
      <c r="T250" s="1">
        <v>26.4</v>
      </c>
      <c r="U250" s="1">
        <v>17.8</v>
      </c>
      <c r="V250" s="10"/>
      <c r="W250" s="1" t="s">
        <v>41</v>
      </c>
      <c r="X250" s="2" t="s">
        <v>38</v>
      </c>
      <c r="Y250" s="2" t="str" cm="1">
        <f t="array" ref="Y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" spans="1:25" ht="15" customHeight="1" x14ac:dyDescent="0.35">
      <c r="A251" s="1">
        <v>250</v>
      </c>
      <c r="B251" s="13">
        <v>-8.6988151545091803</v>
      </c>
      <c r="C251" s="12">
        <v>39.224602045166499</v>
      </c>
      <c r="D251" s="1">
        <v>632</v>
      </c>
      <c r="E251" s="2" t="s">
        <v>354</v>
      </c>
      <c r="F251" s="1"/>
      <c r="G251" s="2" t="s">
        <v>19</v>
      </c>
      <c r="H251" s="2" t="s">
        <v>54</v>
      </c>
      <c r="I251" s="2" t="s">
        <v>54</v>
      </c>
      <c r="J251" s="1">
        <v>-48850</v>
      </c>
      <c r="K251" s="1">
        <v>-49104</v>
      </c>
      <c r="L251" s="2" t="s">
        <v>21</v>
      </c>
      <c r="M251" s="1">
        <v>1999</v>
      </c>
      <c r="N251" s="1" t="str" cm="1">
        <f t="array" ref="N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1" s="2" t="s">
        <v>32</v>
      </c>
      <c r="P251" s="2" t="str" cm="1">
        <f t="array" ref="P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" s="1">
        <v>4</v>
      </c>
      <c r="R251" s="1">
        <v>48.4</v>
      </c>
      <c r="S251" s="1">
        <v>24.15</v>
      </c>
      <c r="T251" s="1">
        <v>16</v>
      </c>
      <c r="U251" s="1">
        <v>6.7</v>
      </c>
      <c r="V251" s="10"/>
      <c r="W251" s="1" t="s">
        <v>23</v>
      </c>
      <c r="X251" s="2" t="s">
        <v>38</v>
      </c>
      <c r="Y251" s="2" t="str" cm="1">
        <f t="array" ref="Y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" spans="1:25" ht="15" customHeight="1" x14ac:dyDescent="0.35">
      <c r="A252" s="1">
        <v>251</v>
      </c>
      <c r="B252" s="13">
        <v>-8.1922031158838404</v>
      </c>
      <c r="C252" s="12">
        <v>38.644684942186899</v>
      </c>
      <c r="D252" s="1">
        <v>633</v>
      </c>
      <c r="E252" s="2" t="s">
        <v>355</v>
      </c>
      <c r="F252" s="1"/>
      <c r="G252" s="2" t="s">
        <v>26</v>
      </c>
      <c r="H252" s="2" t="s">
        <v>135</v>
      </c>
      <c r="I252" s="2" t="s">
        <v>140</v>
      </c>
      <c r="J252" s="1">
        <v>-5144.6729999999998</v>
      </c>
      <c r="K252" s="1">
        <v>-113633.9</v>
      </c>
      <c r="L252" s="2" t="s">
        <v>21</v>
      </c>
      <c r="M252" s="1">
        <v>1957</v>
      </c>
      <c r="N252" s="1" t="str" cm="1">
        <f t="array" ref="N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2" s="2" t="s">
        <v>32</v>
      </c>
      <c r="P252" s="2" t="str" cm="1">
        <f t="array" ref="P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" s="1">
        <v>3</v>
      </c>
      <c r="R252" s="1">
        <v>33.6</v>
      </c>
      <c r="S252" s="1">
        <v>10.9</v>
      </c>
      <c r="T252" s="1">
        <v>13</v>
      </c>
      <c r="U252" s="1">
        <v>4.5</v>
      </c>
      <c r="V252" s="10"/>
      <c r="W252" s="1" t="s">
        <v>30</v>
      </c>
      <c r="X252" s="2" t="s">
        <v>24</v>
      </c>
      <c r="Y252" s="2" t="str" cm="1">
        <f t="array" ref="Y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" spans="1:25" ht="15" customHeight="1" x14ac:dyDescent="0.35">
      <c r="A253" s="1">
        <v>252</v>
      </c>
      <c r="B253" s="13">
        <v>-8.7073480824435201</v>
      </c>
      <c r="C253" s="12">
        <v>39.263030941150703</v>
      </c>
      <c r="D253" s="1">
        <v>635</v>
      </c>
      <c r="E253" s="2" t="s">
        <v>356</v>
      </c>
      <c r="F253" s="1"/>
      <c r="G253" s="2" t="s">
        <v>37</v>
      </c>
      <c r="H253" s="2" t="s">
        <v>54</v>
      </c>
      <c r="I253" s="2" t="s">
        <v>54</v>
      </c>
      <c r="J253" s="1">
        <v>-49559.79</v>
      </c>
      <c r="K253" s="1">
        <v>-44832.94</v>
      </c>
      <c r="L253" s="2" t="s">
        <v>21</v>
      </c>
      <c r="M253" s="1">
        <v>1990</v>
      </c>
      <c r="N253" s="1" t="str" cm="1">
        <f t="array" ref="N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" s="2" t="s">
        <v>32</v>
      </c>
      <c r="P253" s="2" t="str" cm="1">
        <f t="array" ref="P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" s="1">
        <v>3</v>
      </c>
      <c r="R253" s="1">
        <v>69.5</v>
      </c>
      <c r="S253" s="1">
        <v>9.6999999999999993</v>
      </c>
      <c r="T253" s="1">
        <v>36</v>
      </c>
      <c r="U253" s="1">
        <v>7</v>
      </c>
      <c r="V253" s="10"/>
      <c r="W253" s="1" t="s">
        <v>23</v>
      </c>
      <c r="X253" s="2" t="s">
        <v>24</v>
      </c>
      <c r="Y253" s="2" t="str" cm="1">
        <f t="array" ref="Y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" spans="1:25" ht="15" customHeight="1" x14ac:dyDescent="0.35">
      <c r="A254" s="1">
        <v>253</v>
      </c>
      <c r="B254" s="13">
        <v>-8.1185689435526402</v>
      </c>
      <c r="C254" s="12">
        <v>38.6316089856331</v>
      </c>
      <c r="D254" s="1">
        <v>637</v>
      </c>
      <c r="E254" s="2" t="s">
        <v>357</v>
      </c>
      <c r="F254" s="1"/>
      <c r="G254" s="2" t="s">
        <v>26</v>
      </c>
      <c r="H254" s="2" t="s">
        <v>135</v>
      </c>
      <c r="I254" s="2" t="s">
        <v>140</v>
      </c>
      <c r="J254" s="1">
        <v>1266</v>
      </c>
      <c r="K254" s="1">
        <v>-115087</v>
      </c>
      <c r="L254" s="2" t="s">
        <v>21</v>
      </c>
      <c r="M254" s="1">
        <v>1987</v>
      </c>
      <c r="N254" s="1" t="str" cm="1">
        <f t="array" ref="N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" s="2" t="s">
        <v>65</v>
      </c>
      <c r="P254" s="2" t="str" cm="1">
        <f t="array" ref="P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" s="1">
        <v>1</v>
      </c>
      <c r="R254" s="1">
        <v>12.5</v>
      </c>
      <c r="S254" s="1">
        <v>14.4</v>
      </c>
      <c r="T254" s="1">
        <v>12.5</v>
      </c>
      <c r="U254" s="9"/>
      <c r="V254" s="10"/>
      <c r="W254" s="1" t="s">
        <v>30</v>
      </c>
      <c r="X254" s="2" t="s">
        <v>24</v>
      </c>
      <c r="Y254" s="2" t="str" cm="1">
        <f t="array" ref="Y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" spans="1:25" ht="15" customHeight="1" x14ac:dyDescent="0.35">
      <c r="A255" s="1">
        <v>254</v>
      </c>
      <c r="B255" s="13">
        <v>-7.2903832029225404</v>
      </c>
      <c r="C255" s="12">
        <v>41.059938831029598</v>
      </c>
      <c r="D255" s="1">
        <v>653</v>
      </c>
      <c r="E255" s="2" t="s">
        <v>358</v>
      </c>
      <c r="F255" s="1"/>
      <c r="G255" s="2" t="s">
        <v>26</v>
      </c>
      <c r="H255" s="2" t="s">
        <v>39</v>
      </c>
      <c r="I255" s="2" t="s">
        <v>359</v>
      </c>
      <c r="J255" s="1">
        <v>70838.92</v>
      </c>
      <c r="K255" s="1">
        <v>154876.70000000001</v>
      </c>
      <c r="L255" s="2" t="s">
        <v>21</v>
      </c>
      <c r="M255" s="1">
        <v>1967</v>
      </c>
      <c r="N255" s="1" t="str" cm="1">
        <f t="array" ref="N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55" s="2" t="s">
        <v>32</v>
      </c>
      <c r="P255" s="2" t="str" cm="1">
        <f t="array" ref="P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" s="1">
        <v>3</v>
      </c>
      <c r="R255" s="1">
        <v>50.1</v>
      </c>
      <c r="S255" s="1">
        <v>9.0500000000000007</v>
      </c>
      <c r="T255" s="1">
        <v>30.5</v>
      </c>
      <c r="U255" s="1">
        <v>4.7</v>
      </c>
      <c r="V255" s="10"/>
      <c r="W255" s="1" t="s">
        <v>41</v>
      </c>
      <c r="X255" s="2" t="s">
        <v>24</v>
      </c>
      <c r="Y255" s="2" t="str" cm="1">
        <f t="array" ref="Y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6" spans="1:25" ht="15" customHeight="1" x14ac:dyDescent="0.35">
      <c r="A256" s="1">
        <v>255</v>
      </c>
      <c r="B256" s="13">
        <v>-8.5913319907855996</v>
      </c>
      <c r="C256" s="12">
        <v>39.332980095626098</v>
      </c>
      <c r="D256" s="1">
        <v>655</v>
      </c>
      <c r="E256" s="2" t="s">
        <v>360</v>
      </c>
      <c r="F256" s="1"/>
      <c r="G256" s="2" t="s">
        <v>26</v>
      </c>
      <c r="H256" s="2" t="s">
        <v>54</v>
      </c>
      <c r="I256" s="2" t="s">
        <v>54</v>
      </c>
      <c r="J256" s="1">
        <v>-39507.629999999997</v>
      </c>
      <c r="K256" s="1">
        <v>-37124.15</v>
      </c>
      <c r="L256" s="2" t="s">
        <v>21</v>
      </c>
      <c r="M256" s="1">
        <v>1996</v>
      </c>
      <c r="N256" s="1" t="str" cm="1">
        <f t="array" ref="N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6" s="2" t="s">
        <v>32</v>
      </c>
      <c r="P256" s="2" t="str" cm="1">
        <f t="array" ref="P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6" s="1">
        <v>3</v>
      </c>
      <c r="R256" s="1">
        <v>66.8</v>
      </c>
      <c r="S256" s="1">
        <v>10.47</v>
      </c>
      <c r="T256" s="1">
        <v>30.9</v>
      </c>
      <c r="U256" s="1">
        <v>3.4</v>
      </c>
      <c r="V256" s="10"/>
      <c r="W256" s="1" t="s">
        <v>23</v>
      </c>
      <c r="X256" s="2" t="s">
        <v>38</v>
      </c>
      <c r="Y256" s="2" t="str" cm="1">
        <f t="array" ref="Y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7" spans="1:26" ht="15" customHeight="1" x14ac:dyDescent="0.35">
      <c r="A257" s="1">
        <v>256</v>
      </c>
      <c r="B257" s="13">
        <v>-7.0525115561635703</v>
      </c>
      <c r="C257" s="12">
        <v>40.765315940169401</v>
      </c>
      <c r="D257" s="1">
        <v>657</v>
      </c>
      <c r="E257" s="2" t="s">
        <v>165</v>
      </c>
      <c r="F257" s="1"/>
      <c r="G257" s="2" t="s">
        <v>26</v>
      </c>
      <c r="H257" s="2" t="s">
        <v>39</v>
      </c>
      <c r="I257" s="2" t="s">
        <v>156</v>
      </c>
      <c r="J257" s="1">
        <v>91238.73</v>
      </c>
      <c r="K257" s="1">
        <v>122377.8</v>
      </c>
      <c r="L257" s="2" t="s">
        <v>21</v>
      </c>
      <c r="M257" s="1">
        <v>1990</v>
      </c>
      <c r="N257" s="1" t="str" cm="1">
        <f t="array" ref="N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7" s="2" t="s">
        <v>32</v>
      </c>
      <c r="P257" s="2" t="str" cm="1">
        <f t="array" ref="P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7" s="1">
        <v>3</v>
      </c>
      <c r="R257" s="1">
        <v>93.4</v>
      </c>
      <c r="S257" s="1">
        <v>11.8</v>
      </c>
      <c r="T257" s="1">
        <v>39.6</v>
      </c>
      <c r="U257" s="1">
        <v>8.1999999999999993</v>
      </c>
      <c r="V257" s="10"/>
      <c r="W257" s="1" t="s">
        <v>41</v>
      </c>
      <c r="X257" s="2" t="s">
        <v>38</v>
      </c>
      <c r="Y257" s="2" t="str" cm="1">
        <f t="array" ref="Y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8" spans="1:26" ht="15" customHeight="1" x14ac:dyDescent="0.35">
      <c r="A258" s="1">
        <v>257</v>
      </c>
      <c r="B258" s="13">
        <v>-7.7034977709837102</v>
      </c>
      <c r="C258" s="12">
        <v>39.698509663448</v>
      </c>
      <c r="D258" s="1">
        <v>662</v>
      </c>
      <c r="E258" s="2" t="s">
        <v>361</v>
      </c>
      <c r="F258" s="1"/>
      <c r="G258" s="2" t="s">
        <v>19</v>
      </c>
      <c r="H258" s="2" t="s">
        <v>325</v>
      </c>
      <c r="I258" s="2" t="s">
        <v>362</v>
      </c>
      <c r="J258" s="1">
        <v>36847</v>
      </c>
      <c r="K258" s="1">
        <v>3447</v>
      </c>
      <c r="L258" s="2" t="s">
        <v>21</v>
      </c>
      <c r="M258" s="1">
        <v>1991</v>
      </c>
      <c r="N258" s="1" t="str" cm="1">
        <f t="array" ref="N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8" s="2" t="s">
        <v>32</v>
      </c>
      <c r="P258" s="2" t="str" cm="1">
        <f t="array" ref="P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8" s="1">
        <v>3</v>
      </c>
      <c r="R258" s="1">
        <v>32.4</v>
      </c>
      <c r="S258" s="1">
        <v>23</v>
      </c>
      <c r="T258" s="1">
        <v>16.100000000000001</v>
      </c>
      <c r="U258" s="1">
        <v>5.4</v>
      </c>
      <c r="V258" s="10"/>
      <c r="W258" s="1" t="s">
        <v>46</v>
      </c>
      <c r="X258" s="2" t="s">
        <v>24</v>
      </c>
      <c r="Y258" s="2" t="str" cm="1">
        <f t="array" ref="Y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9" spans="1:26" ht="15" customHeight="1" x14ac:dyDescent="0.35">
      <c r="A259" s="1">
        <v>258</v>
      </c>
      <c r="B259" s="13">
        <v>-8.81832542014598</v>
      </c>
      <c r="C259" s="12">
        <v>39.596837486993799</v>
      </c>
      <c r="D259" s="1">
        <v>670</v>
      </c>
      <c r="E259" s="2" t="s">
        <v>363</v>
      </c>
      <c r="F259" s="1"/>
      <c r="G259" s="2" t="s">
        <v>26</v>
      </c>
      <c r="H259" s="2" t="s">
        <v>143</v>
      </c>
      <c r="I259" s="2" t="s">
        <v>364</v>
      </c>
      <c r="J259" s="1">
        <v>-58856.26</v>
      </c>
      <c r="K259" s="1">
        <v>-7705.3580000000002</v>
      </c>
      <c r="L259" s="2" t="s">
        <v>21</v>
      </c>
      <c r="M259" s="1">
        <v>1954</v>
      </c>
      <c r="N259" s="1" t="str" cm="1">
        <f t="array" ref="N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59" s="2" t="s">
        <v>29</v>
      </c>
      <c r="P259" s="2" t="str" cm="1">
        <f t="array" ref="P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9" s="1">
        <v>3</v>
      </c>
      <c r="R259" s="1">
        <v>10.199999999999999</v>
      </c>
      <c r="S259" s="1">
        <v>10</v>
      </c>
      <c r="T259" s="1">
        <v>3.6</v>
      </c>
      <c r="U259" s="1">
        <v>1.7</v>
      </c>
      <c r="V259" s="10"/>
      <c r="W259" s="1" t="s">
        <v>23</v>
      </c>
      <c r="X259" s="2" t="s">
        <v>35</v>
      </c>
      <c r="Y259" s="2" t="str" cm="1">
        <f t="array" ref="Y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59" s="2" t="s">
        <v>24</v>
      </c>
    </row>
    <row r="260" spans="1:26" ht="15" customHeight="1" x14ac:dyDescent="0.35">
      <c r="A260" s="1">
        <v>259</v>
      </c>
      <c r="B260" s="13">
        <v>-7.7222939404220803</v>
      </c>
      <c r="C260" s="12">
        <v>40.565445708836002</v>
      </c>
      <c r="D260" s="1">
        <v>673</v>
      </c>
      <c r="E260" s="2" t="s">
        <v>365</v>
      </c>
      <c r="F260" s="1"/>
      <c r="G260" s="2" t="s">
        <v>19</v>
      </c>
      <c r="H260" s="2" t="s">
        <v>126</v>
      </c>
      <c r="I260" s="2" t="s">
        <v>339</v>
      </c>
      <c r="J260" s="1">
        <v>34790</v>
      </c>
      <c r="K260" s="1">
        <v>99702</v>
      </c>
      <c r="L260" s="2" t="s">
        <v>21</v>
      </c>
      <c r="M260" s="1">
        <v>1995</v>
      </c>
      <c r="N260" s="1" t="str" cm="1">
        <f t="array" ref="N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0" s="2" t="s">
        <v>32</v>
      </c>
      <c r="P260" s="2" t="str" cm="1">
        <f t="array" ref="P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0" s="1">
        <v>3</v>
      </c>
      <c r="R260" s="1">
        <v>32</v>
      </c>
      <c r="S260" s="1">
        <v>11.6</v>
      </c>
      <c r="T260" s="1">
        <v>13.2</v>
      </c>
      <c r="U260" s="1">
        <v>7.6</v>
      </c>
      <c r="V260" s="10"/>
      <c r="W260" s="1" t="s">
        <v>46</v>
      </c>
      <c r="X260" s="2" t="s">
        <v>38</v>
      </c>
      <c r="Y260" s="2" t="str" cm="1">
        <f t="array" ref="Y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61" spans="1:26" ht="15" customHeight="1" x14ac:dyDescent="0.35">
      <c r="A261" s="1">
        <v>260</v>
      </c>
      <c r="B261" s="13">
        <v>-6.9814148553900797</v>
      </c>
      <c r="C261" s="12">
        <v>39.8171899033645</v>
      </c>
      <c r="D261" s="1">
        <v>675</v>
      </c>
      <c r="E261" s="2" t="s">
        <v>366</v>
      </c>
      <c r="F261" s="1"/>
      <c r="G261" s="2" t="s">
        <v>26</v>
      </c>
      <c r="H261" s="2" t="s">
        <v>325</v>
      </c>
      <c r="I261" s="2" t="s">
        <v>367</v>
      </c>
      <c r="J261" s="1">
        <v>98610.52</v>
      </c>
      <c r="K261" s="1">
        <v>17170.5</v>
      </c>
      <c r="L261" s="2" t="s">
        <v>21</v>
      </c>
      <c r="M261" s="1">
        <v>1902</v>
      </c>
      <c r="N261" s="1" t="str" cm="1">
        <f t="array" ref="N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61" s="2" t="s">
        <v>29</v>
      </c>
      <c r="P261" s="2" t="str" cm="1">
        <f t="array" ref="P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1" s="1">
        <v>5</v>
      </c>
      <c r="R261" s="1">
        <v>56</v>
      </c>
      <c r="S261" s="1">
        <v>7.05</v>
      </c>
      <c r="T261" s="1">
        <v>11.5</v>
      </c>
      <c r="U261" s="1">
        <v>3</v>
      </c>
      <c r="V261" s="10"/>
      <c r="W261" s="1" t="s">
        <v>46</v>
      </c>
      <c r="X261" s="2" t="s">
        <v>35</v>
      </c>
      <c r="Y261" s="2" t="str" cm="1">
        <f t="array" ref="Y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62" spans="1:26" ht="15" customHeight="1" x14ac:dyDescent="0.35">
      <c r="A262" s="1">
        <v>261</v>
      </c>
      <c r="B262" s="13">
        <v>-7.6206304434547096</v>
      </c>
      <c r="C262" s="12">
        <v>39.751177110468397</v>
      </c>
      <c r="D262" s="1">
        <v>678</v>
      </c>
      <c r="E262" s="2" t="s">
        <v>368</v>
      </c>
      <c r="F262" s="1"/>
      <c r="G262" s="2" t="s">
        <v>19</v>
      </c>
      <c r="H262" s="2" t="s">
        <v>325</v>
      </c>
      <c r="I262" s="2" t="s">
        <v>325</v>
      </c>
      <c r="J262" s="1">
        <v>43921</v>
      </c>
      <c r="K262" s="1">
        <v>9332</v>
      </c>
      <c r="L262" s="2" t="s">
        <v>21</v>
      </c>
      <c r="M262" s="1">
        <v>1990</v>
      </c>
      <c r="N262" s="1" t="str" cm="1">
        <f t="array" ref="N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2" s="2" t="s">
        <v>32</v>
      </c>
      <c r="P262" s="2" t="str" cm="1">
        <f t="array" ref="P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2" s="1">
        <v>3</v>
      </c>
      <c r="R262" s="1">
        <v>32.299999999999997</v>
      </c>
      <c r="S262" s="1">
        <v>21.5</v>
      </c>
      <c r="T262" s="1">
        <v>16.3</v>
      </c>
      <c r="U262" s="1">
        <v>5.99</v>
      </c>
      <c r="V262" s="10"/>
      <c r="W262" s="1" t="s">
        <v>46</v>
      </c>
      <c r="X262" s="2" t="s">
        <v>38</v>
      </c>
      <c r="Y262" s="2" t="str" cm="1">
        <f t="array" ref="Y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63" spans="1:26" ht="15" customHeight="1" x14ac:dyDescent="0.35">
      <c r="A263" s="1">
        <v>262</v>
      </c>
      <c r="B263" s="13">
        <v>-7.6243881759609398</v>
      </c>
      <c r="C263" s="12">
        <v>39.7495094203354</v>
      </c>
      <c r="D263" s="1">
        <v>682</v>
      </c>
      <c r="E263" s="2" t="s">
        <v>369</v>
      </c>
      <c r="F263" s="1"/>
      <c r="G263" s="2" t="s">
        <v>37</v>
      </c>
      <c r="H263" s="2" t="s">
        <v>325</v>
      </c>
      <c r="I263" s="2" t="s">
        <v>325</v>
      </c>
      <c r="J263" s="1">
        <v>43600</v>
      </c>
      <c r="K263" s="1">
        <v>9145</v>
      </c>
      <c r="L263" s="2" t="s">
        <v>21</v>
      </c>
      <c r="M263" s="1">
        <v>1990</v>
      </c>
      <c r="N263" s="1" t="str" cm="1">
        <f t="array" ref="N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3" s="2" t="s">
        <v>32</v>
      </c>
      <c r="P263" s="2" t="str" cm="1">
        <f t="array" ref="P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3" s="1">
        <v>3</v>
      </c>
      <c r="R263" s="1">
        <v>32.299999999999997</v>
      </c>
      <c r="S263" s="1">
        <v>10.5</v>
      </c>
      <c r="T263" s="1">
        <v>19.5</v>
      </c>
      <c r="U263" s="1">
        <v>5.27</v>
      </c>
      <c r="V263" s="10"/>
      <c r="W263" s="1" t="s">
        <v>46</v>
      </c>
      <c r="X263" s="2" t="s">
        <v>38</v>
      </c>
      <c r="Y263" s="2" t="str" cm="1">
        <f t="array" ref="Y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64" spans="1:26" ht="15" customHeight="1" x14ac:dyDescent="0.35">
      <c r="A264" s="1">
        <v>263</v>
      </c>
      <c r="B264" s="13">
        <v>-6.9526869307460402</v>
      </c>
      <c r="C264" s="12">
        <v>40.818834277942599</v>
      </c>
      <c r="D264" s="1">
        <v>689</v>
      </c>
      <c r="E264" s="2" t="s">
        <v>370</v>
      </c>
      <c r="F264" s="1"/>
      <c r="G264" s="2" t="s">
        <v>26</v>
      </c>
      <c r="H264" s="2" t="s">
        <v>39</v>
      </c>
      <c r="I264" s="2" t="s">
        <v>167</v>
      </c>
      <c r="J264" s="1">
        <v>99587.45</v>
      </c>
      <c r="K264" s="1">
        <v>128429.8</v>
      </c>
      <c r="L264" s="2" t="s">
        <v>21</v>
      </c>
      <c r="M264" s="1">
        <v>1990</v>
      </c>
      <c r="N264" s="1" t="str" cm="1">
        <f t="array" ref="N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4" s="2" t="s">
        <v>83</v>
      </c>
      <c r="P264" s="2" t="str" cm="1">
        <f t="array" ref="P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64" s="1">
        <v>2</v>
      </c>
      <c r="R264" s="1">
        <v>4.53</v>
      </c>
      <c r="S264" s="1">
        <v>14.46</v>
      </c>
      <c r="T264" s="1">
        <v>2.27</v>
      </c>
      <c r="U264" s="1">
        <v>1.49</v>
      </c>
      <c r="V264" s="10"/>
      <c r="W264" s="1" t="s">
        <v>41</v>
      </c>
      <c r="X264" s="2" t="s">
        <v>24</v>
      </c>
      <c r="Y264" s="2" t="str" cm="1">
        <f t="array" ref="Y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65" spans="1:26" ht="15" customHeight="1" x14ac:dyDescent="0.35">
      <c r="A265" s="1">
        <v>264</v>
      </c>
      <c r="B265" s="13">
        <v>-6.9496319506870599</v>
      </c>
      <c r="C265" s="12">
        <v>40.834356665821502</v>
      </c>
      <c r="D265" s="1">
        <v>691</v>
      </c>
      <c r="E265" s="2" t="s">
        <v>371</v>
      </c>
      <c r="F265" s="1"/>
      <c r="G265" s="2" t="s">
        <v>26</v>
      </c>
      <c r="H265" s="2" t="s">
        <v>39</v>
      </c>
      <c r="I265" s="2" t="s">
        <v>167</v>
      </c>
      <c r="J265" s="1">
        <v>99821.91</v>
      </c>
      <c r="K265" s="1">
        <v>130157.1</v>
      </c>
      <c r="L265" s="2" t="s">
        <v>21</v>
      </c>
      <c r="M265" s="1">
        <v>1989</v>
      </c>
      <c r="N265" s="1" t="str" cm="1">
        <f t="array" ref="N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5" s="2" t="s">
        <v>77</v>
      </c>
      <c r="P265" s="2" t="str" cm="1">
        <f t="array" ref="P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5" s="1">
        <v>2</v>
      </c>
      <c r="R265" s="1">
        <v>4.5199999999999996</v>
      </c>
      <c r="S265" s="1">
        <v>10</v>
      </c>
      <c r="T265" s="1">
        <v>2.27</v>
      </c>
      <c r="U265" s="1">
        <v>1.44</v>
      </c>
      <c r="V265" s="10"/>
      <c r="W265" s="1" t="s">
        <v>41</v>
      </c>
      <c r="X265" s="2" t="s">
        <v>35</v>
      </c>
      <c r="Y265" s="2" t="str" cm="1">
        <f t="array" ref="Y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5" s="2" t="s">
        <v>24</v>
      </c>
    </row>
    <row r="266" spans="1:26" ht="15" customHeight="1" x14ac:dyDescent="0.35">
      <c r="A266" s="1">
        <v>265</v>
      </c>
      <c r="B266" s="13">
        <v>-7.0208030877654304</v>
      </c>
      <c r="C266" s="12">
        <v>41.0115623336876</v>
      </c>
      <c r="D266" s="1">
        <v>692</v>
      </c>
      <c r="E266" s="2" t="s">
        <v>372</v>
      </c>
      <c r="F266" s="1"/>
      <c r="G266" s="2" t="s">
        <v>26</v>
      </c>
      <c r="H266" s="2" t="s">
        <v>39</v>
      </c>
      <c r="I266" s="2" t="s">
        <v>167</v>
      </c>
      <c r="J266" s="1">
        <v>93568.48</v>
      </c>
      <c r="K266" s="1">
        <v>149758.1</v>
      </c>
      <c r="L266" s="2" t="s">
        <v>21</v>
      </c>
      <c r="M266" s="1">
        <v>1967</v>
      </c>
      <c r="N266" s="1" t="str" cm="1">
        <f t="array" ref="N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6" s="2" t="s">
        <v>29</v>
      </c>
      <c r="P266" s="2" t="str" cm="1">
        <f t="array" ref="P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6" s="1">
        <v>2</v>
      </c>
      <c r="R266" s="1">
        <v>24.8</v>
      </c>
      <c r="S266" s="1">
        <v>8.1199999999999992</v>
      </c>
      <c r="T266" s="1">
        <v>15.2</v>
      </c>
      <c r="U266" s="1">
        <v>1.6</v>
      </c>
      <c r="V266" s="10"/>
      <c r="W266" s="1" t="s">
        <v>41</v>
      </c>
      <c r="X266" s="2" t="s">
        <v>35</v>
      </c>
      <c r="Y266" s="2" t="str" cm="1">
        <f t="array" ref="Y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6" s="2" t="s">
        <v>24</v>
      </c>
    </row>
    <row r="267" spans="1:26" ht="15" customHeight="1" x14ac:dyDescent="0.35">
      <c r="A267" s="1">
        <v>266</v>
      </c>
      <c r="B267" s="13">
        <v>-7.1087603530919798</v>
      </c>
      <c r="C267" s="12">
        <v>41.075127256685803</v>
      </c>
      <c r="D267" s="1">
        <v>693</v>
      </c>
      <c r="E267" s="2" t="s">
        <v>352</v>
      </c>
      <c r="F267" s="1"/>
      <c r="G267" s="2" t="s">
        <v>26</v>
      </c>
      <c r="H267" s="2" t="s">
        <v>39</v>
      </c>
      <c r="I267" s="2" t="s">
        <v>359</v>
      </c>
      <c r="J267" s="1">
        <v>86086.41</v>
      </c>
      <c r="K267" s="1">
        <v>156726.9</v>
      </c>
      <c r="L267" s="2" t="s">
        <v>21</v>
      </c>
      <c r="M267" s="1">
        <v>1974</v>
      </c>
      <c r="N267" s="1" t="str" cm="1">
        <f t="array" ref="N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67" s="2" t="s">
        <v>32</v>
      </c>
      <c r="P267" s="2" t="str" cm="1">
        <f t="array" ref="P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67" s="1">
        <v>5</v>
      </c>
      <c r="R267" s="1">
        <v>151.18</v>
      </c>
      <c r="S267" s="1">
        <v>11.15</v>
      </c>
      <c r="T267" s="1">
        <v>40.08</v>
      </c>
      <c r="U267" s="1">
        <v>52</v>
      </c>
      <c r="V267" s="10"/>
      <c r="W267" s="1" t="s">
        <v>41</v>
      </c>
      <c r="X267" s="2" t="s">
        <v>38</v>
      </c>
      <c r="Y267" s="2" t="str" cm="1">
        <f t="array" ref="Y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68" spans="1:26" ht="15" customHeight="1" x14ac:dyDescent="0.35">
      <c r="A268" s="1">
        <v>267</v>
      </c>
      <c r="B268" s="13">
        <v>-9.3277594989336201</v>
      </c>
      <c r="C268" s="12">
        <v>38.888616465887502</v>
      </c>
      <c r="D268" s="1">
        <v>699</v>
      </c>
      <c r="E268" s="2" t="s">
        <v>373</v>
      </c>
      <c r="F268" s="1"/>
      <c r="G268" s="2" t="s">
        <v>19</v>
      </c>
      <c r="H268" s="2" t="s">
        <v>374</v>
      </c>
      <c r="I268" s="2" t="s">
        <v>375</v>
      </c>
      <c r="J268" s="1">
        <v>-103652</v>
      </c>
      <c r="K268" s="1">
        <v>-85878</v>
      </c>
      <c r="L268" s="2" t="s">
        <v>21</v>
      </c>
      <c r="M268" s="1">
        <v>1989</v>
      </c>
      <c r="N268" s="1" t="str" cm="1">
        <f t="array" ref="N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8" s="2" t="s">
        <v>77</v>
      </c>
      <c r="P268" s="2" t="str" cm="1">
        <f t="array" ref="P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8" s="1">
        <v>1</v>
      </c>
      <c r="R268" s="1">
        <v>6.3</v>
      </c>
      <c r="S268" s="1">
        <v>9.94</v>
      </c>
      <c r="T268" s="1">
        <v>6.3</v>
      </c>
      <c r="U268" s="9"/>
      <c r="V268" s="10"/>
      <c r="W268" s="1" t="s">
        <v>30</v>
      </c>
      <c r="X268" s="2" t="s">
        <v>35</v>
      </c>
      <c r="Y268" s="2" t="str" cm="1">
        <f t="array" ref="Y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8" s="2" t="s">
        <v>24</v>
      </c>
    </row>
    <row r="269" spans="1:26" ht="15" customHeight="1" x14ac:dyDescent="0.35">
      <c r="A269" s="1">
        <v>268</v>
      </c>
      <c r="B269" s="13">
        <v>-9.3289334158148094</v>
      </c>
      <c r="C269" s="12">
        <v>38.887624071450702</v>
      </c>
      <c r="D269" s="1">
        <v>699</v>
      </c>
      <c r="E269" s="2" t="s">
        <v>376</v>
      </c>
      <c r="F269" s="1"/>
      <c r="G269" s="2" t="s">
        <v>26</v>
      </c>
      <c r="H269" s="2" t="s">
        <v>374</v>
      </c>
      <c r="I269" s="2" t="s">
        <v>375</v>
      </c>
      <c r="J269" s="1">
        <v>-103755.3</v>
      </c>
      <c r="K269" s="1">
        <v>-85986.84</v>
      </c>
      <c r="L269" s="2" t="s">
        <v>21</v>
      </c>
      <c r="M269" s="1">
        <v>1989</v>
      </c>
      <c r="N269" s="1" t="str" cm="1">
        <f t="array" ref="N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69" s="2" t="s">
        <v>77</v>
      </c>
      <c r="P269" s="2" t="str" cm="1">
        <f t="array" ref="P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69" s="1">
        <v>2</v>
      </c>
      <c r="R269" s="1">
        <v>22</v>
      </c>
      <c r="S269" s="1">
        <v>9.94</v>
      </c>
      <c r="T269" s="1">
        <v>11</v>
      </c>
      <c r="U269" s="1">
        <v>4.5</v>
      </c>
      <c r="V269" s="10"/>
      <c r="W269" s="1" t="s">
        <v>30</v>
      </c>
      <c r="X269" s="2" t="s">
        <v>35</v>
      </c>
      <c r="Y269" s="2" t="str" cm="1">
        <f t="array" ref="Y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69" s="2" t="s">
        <v>24</v>
      </c>
    </row>
    <row r="270" spans="1:26" ht="15" customHeight="1" x14ac:dyDescent="0.35">
      <c r="A270" s="1">
        <v>269</v>
      </c>
      <c r="B270" s="13">
        <v>-7.6602244375906103</v>
      </c>
      <c r="C270" s="12">
        <v>39.735223454239303</v>
      </c>
      <c r="D270" s="1">
        <v>708</v>
      </c>
      <c r="E270" s="2" t="s">
        <v>377</v>
      </c>
      <c r="F270" s="1"/>
      <c r="G270" s="2" t="s">
        <v>37</v>
      </c>
      <c r="H270" s="2" t="s">
        <v>325</v>
      </c>
      <c r="I270" s="2" t="s">
        <v>362</v>
      </c>
      <c r="J270" s="1">
        <v>40537</v>
      </c>
      <c r="K270" s="1">
        <v>7542</v>
      </c>
      <c r="L270" s="2" t="s">
        <v>21</v>
      </c>
      <c r="M270" s="1">
        <v>1991</v>
      </c>
      <c r="N270" s="1" t="str" cm="1">
        <f t="array" ref="N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0" s="2" t="s">
        <v>32</v>
      </c>
      <c r="P270" s="2" t="str" cm="1">
        <f t="array" ref="P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0" s="1">
        <v>3</v>
      </c>
      <c r="R270" s="1">
        <v>38</v>
      </c>
      <c r="S270" s="1">
        <v>9</v>
      </c>
      <c r="T270" s="1">
        <v>16</v>
      </c>
      <c r="U270" s="1">
        <v>6.04</v>
      </c>
      <c r="V270" s="10"/>
      <c r="W270" s="1" t="s">
        <v>46</v>
      </c>
      <c r="X270" s="2" t="s">
        <v>38</v>
      </c>
      <c r="Y270" s="2" t="str" cm="1">
        <f t="array" ref="Y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1" spans="1:26" ht="15" customHeight="1" x14ac:dyDescent="0.35">
      <c r="A271" s="1">
        <v>270</v>
      </c>
      <c r="B271" s="13">
        <v>-7.1290661625582503</v>
      </c>
      <c r="C271" s="12">
        <v>38.172589364154199</v>
      </c>
      <c r="D271" s="1">
        <v>709</v>
      </c>
      <c r="E271" s="2" t="s">
        <v>378</v>
      </c>
      <c r="F271" s="1"/>
      <c r="G271" s="2" t="s">
        <v>26</v>
      </c>
      <c r="H271" s="2" t="s">
        <v>27</v>
      </c>
      <c r="I271" s="2" t="s">
        <v>379</v>
      </c>
      <c r="J271" s="1">
        <v>87981.49</v>
      </c>
      <c r="K271" s="1">
        <v>-165563.70000000001</v>
      </c>
      <c r="L271" s="2" t="s">
        <v>21</v>
      </c>
      <c r="M271" s="1">
        <v>1964</v>
      </c>
      <c r="N271" s="1" t="str" cm="1">
        <f t="array" ref="N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1" s="2" t="s">
        <v>32</v>
      </c>
      <c r="P271" s="2" t="str" cm="1">
        <f t="array" ref="P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1" s="1">
        <v>11</v>
      </c>
      <c r="R271" s="1">
        <v>94.7</v>
      </c>
      <c r="S271" s="1">
        <v>8.9</v>
      </c>
      <c r="T271" s="1">
        <v>9.1</v>
      </c>
      <c r="U271" s="1">
        <v>9.6999999999999993</v>
      </c>
      <c r="V271" s="10"/>
      <c r="W271" s="1" t="s">
        <v>23</v>
      </c>
      <c r="X271" s="2" t="s">
        <v>38</v>
      </c>
      <c r="Y271" s="2" t="str" cm="1">
        <f t="array" ref="Y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2" spans="1:26" ht="15" customHeight="1" x14ac:dyDescent="0.35">
      <c r="A272" s="1">
        <v>271</v>
      </c>
      <c r="B272" s="13">
        <v>-7.1951254719312496</v>
      </c>
      <c r="C272" s="12">
        <v>40.986467729987801</v>
      </c>
      <c r="D272" s="1">
        <v>710</v>
      </c>
      <c r="E272" s="2" t="s">
        <v>380</v>
      </c>
      <c r="F272" s="1"/>
      <c r="G272" s="2" t="s">
        <v>26</v>
      </c>
      <c r="H272" s="2" t="s">
        <v>39</v>
      </c>
      <c r="I272" s="2" t="s">
        <v>381</v>
      </c>
      <c r="J272" s="1">
        <v>78934</v>
      </c>
      <c r="K272" s="1">
        <v>146799</v>
      </c>
      <c r="L272" s="2" t="s">
        <v>21</v>
      </c>
      <c r="M272" s="1">
        <v>1995</v>
      </c>
      <c r="N272" s="1" t="str" cm="1">
        <f t="array" ref="N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2" s="2" t="s">
        <v>77</v>
      </c>
      <c r="P272" s="2" t="str" cm="1">
        <f t="array" ref="P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2" s="1">
        <v>3</v>
      </c>
      <c r="R272" s="1">
        <v>15.2</v>
      </c>
      <c r="S272" s="1">
        <v>10</v>
      </c>
      <c r="T272" s="1">
        <v>5.6</v>
      </c>
      <c r="U272" s="1">
        <v>3</v>
      </c>
      <c r="V272" s="10"/>
      <c r="W272" s="1" t="s">
        <v>41</v>
      </c>
      <c r="X272" s="2" t="s">
        <v>35</v>
      </c>
      <c r="Y272" s="2" t="str" cm="1">
        <f t="array" ref="Y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72" s="2" t="s">
        <v>24</v>
      </c>
    </row>
    <row r="273" spans="1:26" ht="15" customHeight="1" x14ac:dyDescent="0.35">
      <c r="A273" s="1">
        <v>272</v>
      </c>
      <c r="B273" s="13">
        <v>-8.1039369960351593</v>
      </c>
      <c r="C273" s="12">
        <v>37.823847196293102</v>
      </c>
      <c r="D273" s="1">
        <v>717</v>
      </c>
      <c r="E273" s="2" t="s">
        <v>382</v>
      </c>
      <c r="F273" s="1"/>
      <c r="G273" s="2" t="s">
        <v>19</v>
      </c>
      <c r="H273" s="2" t="s">
        <v>27</v>
      </c>
      <c r="I273" s="2" t="s">
        <v>300</v>
      </c>
      <c r="J273" s="1">
        <v>2568.3069999999998</v>
      </c>
      <c r="K273" s="1">
        <v>-204748.9</v>
      </c>
      <c r="L273" s="2" t="s">
        <v>21</v>
      </c>
      <c r="M273" s="1">
        <v>1969</v>
      </c>
      <c r="N273" s="1" t="str" cm="1">
        <f t="array" ref="N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3" s="2" t="s">
        <v>22</v>
      </c>
      <c r="P273" s="2" t="str" cm="1">
        <f t="array" ref="P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73" s="1">
        <v>1</v>
      </c>
      <c r="R273" s="1">
        <v>28.3</v>
      </c>
      <c r="S273" s="1">
        <v>15.92</v>
      </c>
      <c r="T273" s="1">
        <v>28.3</v>
      </c>
      <c r="U273" s="9"/>
      <c r="V273" s="10"/>
      <c r="W273" s="1" t="s">
        <v>30</v>
      </c>
      <c r="X273" s="2" t="s">
        <v>38</v>
      </c>
      <c r="Y273" s="2" t="str" cm="1">
        <f t="array" ref="Y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4" spans="1:26" ht="15" customHeight="1" x14ac:dyDescent="0.35">
      <c r="A274" s="1">
        <v>273</v>
      </c>
      <c r="B274" s="13">
        <v>-8.8652831864455397</v>
      </c>
      <c r="C274" s="12">
        <v>41.757715904181097</v>
      </c>
      <c r="D274" s="1">
        <v>721</v>
      </c>
      <c r="E274" s="2" t="s">
        <v>383</v>
      </c>
      <c r="F274" s="1"/>
      <c r="G274" s="2" t="s">
        <v>19</v>
      </c>
      <c r="H274" s="2" t="s">
        <v>384</v>
      </c>
      <c r="I274" s="2" t="s">
        <v>384</v>
      </c>
      <c r="J274" s="1">
        <v>-60891</v>
      </c>
      <c r="K274" s="1">
        <v>232290</v>
      </c>
      <c r="L274" s="2" t="s">
        <v>21</v>
      </c>
      <c r="M274" s="1">
        <v>1964</v>
      </c>
      <c r="N274" s="1" t="str" cm="1">
        <f t="array" ref="N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4" s="2" t="s">
        <v>65</v>
      </c>
      <c r="P274" s="2" t="str" cm="1">
        <f t="array" ref="P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4" s="1">
        <v>1</v>
      </c>
      <c r="R274" s="1">
        <v>8</v>
      </c>
      <c r="S274" s="1">
        <v>15</v>
      </c>
      <c r="T274" s="1">
        <v>8</v>
      </c>
      <c r="U274" s="9"/>
      <c r="V274" s="10"/>
      <c r="W274" s="1" t="s">
        <v>41</v>
      </c>
      <c r="X274" s="2" t="s">
        <v>24</v>
      </c>
      <c r="Y274" s="2" t="str" cm="1">
        <f t="array" ref="Y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5" spans="1:26" ht="15" customHeight="1" x14ac:dyDescent="0.35">
      <c r="A275" s="1">
        <v>274</v>
      </c>
      <c r="B275" s="13">
        <v>-8.4759391420057408</v>
      </c>
      <c r="C275" s="12">
        <v>39.323657838110599</v>
      </c>
      <c r="D275" s="1">
        <v>726</v>
      </c>
      <c r="E275" s="2" t="s">
        <v>385</v>
      </c>
      <c r="F275" s="1"/>
      <c r="G275" s="2" t="s">
        <v>26</v>
      </c>
      <c r="H275" s="2" t="s">
        <v>54</v>
      </c>
      <c r="I275" s="2" t="s">
        <v>55</v>
      </c>
      <c r="J275" s="1">
        <v>-29562.46</v>
      </c>
      <c r="K275" s="1">
        <v>-38203.21</v>
      </c>
      <c r="L275" s="2" t="s">
        <v>21</v>
      </c>
      <c r="M275" s="1">
        <v>2004</v>
      </c>
      <c r="N275" s="1" t="str" cm="1">
        <f t="array" ref="N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5" s="2" t="s">
        <v>32</v>
      </c>
      <c r="P275" s="2" t="str" cm="1">
        <f t="array" ref="P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5" s="1">
        <v>3</v>
      </c>
      <c r="R275" s="1">
        <v>33.9</v>
      </c>
      <c r="S275" s="1">
        <v>22.8</v>
      </c>
      <c r="T275" s="1">
        <v>15.5</v>
      </c>
      <c r="U275" s="1">
        <v>5.6</v>
      </c>
      <c r="V275" s="10"/>
      <c r="W275" s="1" t="s">
        <v>23</v>
      </c>
      <c r="X275" s="2" t="s">
        <v>38</v>
      </c>
      <c r="Y275" s="2" t="str" cm="1">
        <f t="array" ref="Y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6" spans="1:26" ht="15" customHeight="1" x14ac:dyDescent="0.35">
      <c r="A276" s="1">
        <v>275</v>
      </c>
      <c r="B276" s="13">
        <v>-8.8581036185636997</v>
      </c>
      <c r="C276" s="12">
        <v>41.7191458798574</v>
      </c>
      <c r="D276" s="1">
        <v>730</v>
      </c>
      <c r="E276" s="2" t="s">
        <v>386</v>
      </c>
      <c r="F276" s="1"/>
      <c r="G276" s="2" t="s">
        <v>26</v>
      </c>
      <c r="H276" s="2" t="s">
        <v>384</v>
      </c>
      <c r="I276" s="2" t="s">
        <v>384</v>
      </c>
      <c r="J276" s="1">
        <v>-60330</v>
      </c>
      <c r="K276" s="1">
        <v>228001</v>
      </c>
      <c r="L276" s="2" t="s">
        <v>21</v>
      </c>
      <c r="M276" s="1">
        <v>1940</v>
      </c>
      <c r="N276" s="1" t="str" cm="1">
        <f t="array" ref="N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6" s="2" t="s">
        <v>32</v>
      </c>
      <c r="P276" s="2" t="str" cm="1">
        <f t="array" ref="P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6" s="1">
        <v>19</v>
      </c>
      <c r="R276" s="1">
        <v>21.85</v>
      </c>
      <c r="S276" s="1">
        <v>15.7</v>
      </c>
      <c r="T276" s="1">
        <v>1.1499999999999999</v>
      </c>
      <c r="U276" s="1">
        <v>1.5</v>
      </c>
      <c r="V276" s="10"/>
      <c r="W276" s="1" t="s">
        <v>41</v>
      </c>
      <c r="X276" s="2" t="s">
        <v>181</v>
      </c>
      <c r="Y276" s="2" t="str" cm="1">
        <f t="array" ref="Y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77" spans="1:26" ht="15" customHeight="1" x14ac:dyDescent="0.35">
      <c r="A277" s="1">
        <v>276</v>
      </c>
      <c r="B277" s="13">
        <v>-8.8332873822568008</v>
      </c>
      <c r="C277" s="12">
        <v>39.161646745216203</v>
      </c>
      <c r="D277" s="1">
        <v>735</v>
      </c>
      <c r="E277" s="2" t="s">
        <v>387</v>
      </c>
      <c r="F277" s="1"/>
      <c r="G277" s="2" t="s">
        <v>37</v>
      </c>
      <c r="H277" s="2" t="s">
        <v>54</v>
      </c>
      <c r="I277" s="2" t="s">
        <v>211</v>
      </c>
      <c r="J277" s="1">
        <v>-60516.05</v>
      </c>
      <c r="K277" s="1">
        <v>-56012.23</v>
      </c>
      <c r="L277" s="2" t="s">
        <v>21</v>
      </c>
      <c r="M277" s="1">
        <v>2003</v>
      </c>
      <c r="N277" s="1" t="str" cm="1">
        <f t="array" ref="N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77" s="2" t="s">
        <v>32</v>
      </c>
      <c r="P277" s="2" t="str" cm="1">
        <f t="array" ref="P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77" s="1">
        <v>3</v>
      </c>
      <c r="R277" s="1">
        <v>60.4</v>
      </c>
      <c r="S277" s="1">
        <v>8.58</v>
      </c>
      <c r="T277" s="1">
        <v>29.5</v>
      </c>
      <c r="U277" s="1">
        <v>7.91</v>
      </c>
      <c r="V277" s="10"/>
      <c r="W277" s="1" t="s">
        <v>30</v>
      </c>
      <c r="X277" s="2" t="s">
        <v>38</v>
      </c>
      <c r="Y277" s="2" t="str" cm="1">
        <f t="array" ref="Y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8" spans="1:26" ht="15" customHeight="1" x14ac:dyDescent="0.35">
      <c r="A278" s="1">
        <v>277</v>
      </c>
      <c r="B278" s="13">
        <v>-8.8660519515125493</v>
      </c>
      <c r="C278" s="12">
        <v>41.747078022796103</v>
      </c>
      <c r="D278" s="1">
        <v>736</v>
      </c>
      <c r="E278" s="2" t="s">
        <v>388</v>
      </c>
      <c r="F278" s="1"/>
      <c r="G278" s="2" t="s">
        <v>19</v>
      </c>
      <c r="H278" s="2" t="s">
        <v>384</v>
      </c>
      <c r="I278" s="2" t="s">
        <v>384</v>
      </c>
      <c r="J278" s="1">
        <v>-60965</v>
      </c>
      <c r="K278" s="1">
        <v>231109</v>
      </c>
      <c r="L278" s="2" t="s">
        <v>21</v>
      </c>
      <c r="M278" s="1">
        <v>1964</v>
      </c>
      <c r="N278" s="1" t="str" cm="1">
        <f t="array" ref="N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78" s="2" t="s">
        <v>65</v>
      </c>
      <c r="P278" s="2" t="str" cm="1">
        <f t="array" ref="P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78" s="1">
        <v>1</v>
      </c>
      <c r="R278" s="1">
        <v>8.5</v>
      </c>
      <c r="S278" s="1">
        <v>15.35</v>
      </c>
      <c r="T278" s="1">
        <v>8.5</v>
      </c>
      <c r="U278" s="9"/>
      <c r="V278" s="10"/>
      <c r="W278" s="1" t="s">
        <v>41</v>
      </c>
      <c r="X278" s="2" t="s">
        <v>24</v>
      </c>
      <c r="Y278" s="2" t="str" cm="1">
        <f t="array" ref="Y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79" spans="1:26" ht="15" customHeight="1" x14ac:dyDescent="0.35">
      <c r="A279" s="1">
        <v>278</v>
      </c>
      <c r="B279" s="13">
        <v>-8.6272067978453002</v>
      </c>
      <c r="C279" s="12">
        <v>37.633571765339703</v>
      </c>
      <c r="D279" s="1">
        <v>740</v>
      </c>
      <c r="E279" s="2" t="s">
        <v>389</v>
      </c>
      <c r="F279" s="1"/>
      <c r="G279" s="2" t="s">
        <v>26</v>
      </c>
      <c r="H279" s="2" t="s">
        <v>27</v>
      </c>
      <c r="I279" s="2" t="s">
        <v>172</v>
      </c>
      <c r="J279" s="1">
        <v>-43613.07</v>
      </c>
      <c r="K279" s="1">
        <v>-225753.4</v>
      </c>
      <c r="L279" s="2" t="s">
        <v>21</v>
      </c>
      <c r="M279" s="1">
        <v>1936</v>
      </c>
      <c r="N279" s="1" t="str" cm="1">
        <f t="array" ref="N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79" s="2" t="s">
        <v>29</v>
      </c>
      <c r="P279" s="2" t="str" cm="1">
        <f t="array" ref="P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79" s="1">
        <v>4</v>
      </c>
      <c r="R279" s="1">
        <v>82</v>
      </c>
      <c r="S279" s="1">
        <v>7.2</v>
      </c>
      <c r="T279" s="1">
        <v>64.3</v>
      </c>
      <c r="U279" s="1">
        <v>4</v>
      </c>
      <c r="V279" s="10"/>
      <c r="W279" s="1" t="s">
        <v>30</v>
      </c>
      <c r="X279" s="2" t="s">
        <v>24</v>
      </c>
      <c r="Y279" s="2" t="str" cm="1">
        <f t="array" ref="Y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0" spans="1:26" ht="15" customHeight="1" x14ac:dyDescent="0.35">
      <c r="A280" s="1">
        <v>279</v>
      </c>
      <c r="B280" s="13">
        <v>-8.8622508870960299</v>
      </c>
      <c r="C280" s="12">
        <v>41.7723926436298</v>
      </c>
      <c r="D280" s="1">
        <v>742</v>
      </c>
      <c r="E280" s="2" t="s">
        <v>390</v>
      </c>
      <c r="F280" s="1"/>
      <c r="G280" s="2" t="s">
        <v>26</v>
      </c>
      <c r="H280" s="2" t="s">
        <v>384</v>
      </c>
      <c r="I280" s="2" t="s">
        <v>384</v>
      </c>
      <c r="J280" s="1">
        <v>-60625</v>
      </c>
      <c r="K280" s="1">
        <v>233918</v>
      </c>
      <c r="L280" s="2" t="s">
        <v>21</v>
      </c>
      <c r="M280" s="1">
        <v>1964</v>
      </c>
      <c r="N280" s="1" t="str" cm="1">
        <f t="array" ref="N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80" s="2" t="s">
        <v>22</v>
      </c>
      <c r="P280" s="2" t="str" cm="1">
        <f t="array" ref="P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0" s="1">
        <v>1</v>
      </c>
      <c r="R280" s="1">
        <v>12</v>
      </c>
      <c r="S280" s="1">
        <v>15.2</v>
      </c>
      <c r="T280" s="1">
        <v>12</v>
      </c>
      <c r="U280" s="9"/>
      <c r="V280" s="10"/>
      <c r="W280" s="1" t="s">
        <v>41</v>
      </c>
      <c r="X280" s="2" t="s">
        <v>24</v>
      </c>
      <c r="Y280" s="2" t="str" cm="1">
        <f t="array" ref="Y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1" spans="1:26" ht="15" customHeight="1" x14ac:dyDescent="0.35">
      <c r="A281" s="1">
        <v>280</v>
      </c>
      <c r="B281" s="13">
        <v>-8.3553144036781806</v>
      </c>
      <c r="C281" s="12">
        <v>37.700595619699698</v>
      </c>
      <c r="D281" s="1">
        <v>743</v>
      </c>
      <c r="E281" s="2" t="s">
        <v>391</v>
      </c>
      <c r="F281" s="1"/>
      <c r="G281" s="2" t="s">
        <v>26</v>
      </c>
      <c r="H281" s="2" t="s">
        <v>27</v>
      </c>
      <c r="I281" s="2" t="s">
        <v>392</v>
      </c>
      <c r="J281" s="1">
        <v>-19596</v>
      </c>
      <c r="K281" s="1">
        <v>-218406</v>
      </c>
      <c r="L281" s="2" t="s">
        <v>21</v>
      </c>
      <c r="M281" s="1">
        <v>1998</v>
      </c>
      <c r="N281" s="1" t="str" cm="1">
        <f t="array" ref="N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1" s="2" t="s">
        <v>65</v>
      </c>
      <c r="P281" s="2" t="str" cm="1">
        <f t="array" ref="P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1" s="1">
        <v>1</v>
      </c>
      <c r="R281" s="1">
        <v>12.45</v>
      </c>
      <c r="S281" s="1">
        <v>10.6</v>
      </c>
      <c r="T281" s="1">
        <v>12.45</v>
      </c>
      <c r="U281" s="9"/>
      <c r="V281" s="10"/>
      <c r="W281" s="1" t="s">
        <v>30</v>
      </c>
      <c r="X281" s="2" t="s">
        <v>24</v>
      </c>
      <c r="Y281" s="2" t="str" cm="1">
        <f t="array" ref="Y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2" spans="1:26" ht="15" customHeight="1" x14ac:dyDescent="0.35">
      <c r="A282" s="1">
        <v>281</v>
      </c>
      <c r="B282" s="13">
        <v>-8.88474216818868</v>
      </c>
      <c r="C282" s="12">
        <v>39.152694304105502</v>
      </c>
      <c r="D282" s="1">
        <v>744</v>
      </c>
      <c r="E282" s="2" t="s">
        <v>393</v>
      </c>
      <c r="F282" s="1"/>
      <c r="G282" s="2" t="s">
        <v>37</v>
      </c>
      <c r="H282" s="2" t="s">
        <v>54</v>
      </c>
      <c r="I282" s="2" t="s">
        <v>211</v>
      </c>
      <c r="J282" s="1">
        <v>-64971.54</v>
      </c>
      <c r="K282" s="1">
        <v>-56970.55</v>
      </c>
      <c r="L282" s="2" t="s">
        <v>21</v>
      </c>
      <c r="M282" s="1">
        <v>2003</v>
      </c>
      <c r="N282" s="1" t="str" cm="1">
        <f t="array" ref="N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2" s="2" t="s">
        <v>32</v>
      </c>
      <c r="P282" s="2" t="str" cm="1">
        <f t="array" ref="P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2" s="1">
        <v>3</v>
      </c>
      <c r="R282" s="1">
        <v>60.6</v>
      </c>
      <c r="S282" s="1">
        <v>9.1</v>
      </c>
      <c r="T282" s="1">
        <v>29</v>
      </c>
      <c r="U282" s="1">
        <v>6.24</v>
      </c>
      <c r="V282" s="10"/>
      <c r="W282" s="1" t="s">
        <v>30</v>
      </c>
      <c r="X282" s="2" t="s">
        <v>38</v>
      </c>
      <c r="Y282" s="2" t="str" cm="1">
        <f t="array" ref="Y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3" spans="1:26" ht="15" customHeight="1" x14ac:dyDescent="0.35">
      <c r="A283" s="1">
        <v>282</v>
      </c>
      <c r="B283" s="13">
        <v>-7.70045503284123</v>
      </c>
      <c r="C283" s="12">
        <v>39.702191079314296</v>
      </c>
      <c r="D283" s="1">
        <v>745</v>
      </c>
      <c r="E283" s="2" t="s">
        <v>394</v>
      </c>
      <c r="F283" s="1"/>
      <c r="G283" s="2" t="s">
        <v>37</v>
      </c>
      <c r="H283" s="2" t="s">
        <v>325</v>
      </c>
      <c r="I283" s="2" t="s">
        <v>362</v>
      </c>
      <c r="J283" s="1">
        <v>37106</v>
      </c>
      <c r="K283" s="1">
        <v>3857</v>
      </c>
      <c r="L283" s="2" t="s">
        <v>21</v>
      </c>
      <c r="M283" s="1">
        <v>1991</v>
      </c>
      <c r="N283" s="1" t="str" cm="1">
        <f t="array" ref="N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3" s="2" t="s">
        <v>32</v>
      </c>
      <c r="P283" s="2" t="str" cm="1">
        <f t="array" ref="P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3" s="1">
        <v>3</v>
      </c>
      <c r="R283" s="1">
        <v>29</v>
      </c>
      <c r="S283" s="1">
        <v>8.6</v>
      </c>
      <c r="T283" s="1">
        <v>15</v>
      </c>
      <c r="U283" s="1">
        <v>5.29</v>
      </c>
      <c r="V283" s="10"/>
      <c r="W283" s="1" t="s">
        <v>46</v>
      </c>
      <c r="X283" s="2" t="s">
        <v>38</v>
      </c>
      <c r="Y283" s="2" t="str" cm="1">
        <f t="array" ref="Y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4" spans="1:26" ht="15" customHeight="1" x14ac:dyDescent="0.35">
      <c r="A284" s="1">
        <v>283</v>
      </c>
      <c r="B284" s="13">
        <v>-8.8514582323914706</v>
      </c>
      <c r="C284" s="12">
        <v>39.157610654577098</v>
      </c>
      <c r="D284" s="1">
        <v>749</v>
      </c>
      <c r="E284" s="2" t="s">
        <v>395</v>
      </c>
      <c r="F284" s="1"/>
      <c r="G284" s="2" t="s">
        <v>37</v>
      </c>
      <c r="H284" s="2" t="s">
        <v>54</v>
      </c>
      <c r="I284" s="2" t="s">
        <v>211</v>
      </c>
      <c r="J284" s="1">
        <v>-62090.11</v>
      </c>
      <c r="K284" s="1">
        <v>-56448.04</v>
      </c>
      <c r="L284" s="2" t="s">
        <v>21</v>
      </c>
      <c r="M284" s="1">
        <v>2004</v>
      </c>
      <c r="N284" s="1" t="str" cm="1">
        <f t="array" ref="N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4" s="2" t="s">
        <v>32</v>
      </c>
      <c r="P284" s="2" t="str" cm="1">
        <f t="array" ref="P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84" s="1">
        <v>3</v>
      </c>
      <c r="R284" s="1">
        <v>37.299999999999997</v>
      </c>
      <c r="S284" s="1">
        <v>7.6</v>
      </c>
      <c r="T284" s="1">
        <v>18.2</v>
      </c>
      <c r="U284" s="1">
        <v>6.63</v>
      </c>
      <c r="V284" s="10"/>
      <c r="W284" s="1" t="s">
        <v>30</v>
      </c>
      <c r="X284" s="2" t="s">
        <v>38</v>
      </c>
      <c r="Y284" s="2" t="str" cm="1">
        <f t="array" ref="Y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5" spans="1:26" ht="15" customHeight="1" x14ac:dyDescent="0.35">
      <c r="A285" s="1">
        <v>284</v>
      </c>
      <c r="B285" s="13">
        <v>-7.74524252224092</v>
      </c>
      <c r="C285" s="12">
        <v>39.660189164249999</v>
      </c>
      <c r="D285" s="1">
        <v>752</v>
      </c>
      <c r="E285" s="2" t="s">
        <v>396</v>
      </c>
      <c r="F285" s="1"/>
      <c r="G285" s="2" t="s">
        <v>19</v>
      </c>
      <c r="H285" s="2" t="s">
        <v>325</v>
      </c>
      <c r="I285" s="2" t="s">
        <v>362</v>
      </c>
      <c r="J285" s="1">
        <v>33285</v>
      </c>
      <c r="K285" s="1">
        <v>-824</v>
      </c>
      <c r="L285" s="2" t="s">
        <v>21</v>
      </c>
      <c r="M285" s="1">
        <v>1991</v>
      </c>
      <c r="N285" s="1" t="str" cm="1">
        <f t="array" ref="N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5" s="2" t="s">
        <v>133</v>
      </c>
      <c r="P285" s="2" t="str" cm="1">
        <f t="array" ref="P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5" s="1">
        <v>1</v>
      </c>
      <c r="R285" s="1">
        <v>8</v>
      </c>
      <c r="S285" s="1">
        <v>18.2</v>
      </c>
      <c r="T285" s="1">
        <v>8</v>
      </c>
      <c r="U285" s="9"/>
      <c r="V285" s="10"/>
      <c r="W285" s="1" t="s">
        <v>46</v>
      </c>
      <c r="X285" s="2" t="s">
        <v>24</v>
      </c>
      <c r="Y285" s="2" t="str" cm="1">
        <f t="array" ref="Y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6" spans="1:26" ht="15" customHeight="1" x14ac:dyDescent="0.35">
      <c r="A286" s="1">
        <v>285</v>
      </c>
      <c r="B286" s="13">
        <v>-8.3454444815221898</v>
      </c>
      <c r="C286" s="12">
        <v>37.711948946907697</v>
      </c>
      <c r="D286" s="1">
        <v>753</v>
      </c>
      <c r="E286" s="2" t="s">
        <v>397</v>
      </c>
      <c r="F286" s="1"/>
      <c r="G286" s="2" t="s">
        <v>19</v>
      </c>
      <c r="H286" s="2" t="s">
        <v>27</v>
      </c>
      <c r="I286" s="2" t="s">
        <v>392</v>
      </c>
      <c r="J286" s="1">
        <v>-18722.73</v>
      </c>
      <c r="K286" s="1">
        <v>-217147.9</v>
      </c>
      <c r="L286" s="2" t="s">
        <v>21</v>
      </c>
      <c r="M286" s="1">
        <v>1948</v>
      </c>
      <c r="N286" s="1" t="str" cm="1">
        <f t="array" ref="N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6" s="2" t="s">
        <v>22</v>
      </c>
      <c r="P286" s="2" t="str" cm="1">
        <f t="array" ref="P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6" s="1">
        <v>1</v>
      </c>
      <c r="R286" s="1">
        <v>7.2</v>
      </c>
      <c r="S286" s="1">
        <v>8</v>
      </c>
      <c r="T286" s="1">
        <v>7.2</v>
      </c>
      <c r="U286" s="9"/>
      <c r="V286" s="10"/>
      <c r="W286" s="1" t="s">
        <v>30</v>
      </c>
      <c r="X286" s="2" t="s">
        <v>24</v>
      </c>
      <c r="Y286" s="2" t="str" cm="1">
        <f t="array" ref="Y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7" spans="1:26" ht="15" customHeight="1" x14ac:dyDescent="0.35">
      <c r="A287" s="1">
        <v>286</v>
      </c>
      <c r="B287" s="13">
        <v>-8.3423933526439704</v>
      </c>
      <c r="C287" s="12">
        <v>37.7120156683592</v>
      </c>
      <c r="D287" s="1">
        <v>754</v>
      </c>
      <c r="E287" s="2" t="s">
        <v>398</v>
      </c>
      <c r="F287" s="1"/>
      <c r="G287" s="2" t="s">
        <v>26</v>
      </c>
      <c r="H287" s="2" t="s">
        <v>27</v>
      </c>
      <c r="I287" s="2" t="s">
        <v>392</v>
      </c>
      <c r="J287" s="1">
        <v>-18453.68</v>
      </c>
      <c r="K287" s="1">
        <v>-217141.1</v>
      </c>
      <c r="L287" s="2" t="s">
        <v>21</v>
      </c>
      <c r="M287" s="1">
        <v>1948</v>
      </c>
      <c r="N287" s="1" t="str" cm="1">
        <f t="array" ref="N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87" s="2" t="s">
        <v>22</v>
      </c>
      <c r="P287" s="2" t="str" cm="1">
        <f t="array" ref="P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87" s="1">
        <v>1</v>
      </c>
      <c r="R287" s="1">
        <v>32.6</v>
      </c>
      <c r="S287" s="1">
        <v>6.8</v>
      </c>
      <c r="T287" s="1">
        <v>32.6</v>
      </c>
      <c r="U287" s="9"/>
      <c r="V287" s="10"/>
      <c r="W287" s="1" t="s">
        <v>30</v>
      </c>
      <c r="X287" s="2" t="s">
        <v>51</v>
      </c>
      <c r="Y287" s="2" t="str" cm="1">
        <f t="array" ref="Y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87" s="2" t="s">
        <v>24</v>
      </c>
    </row>
    <row r="288" spans="1:26" ht="15" customHeight="1" x14ac:dyDescent="0.35">
      <c r="A288" s="1">
        <v>287</v>
      </c>
      <c r="B288" s="13">
        <v>-7.7464440384240296</v>
      </c>
      <c r="C288" s="12">
        <v>39.657869444076503</v>
      </c>
      <c r="D288" s="1">
        <v>755</v>
      </c>
      <c r="E288" s="2" t="s">
        <v>399</v>
      </c>
      <c r="F288" s="1"/>
      <c r="G288" s="2" t="s">
        <v>19</v>
      </c>
      <c r="H288" s="2" t="s">
        <v>325</v>
      </c>
      <c r="I288" s="2" t="s">
        <v>362</v>
      </c>
      <c r="J288" s="1">
        <v>33183</v>
      </c>
      <c r="K288" s="1">
        <v>-1082</v>
      </c>
      <c r="L288" s="2" t="s">
        <v>21</v>
      </c>
      <c r="M288" s="1">
        <v>1991</v>
      </c>
      <c r="N288" s="1" t="str" cm="1">
        <f t="array" ref="N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8" s="2" t="s">
        <v>133</v>
      </c>
      <c r="P288" s="2" t="str" cm="1">
        <f t="array" ref="P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8" s="1">
        <v>1</v>
      </c>
      <c r="R288" s="1">
        <v>8</v>
      </c>
      <c r="S288" s="1">
        <v>21.3</v>
      </c>
      <c r="T288" s="1">
        <v>8</v>
      </c>
      <c r="U288" s="9"/>
      <c r="V288" s="10"/>
      <c r="W288" s="1" t="s">
        <v>46</v>
      </c>
      <c r="X288" s="2" t="s">
        <v>24</v>
      </c>
      <c r="Y288" s="2" t="str" cm="1">
        <f t="array" ref="Y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89" spans="1:25" ht="15" customHeight="1" x14ac:dyDescent="0.35">
      <c r="A289" s="1">
        <v>288</v>
      </c>
      <c r="B289" s="13">
        <v>-7.7473973745601903</v>
      </c>
      <c r="C289" s="12">
        <v>39.6477761017997</v>
      </c>
      <c r="D289" s="1">
        <v>756</v>
      </c>
      <c r="E289" s="2" t="s">
        <v>400</v>
      </c>
      <c r="F289" s="1"/>
      <c r="G289" s="2" t="s">
        <v>19</v>
      </c>
      <c r="H289" s="2" t="s">
        <v>325</v>
      </c>
      <c r="I289" s="2" t="s">
        <v>362</v>
      </c>
      <c r="J289" s="1">
        <v>33106</v>
      </c>
      <c r="K289" s="1">
        <v>-2203</v>
      </c>
      <c r="L289" s="2" t="s">
        <v>21</v>
      </c>
      <c r="M289" s="1">
        <v>1991</v>
      </c>
      <c r="N289" s="1" t="str" cm="1">
        <f t="array" ref="N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89" s="2" t="s">
        <v>133</v>
      </c>
      <c r="P289" s="2" t="str" cm="1">
        <f t="array" ref="P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89" s="1">
        <v>1</v>
      </c>
      <c r="R289" s="1">
        <v>8</v>
      </c>
      <c r="S289" s="1">
        <v>16</v>
      </c>
      <c r="T289" s="1">
        <v>8</v>
      </c>
      <c r="U289" s="9"/>
      <c r="V289" s="10"/>
      <c r="W289" s="1" t="s">
        <v>46</v>
      </c>
      <c r="X289" s="2" t="s">
        <v>24</v>
      </c>
      <c r="Y289" s="2" t="str" cm="1">
        <f t="array" ref="Y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0" spans="1:25" ht="15" customHeight="1" x14ac:dyDescent="0.35">
      <c r="A290" s="1">
        <v>289</v>
      </c>
      <c r="B290" s="13">
        <v>-7.7495988456548703</v>
      </c>
      <c r="C290" s="12">
        <v>39.628887284068398</v>
      </c>
      <c r="D290" s="1">
        <v>758</v>
      </c>
      <c r="E290" s="2" t="s">
        <v>401</v>
      </c>
      <c r="F290" s="1"/>
      <c r="G290" s="2" t="s">
        <v>37</v>
      </c>
      <c r="H290" s="2" t="s">
        <v>325</v>
      </c>
      <c r="I290" s="2" t="s">
        <v>362</v>
      </c>
      <c r="J290" s="1">
        <v>32926</v>
      </c>
      <c r="K290" s="1">
        <v>-4301</v>
      </c>
      <c r="L290" s="2" t="s">
        <v>21</v>
      </c>
      <c r="M290" s="1">
        <v>1999</v>
      </c>
      <c r="N290" s="1" t="str" cm="1">
        <f t="array" ref="N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0" s="2" t="s">
        <v>32</v>
      </c>
      <c r="P290" s="2" t="str" cm="1">
        <f t="array" ref="P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0" s="1">
        <v>3</v>
      </c>
      <c r="R290" s="1">
        <v>34.6</v>
      </c>
      <c r="S290" s="1">
        <v>8.5</v>
      </c>
      <c r="T290" s="1">
        <v>20</v>
      </c>
      <c r="U290" s="1">
        <v>5</v>
      </c>
      <c r="V290" s="10"/>
      <c r="W290" s="1" t="s">
        <v>46</v>
      </c>
      <c r="X290" s="2" t="s">
        <v>85</v>
      </c>
      <c r="Y290" s="2" t="str" cm="1">
        <f t="array" ref="Y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1" spans="1:25" ht="15" customHeight="1" x14ac:dyDescent="0.35">
      <c r="A291" s="1">
        <v>290</v>
      </c>
      <c r="B291" s="13">
        <v>-8.8806320622581598</v>
      </c>
      <c r="C291" s="12">
        <v>39.1531935359559</v>
      </c>
      <c r="D291" s="1">
        <v>763</v>
      </c>
      <c r="E291" s="2" t="s">
        <v>402</v>
      </c>
      <c r="F291" s="1"/>
      <c r="G291" s="2" t="s">
        <v>37</v>
      </c>
      <c r="H291" s="2" t="s">
        <v>54</v>
      </c>
      <c r="I291" s="2" t="s">
        <v>211</v>
      </c>
      <c r="J291" s="1">
        <v>-64615.8</v>
      </c>
      <c r="K291" s="1">
        <v>-56918.06</v>
      </c>
      <c r="L291" s="2" t="s">
        <v>21</v>
      </c>
      <c r="M291" s="1">
        <v>2003</v>
      </c>
      <c r="N291" s="1" t="str" cm="1">
        <f t="array" ref="N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1" s="2" t="s">
        <v>32</v>
      </c>
      <c r="P291" s="2" t="str" cm="1">
        <f t="array" ref="P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1" s="1">
        <v>3</v>
      </c>
      <c r="R291" s="1">
        <v>47.2</v>
      </c>
      <c r="S291" s="1">
        <v>10.08</v>
      </c>
      <c r="T291" s="1">
        <v>22</v>
      </c>
      <c r="U291" s="1">
        <v>8.0500000000000007</v>
      </c>
      <c r="V291" s="10"/>
      <c r="W291" s="1" t="s">
        <v>30</v>
      </c>
      <c r="X291" s="2" t="s">
        <v>24</v>
      </c>
      <c r="Y291" s="2" t="str" cm="1">
        <f t="array" ref="Y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2" spans="1:25" ht="15" customHeight="1" x14ac:dyDescent="0.35">
      <c r="A292" s="1">
        <v>291</v>
      </c>
      <c r="B292" s="13">
        <v>-7.6791760678237102</v>
      </c>
      <c r="C292" s="12">
        <v>39.730606686911898</v>
      </c>
      <c r="D292" s="1">
        <v>764</v>
      </c>
      <c r="E292" s="2" t="s">
        <v>403</v>
      </c>
      <c r="F292" s="1"/>
      <c r="G292" s="2" t="s">
        <v>19</v>
      </c>
      <c r="H292" s="2" t="s">
        <v>325</v>
      </c>
      <c r="I292" s="2" t="s">
        <v>362</v>
      </c>
      <c r="J292" s="1">
        <v>38915</v>
      </c>
      <c r="K292" s="1">
        <v>7021</v>
      </c>
      <c r="L292" s="2" t="s">
        <v>21</v>
      </c>
      <c r="M292" s="1">
        <v>1991</v>
      </c>
      <c r="N292" s="1" t="str" cm="1">
        <f t="array" ref="N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2" s="2" t="s">
        <v>32</v>
      </c>
      <c r="P292" s="2" t="str" cm="1">
        <f t="array" ref="P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2" s="1">
        <v>3</v>
      </c>
      <c r="R292" s="1">
        <v>32</v>
      </c>
      <c r="S292" s="1">
        <v>14.5</v>
      </c>
      <c r="T292" s="1">
        <v>15.5</v>
      </c>
      <c r="U292" s="1">
        <v>10</v>
      </c>
      <c r="V292" s="10"/>
      <c r="W292" s="1" t="s">
        <v>46</v>
      </c>
      <c r="X292" s="2" t="s">
        <v>38</v>
      </c>
      <c r="Y292" s="2" t="str" cm="1">
        <f t="array" ref="Y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3" spans="1:25" ht="15" customHeight="1" x14ac:dyDescent="0.35">
      <c r="A293" s="1">
        <v>292</v>
      </c>
      <c r="B293" s="13">
        <v>-8.8544250794526604</v>
      </c>
      <c r="C293" s="12">
        <v>39.156761219560003</v>
      </c>
      <c r="D293" s="1">
        <v>765</v>
      </c>
      <c r="E293" s="2" t="s">
        <v>280</v>
      </c>
      <c r="F293" s="1"/>
      <c r="G293" s="2" t="s">
        <v>26</v>
      </c>
      <c r="H293" s="2" t="s">
        <v>54</v>
      </c>
      <c r="I293" s="2" t="s">
        <v>211</v>
      </c>
      <c r="J293" s="1">
        <v>-62347.3</v>
      </c>
      <c r="K293" s="1">
        <v>-56540.31</v>
      </c>
      <c r="L293" s="2" t="s">
        <v>21</v>
      </c>
      <c r="M293" s="1">
        <v>2003</v>
      </c>
      <c r="N293" s="1" t="str" cm="1">
        <f t="array" ref="N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3" s="2" t="s">
        <v>32</v>
      </c>
      <c r="P293" s="2" t="str" cm="1">
        <f t="array" ref="P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3" s="1">
        <v>6</v>
      </c>
      <c r="R293" s="1">
        <v>162.12</v>
      </c>
      <c r="S293" s="1">
        <v>12.8</v>
      </c>
      <c r="T293" s="1">
        <v>30</v>
      </c>
      <c r="U293" s="1">
        <v>10.68</v>
      </c>
      <c r="V293" s="10"/>
      <c r="W293" s="1" t="s">
        <v>30</v>
      </c>
      <c r="X293" s="2" t="s">
        <v>38</v>
      </c>
      <c r="Y293" s="2" t="str" cm="1">
        <f t="array" ref="Y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4" spans="1:25" ht="15" customHeight="1" x14ac:dyDescent="0.35">
      <c r="A294" s="1">
        <v>293</v>
      </c>
      <c r="B294" s="13">
        <v>-8.8725910835415807</v>
      </c>
      <c r="C294" s="12">
        <v>39.154001994059598</v>
      </c>
      <c r="D294" s="1">
        <v>766</v>
      </c>
      <c r="E294" s="2" t="s">
        <v>404</v>
      </c>
      <c r="F294" s="1"/>
      <c r="G294" s="2" t="s">
        <v>37</v>
      </c>
      <c r="H294" s="2" t="s">
        <v>54</v>
      </c>
      <c r="I294" s="2" t="s">
        <v>54</v>
      </c>
      <c r="J294" s="1">
        <v>-63920</v>
      </c>
      <c r="K294" s="1">
        <v>-56834</v>
      </c>
      <c r="L294" s="2" t="s">
        <v>21</v>
      </c>
      <c r="M294" s="1">
        <v>2003</v>
      </c>
      <c r="N294" s="1" t="str" cm="1">
        <f t="array" ref="N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4" s="2" t="s">
        <v>32</v>
      </c>
      <c r="P294" s="2" t="str" cm="1">
        <f t="array" ref="P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4" s="1">
        <v>4</v>
      </c>
      <c r="R294" s="1">
        <v>123.6</v>
      </c>
      <c r="S294" s="1">
        <v>15.05</v>
      </c>
      <c r="T294" s="1">
        <v>35.4</v>
      </c>
      <c r="U294" s="1">
        <v>7.1</v>
      </c>
      <c r="V294" s="10"/>
      <c r="W294" s="1" t="s">
        <v>30</v>
      </c>
      <c r="X294" s="2" t="s">
        <v>38</v>
      </c>
      <c r="Y294" s="2" t="str" cm="1">
        <f t="array" ref="Y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5" spans="1:25" ht="15" customHeight="1" x14ac:dyDescent="0.35">
      <c r="A295" s="1">
        <v>294</v>
      </c>
      <c r="B295" s="13">
        <v>-8.5914197702829398</v>
      </c>
      <c r="C295" s="12">
        <v>39.333332381089903</v>
      </c>
      <c r="D295" s="1">
        <v>767</v>
      </c>
      <c r="E295" s="2" t="s">
        <v>405</v>
      </c>
      <c r="F295" s="1" t="s">
        <v>2720</v>
      </c>
      <c r="G295" s="2" t="s">
        <v>26</v>
      </c>
      <c r="H295" s="2" t="s">
        <v>54</v>
      </c>
      <c r="I295" s="2" t="s">
        <v>54</v>
      </c>
      <c r="J295" s="1">
        <v>-39515</v>
      </c>
      <c r="K295" s="1">
        <v>-37085</v>
      </c>
      <c r="L295" s="2" t="s">
        <v>21</v>
      </c>
      <c r="M295" s="1">
        <v>1996</v>
      </c>
      <c r="N295" s="1" t="str" cm="1">
        <f t="array" ref="N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5" s="2" t="s">
        <v>29</v>
      </c>
      <c r="P295" s="2" t="str" cm="1">
        <f t="array" ref="P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95" s="1">
        <v>5</v>
      </c>
      <c r="R295" s="1">
        <v>39</v>
      </c>
      <c r="S295" s="1">
        <v>4.3</v>
      </c>
      <c r="T295" s="1">
        <v>13</v>
      </c>
      <c r="U295" s="1">
        <v>1.5</v>
      </c>
      <c r="V295" s="10"/>
      <c r="W295" s="1" t="s">
        <v>23</v>
      </c>
      <c r="X295" s="2" t="s">
        <v>35</v>
      </c>
      <c r="Y295" s="2" t="str" cm="1">
        <f t="array" ref="Y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96" spans="1:25" ht="15" customHeight="1" x14ac:dyDescent="0.35">
      <c r="A296" s="1">
        <v>295</v>
      </c>
      <c r="B296" s="13">
        <v>-8.4616975903423501</v>
      </c>
      <c r="C296" s="12">
        <v>39.463679355436703</v>
      </c>
      <c r="D296" s="1">
        <v>769</v>
      </c>
      <c r="E296" s="2" t="s">
        <v>406</v>
      </c>
      <c r="F296" s="1"/>
      <c r="G296" s="2" t="s">
        <v>26</v>
      </c>
      <c r="H296" s="2" t="s">
        <v>54</v>
      </c>
      <c r="I296" s="2" t="s">
        <v>407</v>
      </c>
      <c r="J296" s="1">
        <v>-28277.82</v>
      </c>
      <c r="K296" s="1">
        <v>-22662.11</v>
      </c>
      <c r="L296" s="2" t="s">
        <v>21</v>
      </c>
      <c r="M296" s="1">
        <v>1989</v>
      </c>
      <c r="N296" s="1" t="str" cm="1">
        <f t="array" ref="N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6" s="2" t="s">
        <v>22</v>
      </c>
      <c r="P296" s="2" t="str" cm="1">
        <f t="array" ref="P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96" s="1">
        <v>1</v>
      </c>
      <c r="R296" s="1">
        <v>14.45</v>
      </c>
      <c r="S296" s="1">
        <v>15.32</v>
      </c>
      <c r="T296" s="1">
        <v>14.45</v>
      </c>
      <c r="U296" s="9"/>
      <c r="V296" s="10"/>
      <c r="W296" s="1" t="s">
        <v>23</v>
      </c>
      <c r="X296" s="2" t="s">
        <v>24</v>
      </c>
      <c r="Y296" s="2" t="str" cm="1">
        <f t="array" ref="Y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7" spans="1:25" ht="15" customHeight="1" x14ac:dyDescent="0.35">
      <c r="A297" s="1">
        <v>296</v>
      </c>
      <c r="B297" s="13">
        <v>-8.1345700534134</v>
      </c>
      <c r="C297" s="12">
        <v>39.90209495693</v>
      </c>
      <c r="D297" s="1">
        <v>773</v>
      </c>
      <c r="E297" s="2" t="s">
        <v>408</v>
      </c>
      <c r="F297" s="1"/>
      <c r="G297" s="2" t="s">
        <v>37</v>
      </c>
      <c r="H297" s="2" t="s">
        <v>325</v>
      </c>
      <c r="I297" s="2" t="s">
        <v>409</v>
      </c>
      <c r="J297" s="1">
        <v>-125</v>
      </c>
      <c r="K297" s="1">
        <v>25963</v>
      </c>
      <c r="L297" s="2" t="s">
        <v>21</v>
      </c>
      <c r="M297" s="1">
        <v>1993</v>
      </c>
      <c r="N297" s="1" t="str" cm="1">
        <f t="array" ref="N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7" s="2" t="s">
        <v>32</v>
      </c>
      <c r="P297" s="2" t="str" cm="1">
        <f t="array" ref="P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97" s="1">
        <v>3</v>
      </c>
      <c r="R297" s="1">
        <v>32</v>
      </c>
      <c r="S297" s="1">
        <v>11</v>
      </c>
      <c r="T297" s="1">
        <v>13</v>
      </c>
      <c r="U297" s="1">
        <v>6</v>
      </c>
      <c r="V297" s="10"/>
      <c r="W297" s="1" t="s">
        <v>46</v>
      </c>
      <c r="X297" s="2" t="s">
        <v>38</v>
      </c>
      <c r="Y297" s="2" t="str" cm="1">
        <f t="array" ref="Y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8" spans="1:25" ht="15" customHeight="1" x14ac:dyDescent="0.35">
      <c r="A298" s="1">
        <v>297</v>
      </c>
      <c r="B298" s="13">
        <v>-8.2410047282889707</v>
      </c>
      <c r="C298" s="12">
        <v>39.475058204242501</v>
      </c>
      <c r="D298" s="1">
        <v>775</v>
      </c>
      <c r="E298" s="2" t="s">
        <v>410</v>
      </c>
      <c r="F298" s="1"/>
      <c r="G298" s="2" t="s">
        <v>26</v>
      </c>
      <c r="H298" s="2" t="s">
        <v>54</v>
      </c>
      <c r="I298" s="2" t="s">
        <v>411</v>
      </c>
      <c r="J298" s="1">
        <v>-9283.8549999999996</v>
      </c>
      <c r="K298" s="1">
        <v>-21444.76</v>
      </c>
      <c r="L298" s="2" t="s">
        <v>21</v>
      </c>
      <c r="M298" s="1">
        <v>1934</v>
      </c>
      <c r="N298" s="1" t="str" cm="1">
        <f t="array" ref="N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98" s="2" t="s">
        <v>65</v>
      </c>
      <c r="P298" s="2" t="str" cm="1">
        <f t="array" ref="P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8" s="1">
        <v>1</v>
      </c>
      <c r="R298" s="1">
        <v>12.2</v>
      </c>
      <c r="S298" s="1">
        <v>7.2</v>
      </c>
      <c r="T298" s="1">
        <v>12.2</v>
      </c>
      <c r="U298" s="9"/>
      <c r="V298" s="10"/>
      <c r="W298" s="1" t="s">
        <v>23</v>
      </c>
      <c r="X298" s="2" t="s">
        <v>38</v>
      </c>
      <c r="Y298" s="2" t="str" cm="1">
        <f t="array" ref="Y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99" spans="1:25" ht="15" customHeight="1" x14ac:dyDescent="0.35">
      <c r="A299" s="1">
        <v>298</v>
      </c>
      <c r="B299" s="13">
        <v>-8.1284203177144008</v>
      </c>
      <c r="C299" s="12">
        <v>39.898952374337597</v>
      </c>
      <c r="D299" s="1">
        <v>783</v>
      </c>
      <c r="E299" s="2" t="s">
        <v>412</v>
      </c>
      <c r="F299" s="1"/>
      <c r="G299" s="2" t="s">
        <v>19</v>
      </c>
      <c r="H299" s="2" t="s">
        <v>325</v>
      </c>
      <c r="I299" s="2" t="s">
        <v>409</v>
      </c>
      <c r="J299" s="1">
        <v>400.91719999999998</v>
      </c>
      <c r="K299" s="1">
        <v>25614.080000000002</v>
      </c>
      <c r="L299" s="2" t="s">
        <v>21</v>
      </c>
      <c r="M299" s="1">
        <v>1993</v>
      </c>
      <c r="N299" s="1" t="str" cm="1">
        <f t="array" ref="N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99" s="2" t="s">
        <v>65</v>
      </c>
      <c r="P299" s="2" t="str" cm="1">
        <f t="array" ref="P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99" s="1">
        <v>1</v>
      </c>
      <c r="R299" s="1">
        <v>12</v>
      </c>
      <c r="S299" s="1">
        <v>15.2</v>
      </c>
      <c r="T299" s="1">
        <v>12</v>
      </c>
      <c r="U299" s="9"/>
      <c r="V299" s="10"/>
      <c r="W299" s="1" t="s">
        <v>46</v>
      </c>
      <c r="X299" s="2" t="s">
        <v>24</v>
      </c>
      <c r="Y299" s="2" t="str" cm="1">
        <f t="array" ref="Y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0" spans="1:25" ht="15" customHeight="1" x14ac:dyDescent="0.35">
      <c r="A300" s="1">
        <v>299</v>
      </c>
      <c r="B300" s="13">
        <v>-8.3542396571825108</v>
      </c>
      <c r="C300" s="12">
        <v>39.670552625600301</v>
      </c>
      <c r="D300" s="1">
        <v>786</v>
      </c>
      <c r="E300" s="2" t="s">
        <v>413</v>
      </c>
      <c r="F300" s="1"/>
      <c r="G300" s="2" t="s">
        <v>19</v>
      </c>
      <c r="H300" s="2" t="s">
        <v>54</v>
      </c>
      <c r="I300" s="2" t="s">
        <v>414</v>
      </c>
      <c r="J300" s="1">
        <v>-18973.7</v>
      </c>
      <c r="K300" s="1">
        <v>278.10489999999999</v>
      </c>
      <c r="L300" s="2" t="s">
        <v>21</v>
      </c>
      <c r="M300" s="1">
        <v>2006</v>
      </c>
      <c r="N300" s="1" t="str" cm="1">
        <f t="array" ref="N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0" s="2" t="s">
        <v>65</v>
      </c>
      <c r="P300" s="2" t="str" cm="1">
        <f t="array" ref="P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0" s="1">
        <v>1</v>
      </c>
      <c r="R300" s="1">
        <v>12</v>
      </c>
      <c r="S300" s="1">
        <v>15</v>
      </c>
      <c r="T300" s="1">
        <v>12</v>
      </c>
      <c r="U300" s="9"/>
      <c r="V300" s="10"/>
      <c r="W300" s="1" t="s">
        <v>23</v>
      </c>
      <c r="X300" s="2" t="s">
        <v>24</v>
      </c>
      <c r="Y300" s="2" t="str" cm="1">
        <f t="array" ref="Y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1" spans="1:25" ht="15" customHeight="1" x14ac:dyDescent="0.35">
      <c r="A301" s="1">
        <v>300</v>
      </c>
      <c r="B301" s="13">
        <v>-8.1202136819471598</v>
      </c>
      <c r="C301" s="12">
        <v>39.8830637971203</v>
      </c>
      <c r="D301" s="1">
        <v>787</v>
      </c>
      <c r="E301" s="2" t="s">
        <v>415</v>
      </c>
      <c r="F301" s="1"/>
      <c r="G301" s="2" t="s">
        <v>37</v>
      </c>
      <c r="H301" s="2" t="s">
        <v>325</v>
      </c>
      <c r="I301" s="2" t="s">
        <v>409</v>
      </c>
      <c r="J301" s="1">
        <v>1103</v>
      </c>
      <c r="K301" s="1">
        <v>23850</v>
      </c>
      <c r="L301" s="2" t="s">
        <v>21</v>
      </c>
      <c r="M301" s="1">
        <v>1993</v>
      </c>
      <c r="N301" s="1" t="str" cm="1">
        <f t="array" ref="N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1" s="2" t="s">
        <v>32</v>
      </c>
      <c r="P301" s="2" t="str" cm="1">
        <f t="array" ref="P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1" s="1">
        <v>3</v>
      </c>
      <c r="R301" s="1">
        <v>32</v>
      </c>
      <c r="S301" s="1">
        <v>11</v>
      </c>
      <c r="T301" s="1">
        <v>13</v>
      </c>
      <c r="U301" s="1">
        <v>6</v>
      </c>
      <c r="V301" s="10"/>
      <c r="W301" s="1" t="s">
        <v>46</v>
      </c>
      <c r="X301" s="2" t="s">
        <v>38</v>
      </c>
      <c r="Y301" s="2" t="str" cm="1">
        <f t="array" ref="Y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2" spans="1:25" ht="15" customHeight="1" x14ac:dyDescent="0.35">
      <c r="A302" s="1">
        <v>301</v>
      </c>
      <c r="B302" s="13">
        <v>-8.1180000070402993</v>
      </c>
      <c r="C302" s="12">
        <v>39.876261096243901</v>
      </c>
      <c r="D302" s="1">
        <v>789</v>
      </c>
      <c r="E302" s="2" t="s">
        <v>416</v>
      </c>
      <c r="F302" s="1"/>
      <c r="G302" s="2" t="s">
        <v>37</v>
      </c>
      <c r="H302" s="2" t="s">
        <v>325</v>
      </c>
      <c r="I302" s="2" t="s">
        <v>409</v>
      </c>
      <c r="J302" s="1">
        <v>1292.4839999999999</v>
      </c>
      <c r="K302" s="1">
        <v>23094.71</v>
      </c>
      <c r="L302" s="2" t="s">
        <v>21</v>
      </c>
      <c r="M302" s="1">
        <v>1993</v>
      </c>
      <c r="N302" s="1" t="str" cm="1">
        <f t="array" ref="N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2" s="2" t="s">
        <v>32</v>
      </c>
      <c r="P302" s="2" t="str" cm="1">
        <f t="array" ref="P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2" s="1">
        <v>3</v>
      </c>
      <c r="R302" s="1">
        <v>32</v>
      </c>
      <c r="S302" s="1">
        <v>11</v>
      </c>
      <c r="T302" s="1">
        <v>13</v>
      </c>
      <c r="U302" s="1">
        <v>7</v>
      </c>
      <c r="V302" s="10"/>
      <c r="W302" s="1" t="s">
        <v>46</v>
      </c>
      <c r="X302" s="2" t="s">
        <v>38</v>
      </c>
      <c r="Y302" s="2" t="str" cm="1">
        <f t="array" ref="Y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3" spans="1:25" ht="15" customHeight="1" x14ac:dyDescent="0.35">
      <c r="A303" s="1">
        <v>302</v>
      </c>
      <c r="B303" s="13">
        <v>-8.1257013953735395</v>
      </c>
      <c r="C303" s="12">
        <v>39.869937371804603</v>
      </c>
      <c r="D303" s="1">
        <v>794</v>
      </c>
      <c r="E303" s="2" t="s">
        <v>417</v>
      </c>
      <c r="F303" s="1"/>
      <c r="G303" s="2" t="s">
        <v>37</v>
      </c>
      <c r="H303" s="2" t="s">
        <v>325</v>
      </c>
      <c r="I303" s="2" t="s">
        <v>409</v>
      </c>
      <c r="J303" s="1">
        <v>633.70540000000005</v>
      </c>
      <c r="K303" s="1">
        <v>22392.49</v>
      </c>
      <c r="L303" s="2" t="s">
        <v>21</v>
      </c>
      <c r="M303" s="1">
        <v>1993</v>
      </c>
      <c r="N303" s="1" t="str" cm="1">
        <f t="array" ref="N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3" s="2" t="s">
        <v>32</v>
      </c>
      <c r="P303" s="2" t="str" cm="1">
        <f t="array" ref="P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3" s="1">
        <v>3</v>
      </c>
      <c r="R303" s="1">
        <v>39.25</v>
      </c>
      <c r="S303" s="1">
        <v>10.4</v>
      </c>
      <c r="T303" s="1">
        <v>16.73</v>
      </c>
      <c r="U303" s="1">
        <v>6.3</v>
      </c>
      <c r="V303" s="10"/>
      <c r="W303" s="1" t="s">
        <v>46</v>
      </c>
      <c r="X303" s="2" t="s">
        <v>38</v>
      </c>
      <c r="Y303" s="2" t="str" cm="1">
        <f t="array" ref="Y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4" spans="1:25" ht="15" customHeight="1" x14ac:dyDescent="0.35">
      <c r="A304" s="1">
        <v>303</v>
      </c>
      <c r="B304" s="13">
        <v>-8.1375310668473606</v>
      </c>
      <c r="C304" s="12">
        <v>39.350922974668102</v>
      </c>
      <c r="D304" s="1">
        <v>795</v>
      </c>
      <c r="E304" s="2" t="s">
        <v>418</v>
      </c>
      <c r="F304" s="1"/>
      <c r="G304" s="2" t="s">
        <v>26</v>
      </c>
      <c r="H304" s="2" t="s">
        <v>54</v>
      </c>
      <c r="I304" s="2" t="s">
        <v>411</v>
      </c>
      <c r="J304" s="1">
        <v>-381.22579999999999</v>
      </c>
      <c r="K304" s="1">
        <v>-35232.22</v>
      </c>
      <c r="L304" s="2" t="s">
        <v>21</v>
      </c>
      <c r="M304" s="1">
        <v>1946</v>
      </c>
      <c r="N304" s="1" t="str" cm="1">
        <f t="array" ref="N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4" s="2" t="s">
        <v>333</v>
      </c>
      <c r="P304" s="2" t="str" cm="1">
        <f t="array" ref="P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4" s="1">
        <v>9</v>
      </c>
      <c r="R304" s="1">
        <v>52.9</v>
      </c>
      <c r="S304" s="1">
        <v>8</v>
      </c>
      <c r="T304" s="1">
        <v>6</v>
      </c>
      <c r="U304" s="1">
        <v>3.2</v>
      </c>
      <c r="V304" s="10"/>
      <c r="W304" s="1" t="s">
        <v>23</v>
      </c>
      <c r="X304" s="2" t="s">
        <v>38</v>
      </c>
      <c r="Y304" s="2" t="str" cm="1">
        <f t="array" ref="Y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5" spans="1:26" ht="15" customHeight="1" x14ac:dyDescent="0.35">
      <c r="A305" s="1">
        <v>304</v>
      </c>
      <c r="B305" s="13">
        <v>-8.1282844505577003</v>
      </c>
      <c r="C305" s="12">
        <v>39.8677231936488</v>
      </c>
      <c r="D305" s="1">
        <v>797</v>
      </c>
      <c r="E305" s="2" t="s">
        <v>419</v>
      </c>
      <c r="F305" s="1"/>
      <c r="G305" s="2" t="s">
        <v>37</v>
      </c>
      <c r="H305" s="2" t="s">
        <v>325</v>
      </c>
      <c r="I305" s="2" t="s">
        <v>409</v>
      </c>
      <c r="J305" s="1">
        <v>412.72370000000001</v>
      </c>
      <c r="K305" s="1">
        <v>22146.63</v>
      </c>
      <c r="L305" s="2" t="s">
        <v>21</v>
      </c>
      <c r="M305" s="1">
        <v>1993</v>
      </c>
      <c r="N305" s="1" t="str" cm="1">
        <f t="array" ref="N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5" s="2" t="s">
        <v>32</v>
      </c>
      <c r="P305" s="2" t="str" cm="1">
        <f t="array" ref="P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5" s="1">
        <v>3</v>
      </c>
      <c r="R305" s="1">
        <v>36.950000000000003</v>
      </c>
      <c r="S305" s="1">
        <v>10.4</v>
      </c>
      <c r="T305" s="1">
        <v>16.05</v>
      </c>
      <c r="U305" s="1">
        <v>6.89</v>
      </c>
      <c r="V305" s="10"/>
      <c r="W305" s="1" t="s">
        <v>46</v>
      </c>
      <c r="X305" s="2" t="s">
        <v>38</v>
      </c>
      <c r="Y305" s="2" t="str" cm="1">
        <f t="array" ref="Y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6" spans="1:26" ht="15" customHeight="1" x14ac:dyDescent="0.35">
      <c r="A306" s="1">
        <v>305</v>
      </c>
      <c r="B306" s="13">
        <v>-8.1961814565278797</v>
      </c>
      <c r="C306" s="12">
        <v>39.451251518419198</v>
      </c>
      <c r="D306" s="1">
        <v>798</v>
      </c>
      <c r="E306" s="2" t="s">
        <v>420</v>
      </c>
      <c r="F306" s="1"/>
      <c r="G306" s="2" t="s">
        <v>26</v>
      </c>
      <c r="H306" s="2" t="s">
        <v>54</v>
      </c>
      <c r="I306" s="2" t="s">
        <v>411</v>
      </c>
      <c r="J306" s="1">
        <v>-5428.9229999999998</v>
      </c>
      <c r="K306" s="1">
        <v>-24091.54</v>
      </c>
      <c r="L306" s="2" t="s">
        <v>21</v>
      </c>
      <c r="M306" s="1">
        <v>1870</v>
      </c>
      <c r="N306" s="1" t="str" cm="1">
        <f t="array" ref="N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06" s="2" t="s">
        <v>32</v>
      </c>
      <c r="P306" s="2" t="str" cm="1">
        <f t="array" ref="P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06" s="1">
        <v>7</v>
      </c>
      <c r="R306" s="1">
        <v>339.4</v>
      </c>
      <c r="S306" s="1">
        <v>9</v>
      </c>
      <c r="T306" s="1">
        <v>50.8</v>
      </c>
      <c r="U306" s="1">
        <v>15</v>
      </c>
      <c r="V306" s="10"/>
      <c r="W306" s="1" t="s">
        <v>23</v>
      </c>
      <c r="X306" s="2" t="s">
        <v>51</v>
      </c>
      <c r="Y306" s="2" t="str" cm="1">
        <f t="array" ref="Y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306" s="2" t="s">
        <v>24</v>
      </c>
    </row>
    <row r="307" spans="1:26" ht="15" customHeight="1" x14ac:dyDescent="0.35">
      <c r="A307" s="1">
        <v>306</v>
      </c>
      <c r="B307" s="13">
        <v>-8.25642798298583</v>
      </c>
      <c r="C307" s="12">
        <v>40.393791095613302</v>
      </c>
      <c r="D307" s="1">
        <v>801</v>
      </c>
      <c r="E307" s="2" t="s">
        <v>421</v>
      </c>
      <c r="F307" s="1"/>
      <c r="G307" s="2" t="s">
        <v>19</v>
      </c>
      <c r="H307" s="2" t="s">
        <v>126</v>
      </c>
      <c r="I307" s="2" t="s">
        <v>127</v>
      </c>
      <c r="J307" s="1">
        <v>-10470</v>
      </c>
      <c r="K307" s="1">
        <v>80567</v>
      </c>
      <c r="L307" s="2" t="s">
        <v>21</v>
      </c>
      <c r="M307" s="1">
        <v>1999</v>
      </c>
      <c r="N307" s="1" t="str" cm="1">
        <f t="array" ref="N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7" s="2" t="s">
        <v>22</v>
      </c>
      <c r="P307" s="2" t="str" cm="1">
        <f t="array" ref="P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7" s="1">
        <v>1</v>
      </c>
      <c r="R307" s="1">
        <v>13.16</v>
      </c>
      <c r="S307" s="1">
        <v>18.16</v>
      </c>
      <c r="T307" s="1">
        <v>13.16</v>
      </c>
      <c r="U307" s="9"/>
      <c r="V307" s="10"/>
      <c r="W307" s="1" t="s">
        <v>46</v>
      </c>
      <c r="X307" s="2" t="s">
        <v>24</v>
      </c>
      <c r="Y307" s="2" t="str" cm="1">
        <f t="array" ref="Y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8" spans="1:26" ht="15" customHeight="1" x14ac:dyDescent="0.35">
      <c r="A308" s="1">
        <v>307</v>
      </c>
      <c r="B308" s="13">
        <v>-8.2481398349678692</v>
      </c>
      <c r="C308" s="12">
        <v>40.396042026772001</v>
      </c>
      <c r="D308" s="1">
        <v>802</v>
      </c>
      <c r="E308" s="2" t="s">
        <v>422</v>
      </c>
      <c r="F308" s="1"/>
      <c r="G308" s="2" t="s">
        <v>19</v>
      </c>
      <c r="H308" s="2" t="s">
        <v>126</v>
      </c>
      <c r="I308" s="2" t="s">
        <v>127</v>
      </c>
      <c r="J308" s="1">
        <v>-9766</v>
      </c>
      <c r="K308" s="1">
        <v>80816</v>
      </c>
      <c r="L308" s="2" t="s">
        <v>21</v>
      </c>
      <c r="M308" s="1">
        <v>1984</v>
      </c>
      <c r="N308" s="1" t="str" cm="1">
        <f t="array" ref="N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8" s="2" t="s">
        <v>22</v>
      </c>
      <c r="P308" s="2" t="str" cm="1">
        <f t="array" ref="P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08" s="1">
        <v>1</v>
      </c>
      <c r="R308" s="1">
        <v>13.3</v>
      </c>
      <c r="S308" s="1">
        <v>15.2</v>
      </c>
      <c r="T308" s="1">
        <v>13.3</v>
      </c>
      <c r="U308" s="9"/>
      <c r="V308" s="10"/>
      <c r="W308" s="1" t="s">
        <v>46</v>
      </c>
      <c r="X308" s="2" t="s">
        <v>24</v>
      </c>
      <c r="Y308" s="2" t="str" cm="1">
        <f t="array" ref="Y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09" spans="1:26" ht="15" customHeight="1" x14ac:dyDescent="0.35">
      <c r="A309" s="1">
        <v>308</v>
      </c>
      <c r="B309" s="13">
        <v>-8.1488280755507496</v>
      </c>
      <c r="C309" s="12">
        <v>39.561159766661802</v>
      </c>
      <c r="D309" s="1">
        <v>804</v>
      </c>
      <c r="E309" s="2" t="s">
        <v>423</v>
      </c>
      <c r="F309" s="1"/>
      <c r="G309" s="2" t="s">
        <v>19</v>
      </c>
      <c r="H309" s="2" t="s">
        <v>54</v>
      </c>
      <c r="I309" s="2" t="s">
        <v>424</v>
      </c>
      <c r="J309" s="1">
        <v>-1350.923</v>
      </c>
      <c r="K309" s="1">
        <v>-11890.74</v>
      </c>
      <c r="L309" s="2" t="s">
        <v>21</v>
      </c>
      <c r="M309" s="1">
        <v>1995</v>
      </c>
      <c r="N309" s="1" t="str" cm="1">
        <f t="array" ref="N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09" s="2" t="s">
        <v>65</v>
      </c>
      <c r="P309" s="2" t="str" cm="1">
        <f t="array" ref="P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09" s="1">
        <v>1</v>
      </c>
      <c r="R309" s="1">
        <v>9.5</v>
      </c>
      <c r="S309" s="1">
        <v>14.5</v>
      </c>
      <c r="T309" s="1">
        <v>9.5</v>
      </c>
      <c r="U309" s="9"/>
      <c r="V309" s="10"/>
      <c r="W309" s="1" t="s">
        <v>23</v>
      </c>
      <c r="X309" s="2" t="s">
        <v>24</v>
      </c>
      <c r="Y309" s="2" t="str" cm="1">
        <f t="array" ref="Y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0" spans="1:26" ht="15" customHeight="1" x14ac:dyDescent="0.35">
      <c r="A310" s="1">
        <v>309</v>
      </c>
      <c r="B310" s="13">
        <v>-8.2430948654683593</v>
      </c>
      <c r="C310" s="12">
        <v>40.398421075459801</v>
      </c>
      <c r="D310" s="1">
        <v>805</v>
      </c>
      <c r="E310" s="2" t="s">
        <v>425</v>
      </c>
      <c r="F310" s="1"/>
      <c r="G310" s="2" t="s">
        <v>26</v>
      </c>
      <c r="H310" s="2" t="s">
        <v>126</v>
      </c>
      <c r="I310" s="2" t="s">
        <v>127</v>
      </c>
      <c r="J310" s="1">
        <v>-9337.3610000000008</v>
      </c>
      <c r="K310" s="1">
        <v>81079.63</v>
      </c>
      <c r="L310" s="2" t="s">
        <v>21</v>
      </c>
      <c r="M310" s="1">
        <v>1984</v>
      </c>
      <c r="N310" s="1" t="str" cm="1">
        <f t="array" ref="N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0" s="2" t="s">
        <v>32</v>
      </c>
      <c r="P310" s="2" t="str" cm="1">
        <f t="array" ref="P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0" s="1">
        <v>3</v>
      </c>
      <c r="R310" s="1">
        <v>53.3</v>
      </c>
      <c r="S310" s="1">
        <v>15.3</v>
      </c>
      <c r="T310" s="1">
        <v>20.16</v>
      </c>
      <c r="U310" s="1">
        <v>8</v>
      </c>
      <c r="V310" s="10"/>
      <c r="W310" s="1" t="s">
        <v>46</v>
      </c>
      <c r="X310" s="2" t="s">
        <v>24</v>
      </c>
      <c r="Y310" s="2" t="str" cm="1">
        <f t="array" ref="Y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1" spans="1:26" ht="15" customHeight="1" x14ac:dyDescent="0.35">
      <c r="A311" s="1">
        <v>310</v>
      </c>
      <c r="B311" s="13">
        <v>-8.12895955882035</v>
      </c>
      <c r="C311" s="12">
        <v>39.860449372213601</v>
      </c>
      <c r="D311" s="1">
        <v>806</v>
      </c>
      <c r="E311" s="2" t="s">
        <v>426</v>
      </c>
      <c r="F311" s="1"/>
      <c r="G311" s="2" t="s">
        <v>37</v>
      </c>
      <c r="H311" s="2" t="s">
        <v>325</v>
      </c>
      <c r="I311" s="2" t="s">
        <v>409</v>
      </c>
      <c r="J311" s="1">
        <v>355</v>
      </c>
      <c r="K311" s="1">
        <v>21339</v>
      </c>
      <c r="L311" s="2" t="s">
        <v>21</v>
      </c>
      <c r="M311" s="1">
        <v>1993</v>
      </c>
      <c r="N311" s="1" t="str" cm="1">
        <f t="array" ref="N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1" s="2" t="s">
        <v>32</v>
      </c>
      <c r="P311" s="2" t="str" cm="1">
        <f t="array" ref="P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1" s="1">
        <v>3</v>
      </c>
      <c r="R311" s="1">
        <v>31.9</v>
      </c>
      <c r="S311" s="1">
        <v>10.4</v>
      </c>
      <c r="T311" s="1">
        <v>13</v>
      </c>
      <c r="U311" s="1">
        <v>6.32</v>
      </c>
      <c r="V311" s="10"/>
      <c r="W311" s="1" t="s">
        <v>46</v>
      </c>
      <c r="X311" s="2" t="s">
        <v>38</v>
      </c>
      <c r="Y311" s="2" t="str" cm="1">
        <f t="array" ref="Y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2" spans="1:26" ht="15" customHeight="1" x14ac:dyDescent="0.35">
      <c r="A312" s="1">
        <v>311</v>
      </c>
      <c r="B312" s="13">
        <v>-8.1424498387600206</v>
      </c>
      <c r="C312" s="12">
        <v>39.609731123447197</v>
      </c>
      <c r="D312" s="1">
        <v>808</v>
      </c>
      <c r="E312" s="2" t="s">
        <v>427</v>
      </c>
      <c r="F312" s="1"/>
      <c r="G312" s="2" t="s">
        <v>26</v>
      </c>
      <c r="H312" s="2" t="s">
        <v>54</v>
      </c>
      <c r="I312" s="2" t="s">
        <v>424</v>
      </c>
      <c r="J312" s="1">
        <v>-802.22990000000004</v>
      </c>
      <c r="K312" s="1">
        <v>-6498.1</v>
      </c>
      <c r="L312" s="2" t="s">
        <v>21</v>
      </c>
      <c r="M312" s="1">
        <v>1995</v>
      </c>
      <c r="N312" s="1" t="str" cm="1">
        <f t="array" ref="N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2" s="2" t="s">
        <v>32</v>
      </c>
      <c r="P312" s="2" t="str" cm="1">
        <f t="array" ref="P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2" s="1">
        <v>2</v>
      </c>
      <c r="R312" s="1">
        <v>72.599999999999994</v>
      </c>
      <c r="S312" s="1">
        <v>14.08</v>
      </c>
      <c r="T312" s="1">
        <v>36.299999999999997</v>
      </c>
      <c r="U312" s="1">
        <v>25</v>
      </c>
      <c r="V312" s="10"/>
      <c r="W312" s="1" t="s">
        <v>23</v>
      </c>
      <c r="X312" s="2" t="s">
        <v>38</v>
      </c>
      <c r="Y312" s="2" t="str" cm="1">
        <f t="array" ref="Y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3" spans="1:26" ht="15" customHeight="1" x14ac:dyDescent="0.35">
      <c r="A313" s="1">
        <v>312</v>
      </c>
      <c r="B313" s="13">
        <v>-8.2351453481270607</v>
      </c>
      <c r="C313" s="12">
        <v>40.402187019073601</v>
      </c>
      <c r="D313" s="1">
        <v>809</v>
      </c>
      <c r="E313" s="2" t="s">
        <v>428</v>
      </c>
      <c r="F313" s="1"/>
      <c r="G313" s="2" t="s">
        <v>19</v>
      </c>
      <c r="H313" s="2" t="s">
        <v>126</v>
      </c>
      <c r="I313" s="2" t="s">
        <v>127</v>
      </c>
      <c r="J313" s="1">
        <v>-8662</v>
      </c>
      <c r="K313" s="1">
        <v>81497</v>
      </c>
      <c r="L313" s="2" t="s">
        <v>21</v>
      </c>
      <c r="M313" s="1">
        <v>1999</v>
      </c>
      <c r="N313" s="1" t="str" cm="1">
        <f t="array" ref="N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3" s="2" t="s">
        <v>65</v>
      </c>
      <c r="P313" s="2" t="str" cm="1">
        <f t="array" ref="P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3" s="1">
        <v>1</v>
      </c>
      <c r="R313" s="1">
        <v>11.09</v>
      </c>
      <c r="S313" s="1">
        <v>15.2</v>
      </c>
      <c r="T313" s="1">
        <v>11.09</v>
      </c>
      <c r="U313" s="9"/>
      <c r="V313" s="10"/>
      <c r="W313" s="1" t="s">
        <v>46</v>
      </c>
      <c r="X313" s="2" t="s">
        <v>24</v>
      </c>
      <c r="Y313" s="2" t="str" cm="1">
        <f t="array" ref="Y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4" spans="1:26" ht="15" customHeight="1" x14ac:dyDescent="0.35">
      <c r="A314" s="1">
        <v>313</v>
      </c>
      <c r="B314" s="13">
        <v>-8.2294585670732801</v>
      </c>
      <c r="C314" s="12">
        <v>40.404209144612601</v>
      </c>
      <c r="D314" s="1">
        <v>810</v>
      </c>
      <c r="E314" s="2" t="s">
        <v>429</v>
      </c>
      <c r="F314" s="1"/>
      <c r="G314" s="2" t="s">
        <v>37</v>
      </c>
      <c r="H314" s="2" t="s">
        <v>126</v>
      </c>
      <c r="I314" s="2" t="s">
        <v>127</v>
      </c>
      <c r="J314" s="1">
        <v>-8179</v>
      </c>
      <c r="K314" s="1">
        <v>81721</v>
      </c>
      <c r="L314" s="2" t="s">
        <v>21</v>
      </c>
      <c r="M314" s="1">
        <v>1999</v>
      </c>
      <c r="N314" s="1" t="str" cm="1">
        <f t="array" ref="N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4" s="2" t="s">
        <v>32</v>
      </c>
      <c r="P314" s="2" t="str" cm="1">
        <f t="array" ref="P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4" s="1">
        <v>3</v>
      </c>
      <c r="R314" s="1">
        <v>33.6</v>
      </c>
      <c r="S314" s="1">
        <v>10.039999999999999</v>
      </c>
      <c r="T314" s="1">
        <v>17</v>
      </c>
      <c r="U314" s="1">
        <v>5</v>
      </c>
      <c r="V314" s="10"/>
      <c r="W314" s="1" t="s">
        <v>46</v>
      </c>
      <c r="X314" s="2" t="s">
        <v>24</v>
      </c>
      <c r="Y314" s="2" t="str" cm="1">
        <f t="array" ref="Y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5" spans="1:26" ht="15" customHeight="1" x14ac:dyDescent="0.35">
      <c r="A315" s="1">
        <v>314</v>
      </c>
      <c r="B315" s="13">
        <v>-8.1400221678043891</v>
      </c>
      <c r="C315" s="12">
        <v>39.353997012851899</v>
      </c>
      <c r="D315" s="1">
        <v>812</v>
      </c>
      <c r="E315" s="2" t="s">
        <v>430</v>
      </c>
      <c r="F315" s="1"/>
      <c r="G315" s="2" t="s">
        <v>26</v>
      </c>
      <c r="H315" s="2" t="s">
        <v>54</v>
      </c>
      <c r="I315" s="2" t="s">
        <v>411</v>
      </c>
      <c r="J315" s="1">
        <v>-595.9248</v>
      </c>
      <c r="K315" s="1">
        <v>-34890.92</v>
      </c>
      <c r="L315" s="2" t="s">
        <v>21</v>
      </c>
      <c r="M315" s="1">
        <v>1945</v>
      </c>
      <c r="N315" s="1" t="str" cm="1">
        <f t="array" ref="N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15" s="2" t="s">
        <v>65</v>
      </c>
      <c r="P315" s="2" t="str" cm="1">
        <f t="array" ref="P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5" s="1">
        <v>1</v>
      </c>
      <c r="R315" s="1">
        <v>21</v>
      </c>
      <c r="S315" s="1">
        <v>8</v>
      </c>
      <c r="T315" s="1">
        <v>21</v>
      </c>
      <c r="U315" s="9"/>
      <c r="V315" s="10"/>
      <c r="W315" s="1" t="s">
        <v>23</v>
      </c>
      <c r="X315" s="2" t="s">
        <v>24</v>
      </c>
      <c r="Y315" s="2" t="str" cm="1">
        <f t="array" ref="Y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6" spans="1:26" ht="15" customHeight="1" x14ac:dyDescent="0.35">
      <c r="A316" s="1">
        <v>315</v>
      </c>
      <c r="B316" s="13">
        <v>-8.2214199392928098</v>
      </c>
      <c r="C316" s="12">
        <v>40.400739413771198</v>
      </c>
      <c r="D316" s="1">
        <v>813</v>
      </c>
      <c r="E316" s="2" t="s">
        <v>431</v>
      </c>
      <c r="F316" s="1"/>
      <c r="G316" s="2" t="s">
        <v>26</v>
      </c>
      <c r="H316" s="2" t="s">
        <v>126</v>
      </c>
      <c r="I316" s="2" t="s">
        <v>127</v>
      </c>
      <c r="J316" s="1">
        <v>-7497</v>
      </c>
      <c r="K316" s="1">
        <v>81335</v>
      </c>
      <c r="L316" s="2" t="s">
        <v>21</v>
      </c>
      <c r="M316" s="1">
        <v>1999</v>
      </c>
      <c r="N316" s="1" t="str" cm="1">
        <f t="array" ref="N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6" s="2" t="s">
        <v>32</v>
      </c>
      <c r="P316" s="2" t="str" cm="1">
        <f t="array" ref="P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6" s="1">
        <v>3</v>
      </c>
      <c r="R316" s="1">
        <v>52</v>
      </c>
      <c r="S316" s="1">
        <v>15.2</v>
      </c>
      <c r="T316" s="1">
        <v>20</v>
      </c>
      <c r="U316" s="1">
        <v>8</v>
      </c>
      <c r="V316" s="10"/>
      <c r="W316" s="1" t="s">
        <v>46</v>
      </c>
      <c r="X316" s="2" t="s">
        <v>24</v>
      </c>
      <c r="Y316" s="2" t="str" cm="1">
        <f t="array" ref="Y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7" spans="1:26" ht="15" customHeight="1" x14ac:dyDescent="0.35">
      <c r="A317" s="1">
        <v>316</v>
      </c>
      <c r="B317" s="13">
        <v>-8.2198403314683901</v>
      </c>
      <c r="C317" s="12">
        <v>40.399849057679198</v>
      </c>
      <c r="D317" s="1">
        <v>816</v>
      </c>
      <c r="E317" s="2" t="s">
        <v>432</v>
      </c>
      <c r="F317" s="1"/>
      <c r="G317" s="2" t="s">
        <v>19</v>
      </c>
      <c r="H317" s="2" t="s">
        <v>126</v>
      </c>
      <c r="I317" s="2" t="s">
        <v>127</v>
      </c>
      <c r="J317" s="1">
        <v>-7363</v>
      </c>
      <c r="K317" s="1">
        <v>81236</v>
      </c>
      <c r="L317" s="2" t="s">
        <v>21</v>
      </c>
      <c r="M317" s="1">
        <v>1999</v>
      </c>
      <c r="N317" s="1" t="str" cm="1">
        <f t="array" ref="N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7" s="2" t="s">
        <v>65</v>
      </c>
      <c r="P317" s="2" t="str" cm="1">
        <f t="array" ref="P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7" s="1">
        <v>1</v>
      </c>
      <c r="R317" s="1">
        <v>10</v>
      </c>
      <c r="S317" s="1">
        <v>16.34</v>
      </c>
      <c r="T317" s="1">
        <v>10</v>
      </c>
      <c r="U317" s="9"/>
      <c r="V317" s="10"/>
      <c r="W317" s="1" t="s">
        <v>46</v>
      </c>
      <c r="X317" s="2" t="s">
        <v>24</v>
      </c>
      <c r="Y317" s="2" t="str" cm="1">
        <f t="array" ref="Y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8" spans="1:26" ht="15" customHeight="1" x14ac:dyDescent="0.35">
      <c r="A318" s="1">
        <v>317</v>
      </c>
      <c r="B318" s="13">
        <v>-7.8787736533521198</v>
      </c>
      <c r="C318" s="12">
        <v>40.516844088346801</v>
      </c>
      <c r="D318" s="1">
        <v>819</v>
      </c>
      <c r="E318" s="2" t="s">
        <v>433</v>
      </c>
      <c r="F318" s="1"/>
      <c r="G318" s="2" t="s">
        <v>19</v>
      </c>
      <c r="H318" s="2" t="s">
        <v>126</v>
      </c>
      <c r="I318" s="2" t="s">
        <v>313</v>
      </c>
      <c r="J318" s="1">
        <v>21554</v>
      </c>
      <c r="K318" s="1">
        <v>94255</v>
      </c>
      <c r="L318" s="2" t="s">
        <v>21</v>
      </c>
      <c r="M318" s="1">
        <v>1999</v>
      </c>
      <c r="N318" s="1" t="str" cm="1">
        <f t="array" ref="N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8" s="2" t="s">
        <v>65</v>
      </c>
      <c r="P318" s="2" t="str" cm="1">
        <f t="array" ref="P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18" s="1">
        <v>1</v>
      </c>
      <c r="R318" s="1">
        <v>9</v>
      </c>
      <c r="S318" s="1">
        <v>12.5</v>
      </c>
      <c r="T318" s="1">
        <v>9</v>
      </c>
      <c r="U318" s="9"/>
      <c r="V318" s="10"/>
      <c r="W318" s="1" t="s">
        <v>46</v>
      </c>
      <c r="X318" s="2" t="s">
        <v>24</v>
      </c>
      <c r="Y318" s="2" t="str" cm="1">
        <f t="array" ref="Y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19" spans="1:26" ht="15" customHeight="1" x14ac:dyDescent="0.35">
      <c r="A319" s="1">
        <v>318</v>
      </c>
      <c r="B319" s="13">
        <v>-8.1243116818840395</v>
      </c>
      <c r="C319" s="12">
        <v>39.852056927937902</v>
      </c>
      <c r="D319" s="1">
        <v>820</v>
      </c>
      <c r="E319" s="2" t="s">
        <v>434</v>
      </c>
      <c r="F319" s="1"/>
      <c r="G319" s="2" t="s">
        <v>37</v>
      </c>
      <c r="H319" s="2" t="s">
        <v>325</v>
      </c>
      <c r="I319" s="2" t="s">
        <v>409</v>
      </c>
      <c r="J319" s="1">
        <v>752.79859999999996</v>
      </c>
      <c r="K319" s="1">
        <v>20407.2</v>
      </c>
      <c r="L319" s="2" t="s">
        <v>21</v>
      </c>
      <c r="M319" s="1">
        <v>1993</v>
      </c>
      <c r="N319" s="1" t="str" cm="1">
        <f t="array" ref="N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19" s="2" t="s">
        <v>32</v>
      </c>
      <c r="P319" s="2" t="str" cm="1">
        <f t="array" ref="P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19" s="1">
        <v>3</v>
      </c>
      <c r="R319" s="1">
        <v>33.4</v>
      </c>
      <c r="S319" s="1">
        <v>10.4</v>
      </c>
      <c r="T319" s="1">
        <v>13.7</v>
      </c>
      <c r="U319" s="1">
        <v>6.49</v>
      </c>
      <c r="V319" s="10"/>
      <c r="W319" s="1" t="s">
        <v>46</v>
      </c>
      <c r="X319" s="2" t="s">
        <v>38</v>
      </c>
      <c r="Y319" s="2" t="str" cm="1">
        <f t="array" ref="Y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0" spans="1:26" ht="15" customHeight="1" x14ac:dyDescent="0.35">
      <c r="A320" s="1">
        <v>319</v>
      </c>
      <c r="B320" s="13">
        <v>-8.1028876651850208</v>
      </c>
      <c r="C320" s="12">
        <v>40.385519039464597</v>
      </c>
      <c r="D320" s="1">
        <v>822</v>
      </c>
      <c r="E320" s="2" t="s">
        <v>435</v>
      </c>
      <c r="F320" s="1"/>
      <c r="G320" s="2" t="s">
        <v>37</v>
      </c>
      <c r="H320" s="2" t="s">
        <v>126</v>
      </c>
      <c r="I320" s="2" t="s">
        <v>202</v>
      </c>
      <c r="J320" s="1">
        <v>2566.0880000000002</v>
      </c>
      <c r="K320" s="1">
        <v>79641.59</v>
      </c>
      <c r="L320" s="2" t="s">
        <v>21</v>
      </c>
      <c r="M320" s="1">
        <v>1997</v>
      </c>
      <c r="N320" s="1" t="str" cm="1">
        <f t="array" ref="N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0" s="2" t="s">
        <v>32</v>
      </c>
      <c r="P320" s="2" t="str" cm="1">
        <f t="array" ref="P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0" s="1">
        <v>3</v>
      </c>
      <c r="R320" s="1">
        <v>70.3</v>
      </c>
      <c r="S320" s="1">
        <v>12.16</v>
      </c>
      <c r="T320" s="1">
        <v>36.5</v>
      </c>
      <c r="U320" s="1">
        <v>8.35</v>
      </c>
      <c r="V320" s="10"/>
      <c r="W320" s="1" t="s">
        <v>46</v>
      </c>
      <c r="X320" s="2" t="s">
        <v>38</v>
      </c>
      <c r="Y320" s="2" t="str" cm="1">
        <f t="array" ref="Y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1" spans="1:26" ht="15" customHeight="1" x14ac:dyDescent="0.35">
      <c r="A321" s="1">
        <v>320</v>
      </c>
      <c r="B321" s="13">
        <v>-8.1000621699989797</v>
      </c>
      <c r="C321" s="12">
        <v>40.384665346391401</v>
      </c>
      <c r="D321" s="1">
        <v>824</v>
      </c>
      <c r="E321" s="2" t="s">
        <v>436</v>
      </c>
      <c r="F321" s="1"/>
      <c r="G321" s="2" t="s">
        <v>37</v>
      </c>
      <c r="H321" s="2" t="s">
        <v>126</v>
      </c>
      <c r="I321" s="2" t="s">
        <v>202</v>
      </c>
      <c r="J321" s="1">
        <v>2806.0410000000002</v>
      </c>
      <c r="K321" s="1">
        <v>79546.880000000005</v>
      </c>
      <c r="L321" s="2" t="s">
        <v>21</v>
      </c>
      <c r="M321" s="1">
        <v>1997</v>
      </c>
      <c r="N321" s="1" t="str" cm="1">
        <f t="array" ref="N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1" s="2" t="s">
        <v>32</v>
      </c>
      <c r="P321" s="2" t="str" cm="1">
        <f t="array" ref="P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1" s="1">
        <v>3</v>
      </c>
      <c r="R321" s="1">
        <v>58.5</v>
      </c>
      <c r="S321" s="1">
        <v>10.92</v>
      </c>
      <c r="T321" s="1">
        <v>30.3</v>
      </c>
      <c r="U321" s="1">
        <v>8.1999999999999993</v>
      </c>
      <c r="V321" s="10"/>
      <c r="W321" s="1" t="s">
        <v>46</v>
      </c>
      <c r="X321" s="2" t="s">
        <v>24</v>
      </c>
      <c r="Y321" s="2" t="str" cm="1">
        <f t="array" ref="Y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2" spans="1:26" ht="15" customHeight="1" x14ac:dyDescent="0.35">
      <c r="A322" s="1">
        <v>321</v>
      </c>
      <c r="B322" s="13">
        <v>-8.0973789437050492</v>
      </c>
      <c r="C322" s="12">
        <v>40.3847803604963</v>
      </c>
      <c r="D322" s="1">
        <v>826</v>
      </c>
      <c r="E322" s="2" t="s">
        <v>437</v>
      </c>
      <c r="F322" s="1"/>
      <c r="G322" s="2" t="s">
        <v>37</v>
      </c>
      <c r="H322" s="2" t="s">
        <v>126</v>
      </c>
      <c r="I322" s="2" t="s">
        <v>202</v>
      </c>
      <c r="J322" s="1">
        <v>3033.8760000000002</v>
      </c>
      <c r="K322" s="1">
        <v>79559.740000000005</v>
      </c>
      <c r="L322" s="2" t="s">
        <v>21</v>
      </c>
      <c r="M322" s="1">
        <v>1997</v>
      </c>
      <c r="N322" s="1" t="str" cm="1">
        <f t="array" ref="N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2" s="2" t="s">
        <v>32</v>
      </c>
      <c r="P322" s="2" t="str" cm="1">
        <f t="array" ref="P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2" s="1">
        <v>3</v>
      </c>
      <c r="R322" s="1">
        <v>58.7</v>
      </c>
      <c r="S322" s="1">
        <v>11.07</v>
      </c>
      <c r="T322" s="1">
        <v>31.8</v>
      </c>
      <c r="U322" s="1">
        <v>10.8</v>
      </c>
      <c r="V322" s="10"/>
      <c r="W322" s="1" t="s">
        <v>46</v>
      </c>
      <c r="X322" s="2" t="s">
        <v>24</v>
      </c>
      <c r="Y322" s="2" t="str" cm="1">
        <f t="array" ref="Y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3" spans="1:26" ht="15" customHeight="1" x14ac:dyDescent="0.35">
      <c r="A323" s="1">
        <v>322</v>
      </c>
      <c r="B323" s="13">
        <v>-8.0916023544853193</v>
      </c>
      <c r="C323" s="12">
        <v>40.386033721657597</v>
      </c>
      <c r="D323" s="1">
        <v>827</v>
      </c>
      <c r="E323" s="2" t="s">
        <v>438</v>
      </c>
      <c r="F323" s="1"/>
      <c r="G323" s="2" t="s">
        <v>19</v>
      </c>
      <c r="H323" s="2" t="s">
        <v>126</v>
      </c>
      <c r="I323" s="2" t="s">
        <v>202</v>
      </c>
      <c r="J323" s="1">
        <v>3524.3159999999998</v>
      </c>
      <c r="K323" s="1">
        <v>79699.13</v>
      </c>
      <c r="L323" s="2" t="s">
        <v>21</v>
      </c>
      <c r="M323" s="1">
        <v>1997</v>
      </c>
      <c r="N323" s="1" t="str" cm="1">
        <f t="array" ref="N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3" s="2" t="s">
        <v>228</v>
      </c>
      <c r="P323" s="2" t="str" cm="1">
        <f t="array" ref="P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3" s="1">
        <v>1</v>
      </c>
      <c r="R323" s="1">
        <v>13.5</v>
      </c>
      <c r="S323" s="1">
        <v>32.700000000000003</v>
      </c>
      <c r="T323" s="1">
        <v>13.5</v>
      </c>
      <c r="U323" s="9"/>
      <c r="V323" s="10"/>
      <c r="W323" s="1" t="s">
        <v>46</v>
      </c>
      <c r="X323" s="2" t="s">
        <v>24</v>
      </c>
      <c r="Y323" s="2" t="str" cm="1">
        <f t="array" ref="Y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4" spans="1:26" ht="15" customHeight="1" x14ac:dyDescent="0.35">
      <c r="A324" s="1">
        <v>323</v>
      </c>
      <c r="B324" s="13">
        <v>-8.0915328639875508</v>
      </c>
      <c r="C324" s="12">
        <v>40.385851963760601</v>
      </c>
      <c r="D324" s="1">
        <v>827</v>
      </c>
      <c r="E324" s="2" t="s">
        <v>438</v>
      </c>
      <c r="F324" s="1"/>
      <c r="G324" s="2" t="s">
        <v>19</v>
      </c>
      <c r="H324" s="2" t="s">
        <v>126</v>
      </c>
      <c r="I324" s="2" t="s">
        <v>202</v>
      </c>
      <c r="J324" s="1">
        <v>3530.2260000000001</v>
      </c>
      <c r="K324" s="1">
        <v>79678.95</v>
      </c>
      <c r="L324" s="2" t="s">
        <v>21</v>
      </c>
      <c r="M324" s="1">
        <v>1997</v>
      </c>
      <c r="N324" s="1" t="str" cm="1">
        <f t="array" ref="N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4" s="2" t="s">
        <v>228</v>
      </c>
      <c r="P324" s="2" t="str" cm="1">
        <f t="array" ref="P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4" s="1">
        <v>1</v>
      </c>
      <c r="R324" s="1">
        <v>13.5</v>
      </c>
      <c r="S324" s="1">
        <v>20</v>
      </c>
      <c r="T324" s="1">
        <v>13.5</v>
      </c>
      <c r="U324" s="9"/>
      <c r="V324" s="10"/>
      <c r="W324" s="1" t="s">
        <v>46</v>
      </c>
      <c r="X324" s="2" t="s">
        <v>24</v>
      </c>
      <c r="Y324" s="2" t="str" cm="1">
        <f t="array" ref="Y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5" spans="1:26" ht="15" customHeight="1" x14ac:dyDescent="0.35">
      <c r="A325" s="1">
        <v>324</v>
      </c>
      <c r="B325" s="13">
        <v>-8.0045451155742597</v>
      </c>
      <c r="C325" s="12">
        <v>39.450964102769298</v>
      </c>
      <c r="D325" s="1">
        <v>829</v>
      </c>
      <c r="E325" s="2" t="s">
        <v>439</v>
      </c>
      <c r="F325" s="1"/>
      <c r="G325" s="2" t="s">
        <v>26</v>
      </c>
      <c r="H325" s="2" t="s">
        <v>54</v>
      </c>
      <c r="I325" s="2" t="s">
        <v>411</v>
      </c>
      <c r="J325" s="1">
        <v>11065.93</v>
      </c>
      <c r="K325" s="1">
        <v>-24117.46</v>
      </c>
      <c r="L325" s="2" t="s">
        <v>21</v>
      </c>
      <c r="M325" s="1">
        <v>1940</v>
      </c>
      <c r="N325" s="1" t="str" cm="1">
        <f t="array" ref="N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5" s="2" t="s">
        <v>22</v>
      </c>
      <c r="P325" s="2" t="str" cm="1">
        <f t="array" ref="P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25" s="1">
        <v>1</v>
      </c>
      <c r="R325" s="1">
        <v>14.6</v>
      </c>
      <c r="S325" s="1">
        <v>11.6</v>
      </c>
      <c r="T325" s="1">
        <v>14.6</v>
      </c>
      <c r="U325" s="9"/>
      <c r="V325" s="10"/>
      <c r="W325" s="1" t="s">
        <v>23</v>
      </c>
      <c r="X325" s="2" t="s">
        <v>24</v>
      </c>
      <c r="Y325" s="2" t="str" cm="1">
        <f t="array" ref="Y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6" spans="1:26" ht="15" customHeight="1" x14ac:dyDescent="0.35">
      <c r="A326" s="1">
        <v>325</v>
      </c>
      <c r="B326" s="13">
        <v>-8.1237614562608194</v>
      </c>
      <c r="C326" s="12">
        <v>39.842211047791999</v>
      </c>
      <c r="D326" s="1">
        <v>831</v>
      </c>
      <c r="E326" s="2" t="s">
        <v>440</v>
      </c>
      <c r="F326" s="1"/>
      <c r="G326" s="2" t="s">
        <v>19</v>
      </c>
      <c r="H326" s="2" t="s">
        <v>325</v>
      </c>
      <c r="I326" s="2" t="s">
        <v>409</v>
      </c>
      <c r="J326" s="1">
        <v>800</v>
      </c>
      <c r="K326" s="1">
        <v>19314</v>
      </c>
      <c r="L326" s="2" t="s">
        <v>21</v>
      </c>
      <c r="M326" s="1">
        <v>1993</v>
      </c>
      <c r="N326" s="1" t="str" cm="1">
        <f t="array" ref="N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6" s="2" t="s">
        <v>32</v>
      </c>
      <c r="P326" s="2" t="str" cm="1">
        <f t="array" ref="P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6" s="1">
        <v>3</v>
      </c>
      <c r="R326" s="1">
        <v>32.1</v>
      </c>
      <c r="S326" s="1">
        <v>11.4</v>
      </c>
      <c r="T326" s="1">
        <v>13.9</v>
      </c>
      <c r="U326" s="1">
        <v>8</v>
      </c>
      <c r="V326" s="10"/>
      <c r="W326" s="1" t="s">
        <v>46</v>
      </c>
      <c r="X326" s="2" t="s">
        <v>24</v>
      </c>
      <c r="Y326" s="2" t="str" cm="1">
        <f t="array" ref="Y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7" spans="1:26" ht="15" customHeight="1" x14ac:dyDescent="0.35">
      <c r="A327" s="1">
        <v>326</v>
      </c>
      <c r="B327" s="13">
        <v>-8.0894241935757805</v>
      </c>
      <c r="C327" s="12">
        <v>40.386706808085599</v>
      </c>
      <c r="D327" s="1">
        <v>832</v>
      </c>
      <c r="E327" s="2" t="s">
        <v>441</v>
      </c>
      <c r="F327" s="1"/>
      <c r="G327" s="2" t="s">
        <v>37</v>
      </c>
      <c r="H327" s="2" t="s">
        <v>126</v>
      </c>
      <c r="I327" s="2" t="s">
        <v>202</v>
      </c>
      <c r="J327" s="1">
        <v>3709.2289999999998</v>
      </c>
      <c r="K327" s="1">
        <v>79773.960000000006</v>
      </c>
      <c r="L327" s="2" t="s">
        <v>21</v>
      </c>
      <c r="M327" s="1">
        <v>1997</v>
      </c>
      <c r="N327" s="1" t="str" cm="1">
        <f t="array" ref="N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7" s="2" t="s">
        <v>32</v>
      </c>
      <c r="P327" s="2" t="str" cm="1">
        <f t="array" ref="P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7" s="1">
        <v>3</v>
      </c>
      <c r="R327" s="1">
        <v>55.4</v>
      </c>
      <c r="S327" s="1">
        <v>18.559999999999999</v>
      </c>
      <c r="T327" s="1">
        <v>29</v>
      </c>
      <c r="U327" s="1">
        <v>9.1999999999999993</v>
      </c>
      <c r="V327" s="10"/>
      <c r="W327" s="1" t="s">
        <v>46</v>
      </c>
      <c r="X327" s="2" t="s">
        <v>38</v>
      </c>
      <c r="Y327" s="2" t="str" cm="1">
        <f t="array" ref="Y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28" spans="1:26" ht="15" customHeight="1" x14ac:dyDescent="0.35">
      <c r="A328" s="1">
        <v>327</v>
      </c>
      <c r="B328" s="13">
        <v>-8.0485846928702998</v>
      </c>
      <c r="C328" s="12">
        <v>39.466227422783902</v>
      </c>
      <c r="D328" s="1">
        <v>833</v>
      </c>
      <c r="E328" s="2" t="s">
        <v>442</v>
      </c>
      <c r="F328" s="1"/>
      <c r="G328" s="2" t="s">
        <v>26</v>
      </c>
      <c r="H328" s="2" t="s">
        <v>54</v>
      </c>
      <c r="I328" s="2" t="s">
        <v>411</v>
      </c>
      <c r="J328" s="1">
        <v>7273.6850000000004</v>
      </c>
      <c r="K328" s="1">
        <v>-22427.34</v>
      </c>
      <c r="L328" s="2" t="s">
        <v>21</v>
      </c>
      <c r="M328" s="1">
        <v>1867</v>
      </c>
      <c r="N328" s="1" t="str" cm="1">
        <f t="array" ref="N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28" s="2" t="s">
        <v>77</v>
      </c>
      <c r="P328" s="2" t="str" cm="1">
        <f t="array" ref="P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28" s="1">
        <v>2</v>
      </c>
      <c r="R328" s="1">
        <v>7.4</v>
      </c>
      <c r="S328" s="1">
        <v>10.6</v>
      </c>
      <c r="T328" s="1">
        <v>3.7</v>
      </c>
      <c r="U328" s="1">
        <v>2</v>
      </c>
      <c r="V328" s="10"/>
      <c r="W328" s="1" t="s">
        <v>23</v>
      </c>
      <c r="X328" s="2" t="s">
        <v>443</v>
      </c>
      <c r="Y328" s="2" t="str" cm="1">
        <f t="array" ref="Y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328" s="2" t="s">
        <v>24</v>
      </c>
    </row>
    <row r="329" spans="1:26" ht="15" customHeight="1" x14ac:dyDescent="0.35">
      <c r="A329" s="1">
        <v>328</v>
      </c>
      <c r="B329" s="13">
        <v>-8.0801225113079802</v>
      </c>
      <c r="C329" s="12">
        <v>40.3843881216456</v>
      </c>
      <c r="D329" s="1">
        <v>834</v>
      </c>
      <c r="E329" s="2" t="s">
        <v>444</v>
      </c>
      <c r="F329" s="1"/>
      <c r="G329" s="2" t="s">
        <v>37</v>
      </c>
      <c r="H329" s="2" t="s">
        <v>126</v>
      </c>
      <c r="I329" s="2" t="s">
        <v>202</v>
      </c>
      <c r="J329" s="1">
        <v>4499.1909999999998</v>
      </c>
      <c r="K329" s="1">
        <v>79516.92</v>
      </c>
      <c r="L329" s="2" t="s">
        <v>21</v>
      </c>
      <c r="M329" s="1">
        <v>1997</v>
      </c>
      <c r="N329" s="1" t="str" cm="1">
        <f t="array" ref="N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29" s="2" t="s">
        <v>32</v>
      </c>
      <c r="P329" s="2" t="str" cm="1">
        <f t="array" ref="P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29" s="1">
        <v>3</v>
      </c>
      <c r="R329" s="1">
        <v>56.1</v>
      </c>
      <c r="S329" s="1">
        <v>11.12</v>
      </c>
      <c r="T329" s="1">
        <v>29.1</v>
      </c>
      <c r="U329" s="1">
        <v>8.5</v>
      </c>
      <c r="V329" s="10"/>
      <c r="W329" s="1" t="s">
        <v>46</v>
      </c>
      <c r="X329" s="2" t="s">
        <v>24</v>
      </c>
      <c r="Y329" s="2" t="str" cm="1">
        <f t="array" ref="Y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0" spans="1:26" ht="15" customHeight="1" x14ac:dyDescent="0.35">
      <c r="A330" s="1">
        <v>329</v>
      </c>
      <c r="B330" s="13">
        <v>-8.0779127541491</v>
      </c>
      <c r="C330" s="12">
        <v>40.382936105842198</v>
      </c>
      <c r="D330" s="1">
        <v>835</v>
      </c>
      <c r="E330" s="2" t="s">
        <v>445</v>
      </c>
      <c r="F330" s="1"/>
      <c r="G330" s="2" t="s">
        <v>37</v>
      </c>
      <c r="H330" s="2" t="s">
        <v>126</v>
      </c>
      <c r="I330" s="2" t="s">
        <v>202</v>
      </c>
      <c r="J330" s="1">
        <v>4686.9290000000001</v>
      </c>
      <c r="K330" s="1">
        <v>79355.8</v>
      </c>
      <c r="L330" s="2" t="s">
        <v>21</v>
      </c>
      <c r="M330" s="1">
        <v>1997</v>
      </c>
      <c r="N330" s="1" t="str" cm="1">
        <f t="array" ref="N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0" s="2" t="s">
        <v>32</v>
      </c>
      <c r="P330" s="2" t="str" cm="1">
        <f t="array" ref="P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0" s="1">
        <v>3</v>
      </c>
      <c r="R330" s="1">
        <v>53.4</v>
      </c>
      <c r="S330" s="1">
        <v>11.12</v>
      </c>
      <c r="T330" s="1">
        <v>28</v>
      </c>
      <c r="U330" s="1">
        <v>6.3</v>
      </c>
      <c r="V330" s="10"/>
      <c r="W330" s="1" t="s">
        <v>46</v>
      </c>
      <c r="X330" s="2" t="s">
        <v>24</v>
      </c>
      <c r="Y330" s="2" t="str" cm="1">
        <f t="array" ref="Y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1" spans="1:26" ht="15" customHeight="1" x14ac:dyDescent="0.35">
      <c r="A331" s="1">
        <v>330</v>
      </c>
      <c r="B331" s="13">
        <v>-8.0717074560554707</v>
      </c>
      <c r="C331" s="12">
        <v>40.382177497749097</v>
      </c>
      <c r="D331" s="1">
        <v>836</v>
      </c>
      <c r="E331" s="2" t="s">
        <v>446</v>
      </c>
      <c r="F331" s="1"/>
      <c r="G331" s="2" t="s">
        <v>37</v>
      </c>
      <c r="H331" s="2" t="s">
        <v>126</v>
      </c>
      <c r="I331" s="2" t="s">
        <v>202</v>
      </c>
      <c r="J331" s="1">
        <v>5213.91</v>
      </c>
      <c r="K331" s="1">
        <v>79271.91</v>
      </c>
      <c r="L331" s="2" t="s">
        <v>21</v>
      </c>
      <c r="M331" s="1">
        <v>1997</v>
      </c>
      <c r="N331" s="1" t="str" cm="1">
        <f t="array" ref="N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1" s="2" t="s">
        <v>32</v>
      </c>
      <c r="P331" s="2" t="str" cm="1">
        <f t="array" ref="P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1" s="1">
        <v>3</v>
      </c>
      <c r="R331" s="1">
        <v>57.1</v>
      </c>
      <c r="S331" s="1">
        <v>11</v>
      </c>
      <c r="T331" s="1">
        <v>30.34</v>
      </c>
      <c r="U331" s="1">
        <v>7.4</v>
      </c>
      <c r="V331" s="10"/>
      <c r="W331" s="1" t="s">
        <v>46</v>
      </c>
      <c r="X331" s="2" t="s">
        <v>38</v>
      </c>
      <c r="Y331" s="2" t="str" cm="1">
        <f t="array" ref="Y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2" spans="1:26" ht="15" customHeight="1" x14ac:dyDescent="0.35">
      <c r="A332" s="1">
        <v>331</v>
      </c>
      <c r="B332" s="13">
        <v>-8.0666124201347795</v>
      </c>
      <c r="C332" s="12">
        <v>40.381153805228003</v>
      </c>
      <c r="D332" s="1">
        <v>838</v>
      </c>
      <c r="E332" s="2" t="s">
        <v>447</v>
      </c>
      <c r="F332" s="1"/>
      <c r="G332" s="2" t="s">
        <v>63</v>
      </c>
      <c r="H332" s="2" t="s">
        <v>126</v>
      </c>
      <c r="I332" s="2" t="s">
        <v>202</v>
      </c>
      <c r="J332" s="1">
        <v>5646.6450000000004</v>
      </c>
      <c r="K332" s="1">
        <v>79158.55</v>
      </c>
      <c r="L332" s="2" t="s">
        <v>21</v>
      </c>
      <c r="M332" s="1">
        <v>1997</v>
      </c>
      <c r="N332" s="1" t="str" cm="1">
        <f t="array" ref="N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2" s="2" t="s">
        <v>32</v>
      </c>
      <c r="P332" s="2" t="str" cm="1">
        <f t="array" ref="P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2" s="1">
        <v>4</v>
      </c>
      <c r="R332" s="1">
        <v>150.30000000000001</v>
      </c>
      <c r="S332" s="1">
        <v>25.46</v>
      </c>
      <c r="T332" s="1">
        <v>41.95</v>
      </c>
      <c r="U332" s="1">
        <v>17.600000000000001</v>
      </c>
      <c r="V332" s="10"/>
      <c r="W332" s="1" t="s">
        <v>46</v>
      </c>
      <c r="X332" s="2" t="s">
        <v>24</v>
      </c>
      <c r="Y332" s="2" t="str" cm="1">
        <f t="array" ref="Y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3" spans="1:26" ht="15" customHeight="1" x14ac:dyDescent="0.35">
      <c r="A333" s="1">
        <v>332</v>
      </c>
      <c r="B333" s="13">
        <v>-8.0611621162964493</v>
      </c>
      <c r="C333" s="12">
        <v>40.379077452661697</v>
      </c>
      <c r="D333" s="1">
        <v>840</v>
      </c>
      <c r="E333" s="2" t="s">
        <v>448</v>
      </c>
      <c r="F333" s="1"/>
      <c r="G333" s="2" t="s">
        <v>37</v>
      </c>
      <c r="H333" s="2" t="s">
        <v>126</v>
      </c>
      <c r="I333" s="2" t="s">
        <v>202</v>
      </c>
      <c r="J333" s="1">
        <v>6109.6570000000002</v>
      </c>
      <c r="K333" s="1">
        <v>78928.350000000006</v>
      </c>
      <c r="L333" s="2" t="s">
        <v>21</v>
      </c>
      <c r="M333" s="1">
        <v>1997</v>
      </c>
      <c r="N333" s="1" t="str" cm="1">
        <f t="array" ref="N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3" s="2" t="s">
        <v>32</v>
      </c>
      <c r="P333" s="2" t="str" cm="1">
        <f t="array" ref="P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3" s="1">
        <v>4</v>
      </c>
      <c r="R333" s="1">
        <v>95.79</v>
      </c>
      <c r="S333" s="1">
        <v>15.1</v>
      </c>
      <c r="T333" s="1">
        <v>31.56</v>
      </c>
      <c r="U333" s="1">
        <v>9.8000000000000007</v>
      </c>
      <c r="V333" s="10"/>
      <c r="W333" s="1" t="s">
        <v>46</v>
      </c>
      <c r="X333" s="2" t="s">
        <v>24</v>
      </c>
      <c r="Y333" s="2" t="str" cm="1">
        <f t="array" ref="Y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4" spans="1:26" ht="15" customHeight="1" x14ac:dyDescent="0.35">
      <c r="A334" s="1">
        <v>333</v>
      </c>
      <c r="B334" s="13">
        <v>-7.6078816026781402</v>
      </c>
      <c r="C334" s="12">
        <v>39.405169566901598</v>
      </c>
      <c r="D334" s="1">
        <v>844</v>
      </c>
      <c r="E334" s="2" t="s">
        <v>450</v>
      </c>
      <c r="F334" s="1"/>
      <c r="G334" s="2" t="s">
        <v>19</v>
      </c>
      <c r="H334" s="2" t="s">
        <v>20</v>
      </c>
      <c r="I334" s="2" t="s">
        <v>451</v>
      </c>
      <c r="J334" s="1">
        <v>45238</v>
      </c>
      <c r="K334" s="1">
        <v>-29078</v>
      </c>
      <c r="L334" s="2" t="s">
        <v>21</v>
      </c>
      <c r="M334" s="1">
        <v>1992</v>
      </c>
      <c r="N334" s="1" t="str" cm="1">
        <f t="array" ref="N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4" s="2" t="s">
        <v>65</v>
      </c>
      <c r="P334" s="2" t="str" cm="1">
        <f t="array" ref="P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4" s="1">
        <v>1</v>
      </c>
      <c r="R334" s="1">
        <v>7.8</v>
      </c>
      <c r="S334" s="1">
        <v>14.4</v>
      </c>
      <c r="T334" s="1">
        <v>7.8</v>
      </c>
      <c r="U334" s="9"/>
      <c r="V334" s="10"/>
      <c r="W334" s="1" t="s">
        <v>23</v>
      </c>
      <c r="X334" s="2" t="s">
        <v>24</v>
      </c>
      <c r="Y334" s="2" t="str" cm="1">
        <f t="array" ref="Y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5" spans="1:26" ht="15" customHeight="1" x14ac:dyDescent="0.35">
      <c r="A335" s="1">
        <v>334</v>
      </c>
      <c r="B335" s="13">
        <v>-8.1093004108910804</v>
      </c>
      <c r="C335" s="12">
        <v>39.830541480770599</v>
      </c>
      <c r="D335" s="1">
        <v>845</v>
      </c>
      <c r="E335" s="2" t="s">
        <v>452</v>
      </c>
      <c r="F335" s="1"/>
      <c r="G335" s="2" t="s">
        <v>19</v>
      </c>
      <c r="H335" s="2" t="s">
        <v>325</v>
      </c>
      <c r="I335" s="2" t="s">
        <v>409</v>
      </c>
      <c r="J335" s="1">
        <v>2038.067</v>
      </c>
      <c r="K335" s="1">
        <v>18018.54</v>
      </c>
      <c r="L335" s="2" t="s">
        <v>21</v>
      </c>
      <c r="M335" s="1">
        <v>1993</v>
      </c>
      <c r="N335" s="1" t="str" cm="1">
        <f t="array" ref="N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5" s="2" t="s">
        <v>228</v>
      </c>
      <c r="P335" s="2" t="str" cm="1">
        <f t="array" ref="P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35" s="1">
        <v>1</v>
      </c>
      <c r="R335" s="1">
        <v>13</v>
      </c>
      <c r="S335" s="1">
        <v>25</v>
      </c>
      <c r="T335" s="1">
        <v>13</v>
      </c>
      <c r="U335" s="9"/>
      <c r="V335" s="10"/>
      <c r="W335" s="1" t="s">
        <v>46</v>
      </c>
      <c r="X335" s="2" t="s">
        <v>24</v>
      </c>
      <c r="Y335" s="2" t="str" cm="1">
        <f t="array" ref="Y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6" spans="1:26" ht="15" customHeight="1" x14ac:dyDescent="0.35">
      <c r="A336" s="1">
        <v>335</v>
      </c>
      <c r="B336" s="13">
        <v>-7.6153093502069202</v>
      </c>
      <c r="C336" s="12">
        <v>39.408688590912497</v>
      </c>
      <c r="D336" s="1">
        <v>848</v>
      </c>
      <c r="E336" s="2" t="s">
        <v>453</v>
      </c>
      <c r="F336" s="1"/>
      <c r="G336" s="2" t="s">
        <v>19</v>
      </c>
      <c r="H336" s="2" t="s">
        <v>20</v>
      </c>
      <c r="I336" s="2" t="s">
        <v>451</v>
      </c>
      <c r="J336" s="1">
        <v>44596</v>
      </c>
      <c r="K336" s="1">
        <v>-28691</v>
      </c>
      <c r="L336" s="2" t="s">
        <v>21</v>
      </c>
      <c r="M336" s="1">
        <v>2003</v>
      </c>
      <c r="N336" s="1" t="str" cm="1">
        <f t="array" ref="N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6" s="2" t="s">
        <v>65</v>
      </c>
      <c r="P336" s="2" t="str" cm="1">
        <f t="array" ref="P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36" s="1">
        <v>1</v>
      </c>
      <c r="R336" s="1">
        <v>6.8</v>
      </c>
      <c r="S336" s="1">
        <v>19.600000000000001</v>
      </c>
      <c r="T336" s="1">
        <v>6.8</v>
      </c>
      <c r="U336" s="9"/>
      <c r="V336" s="10"/>
      <c r="W336" s="1" t="s">
        <v>23</v>
      </c>
      <c r="X336" s="2" t="s">
        <v>24</v>
      </c>
      <c r="Y336" s="2" t="str" cm="1">
        <f t="array" ref="Y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7" spans="1:25" ht="15" customHeight="1" x14ac:dyDescent="0.35">
      <c r="A337" s="1">
        <v>336</v>
      </c>
      <c r="B337" s="13">
        <v>-7.6995290737767998</v>
      </c>
      <c r="C337" s="12">
        <v>41.1110925219905</v>
      </c>
      <c r="D337" s="1">
        <v>854</v>
      </c>
      <c r="E337" s="2" t="s">
        <v>454</v>
      </c>
      <c r="F337" s="1"/>
      <c r="G337" s="2" t="s">
        <v>26</v>
      </c>
      <c r="H337" s="2" t="s">
        <v>126</v>
      </c>
      <c r="I337" s="2" t="s">
        <v>455</v>
      </c>
      <c r="J337" s="1">
        <v>36418</v>
      </c>
      <c r="K337" s="1">
        <v>160306</v>
      </c>
      <c r="L337" s="2" t="s">
        <v>21</v>
      </c>
      <c r="M337" s="1">
        <v>2003</v>
      </c>
      <c r="N337" s="1" t="str" cm="1">
        <f t="array" ref="N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7" s="2" t="s">
        <v>32</v>
      </c>
      <c r="P337" s="2" t="str" cm="1">
        <f t="array" ref="P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7" s="1">
        <v>4</v>
      </c>
      <c r="R337" s="1">
        <v>354</v>
      </c>
      <c r="S337" s="1">
        <v>12.4</v>
      </c>
      <c r="T337" s="1">
        <v>131</v>
      </c>
      <c r="U337" s="1">
        <v>30</v>
      </c>
      <c r="V337" s="10"/>
      <c r="W337" s="1" t="s">
        <v>46</v>
      </c>
      <c r="X337" s="2" t="s">
        <v>38</v>
      </c>
      <c r="Y337" s="2" t="str" cm="1">
        <f t="array" ref="Y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8" spans="1:25" ht="15" customHeight="1" x14ac:dyDescent="0.35">
      <c r="A338" s="1">
        <v>337</v>
      </c>
      <c r="B338" s="13">
        <v>-7.6231217368075201</v>
      </c>
      <c r="C338" s="12">
        <v>39.410515502530203</v>
      </c>
      <c r="D338" s="1">
        <v>856</v>
      </c>
      <c r="E338" s="2" t="s">
        <v>456</v>
      </c>
      <c r="F338" s="1"/>
      <c r="G338" s="2" t="s">
        <v>19</v>
      </c>
      <c r="H338" s="2" t="s">
        <v>20</v>
      </c>
      <c r="I338" s="2" t="s">
        <v>451</v>
      </c>
      <c r="J338" s="1">
        <v>43922</v>
      </c>
      <c r="K338" s="1">
        <v>-28492</v>
      </c>
      <c r="L338" s="2" t="s">
        <v>21</v>
      </c>
      <c r="M338" s="1">
        <v>2003</v>
      </c>
      <c r="N338" s="1" t="str" cm="1">
        <f t="array" ref="N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8" s="2" t="s">
        <v>32</v>
      </c>
      <c r="P338" s="2" t="str" cm="1">
        <f t="array" ref="P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8" s="1">
        <v>3</v>
      </c>
      <c r="R338" s="1">
        <v>36</v>
      </c>
      <c r="S338" s="1">
        <v>18</v>
      </c>
      <c r="T338" s="1">
        <v>18</v>
      </c>
      <c r="U338" s="1">
        <v>5.6</v>
      </c>
      <c r="V338" s="10"/>
      <c r="W338" s="1" t="s">
        <v>23</v>
      </c>
      <c r="X338" s="2" t="s">
        <v>38</v>
      </c>
      <c r="Y338" s="2" t="str" cm="1">
        <f t="array" ref="Y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39" spans="1:25" ht="15" customHeight="1" x14ac:dyDescent="0.35">
      <c r="A339" s="1">
        <v>338</v>
      </c>
      <c r="B339" s="13">
        <v>-8.1016133608806005</v>
      </c>
      <c r="C339" s="12">
        <v>39.820657118850797</v>
      </c>
      <c r="D339" s="1">
        <v>859</v>
      </c>
      <c r="E339" s="2" t="s">
        <v>457</v>
      </c>
      <c r="F339" s="1"/>
      <c r="G339" s="2" t="s">
        <v>37</v>
      </c>
      <c r="H339" s="2" t="s">
        <v>325</v>
      </c>
      <c r="I339" s="2" t="s">
        <v>409</v>
      </c>
      <c r="J339" s="1">
        <v>2696.5</v>
      </c>
      <c r="K339" s="1">
        <v>16921.27</v>
      </c>
      <c r="L339" s="2" t="s">
        <v>21</v>
      </c>
      <c r="M339" s="1">
        <v>1993</v>
      </c>
      <c r="N339" s="1" t="str" cm="1">
        <f t="array" ref="N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39" s="2" t="s">
        <v>32</v>
      </c>
      <c r="P339" s="2" t="str" cm="1">
        <f t="array" ref="P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39" s="1">
        <v>3</v>
      </c>
      <c r="R339" s="1">
        <v>32</v>
      </c>
      <c r="S339" s="1">
        <v>11</v>
      </c>
      <c r="T339" s="1">
        <v>13</v>
      </c>
      <c r="U339" s="1">
        <v>5.6</v>
      </c>
      <c r="V339" s="10"/>
      <c r="W339" s="1" t="s">
        <v>46</v>
      </c>
      <c r="X339" s="2" t="s">
        <v>38</v>
      </c>
      <c r="Y339" s="2" t="str" cm="1">
        <f t="array" ref="Y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0" spans="1:25" ht="15" customHeight="1" x14ac:dyDescent="0.35">
      <c r="A340" s="1">
        <v>339</v>
      </c>
      <c r="B340" s="13">
        <v>-7.6475194175603898</v>
      </c>
      <c r="C340" s="12">
        <v>39.4134751315123</v>
      </c>
      <c r="D340" s="1">
        <v>862</v>
      </c>
      <c r="E340" s="2" t="s">
        <v>458</v>
      </c>
      <c r="F340" s="1"/>
      <c r="G340" s="2" t="s">
        <v>26</v>
      </c>
      <c r="H340" s="2" t="s">
        <v>20</v>
      </c>
      <c r="I340" s="2" t="s">
        <v>451</v>
      </c>
      <c r="J340" s="1">
        <v>41819</v>
      </c>
      <c r="K340" s="1">
        <v>-28175</v>
      </c>
      <c r="L340" s="2" t="s">
        <v>21</v>
      </c>
      <c r="M340" s="1">
        <v>1992</v>
      </c>
      <c r="N340" s="1" t="str" cm="1">
        <f t="array" ref="N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0" s="2" t="s">
        <v>29</v>
      </c>
      <c r="P340" s="2" t="str" cm="1">
        <f t="array" ref="P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40" s="1">
        <v>2</v>
      </c>
      <c r="R340" s="1">
        <v>12.2</v>
      </c>
      <c r="S340" s="1">
        <v>13.7</v>
      </c>
      <c r="T340" s="1">
        <v>6.1</v>
      </c>
      <c r="U340" s="1">
        <v>2.2999999999999998</v>
      </c>
      <c r="V340" s="10"/>
      <c r="W340" s="1" t="s">
        <v>23</v>
      </c>
      <c r="X340" s="2" t="s">
        <v>35</v>
      </c>
      <c r="Y340" s="2" t="str" cm="1">
        <f t="array" ref="Y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41" spans="1:25" ht="15" customHeight="1" x14ac:dyDescent="0.35">
      <c r="A341" s="1">
        <v>340</v>
      </c>
      <c r="B341" s="13">
        <v>-7.6737117560564698</v>
      </c>
      <c r="C341" s="12">
        <v>39.412239460214899</v>
      </c>
      <c r="D341" s="1">
        <v>864</v>
      </c>
      <c r="E341" s="2" t="s">
        <v>459</v>
      </c>
      <c r="F341" s="1"/>
      <c r="G341" s="2" t="s">
        <v>19</v>
      </c>
      <c r="H341" s="2" t="s">
        <v>20</v>
      </c>
      <c r="I341" s="2" t="s">
        <v>460</v>
      </c>
      <c r="J341" s="1">
        <v>39564</v>
      </c>
      <c r="K341" s="1">
        <v>-28324</v>
      </c>
      <c r="L341" s="2" t="s">
        <v>21</v>
      </c>
      <c r="M341" s="1">
        <v>1992</v>
      </c>
      <c r="N341" s="1" t="str" cm="1">
        <f t="array" ref="N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1" s="2" t="s">
        <v>65</v>
      </c>
      <c r="P341" s="2" t="str" cm="1">
        <f t="array" ref="P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1" s="1">
        <v>1</v>
      </c>
      <c r="R341" s="1">
        <v>14.23</v>
      </c>
      <c r="S341" s="1">
        <v>18</v>
      </c>
      <c r="T341" s="1">
        <v>14.23</v>
      </c>
      <c r="U341" s="9"/>
      <c r="V341" s="10"/>
      <c r="W341" s="1" t="s">
        <v>23</v>
      </c>
      <c r="X341" s="2" t="s">
        <v>38</v>
      </c>
      <c r="Y341" s="2" t="str" cm="1">
        <f t="array" ref="Y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2" spans="1:25" ht="15" customHeight="1" x14ac:dyDescent="0.35">
      <c r="A342" s="1">
        <v>341</v>
      </c>
      <c r="B342" s="13">
        <v>-7.6845798171622803</v>
      </c>
      <c r="C342" s="12">
        <v>39.417713123440997</v>
      </c>
      <c r="D342" s="1">
        <v>866</v>
      </c>
      <c r="E342" s="2" t="s">
        <v>19</v>
      </c>
      <c r="F342" s="1"/>
      <c r="G342" s="2" t="s">
        <v>19</v>
      </c>
      <c r="H342" s="2" t="s">
        <v>20</v>
      </c>
      <c r="I342" s="2" t="s">
        <v>460</v>
      </c>
      <c r="J342" s="1">
        <v>38625</v>
      </c>
      <c r="K342" s="1">
        <v>-27721</v>
      </c>
      <c r="L342" s="2" t="s">
        <v>21</v>
      </c>
      <c r="M342" s="1">
        <v>1992</v>
      </c>
      <c r="N342" s="1" t="str" cm="1">
        <f t="array" ref="N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2" s="2" t="s">
        <v>65</v>
      </c>
      <c r="P342" s="2" t="str" cm="1">
        <f t="array" ref="P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2" s="1">
        <v>1</v>
      </c>
      <c r="R342" s="1">
        <v>7.9</v>
      </c>
      <c r="S342" s="1">
        <v>14.42</v>
      </c>
      <c r="T342" s="1">
        <v>7.9</v>
      </c>
      <c r="U342" s="9"/>
      <c r="V342" s="10"/>
      <c r="W342" s="1" t="s">
        <v>23</v>
      </c>
      <c r="X342" s="2" t="s">
        <v>38</v>
      </c>
      <c r="Y342" s="2" t="str" cm="1">
        <f t="array" ref="Y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3" spans="1:25" ht="15" customHeight="1" x14ac:dyDescent="0.35">
      <c r="A343" s="1">
        <v>342</v>
      </c>
      <c r="B343" s="13">
        <v>-7.69038453763973</v>
      </c>
      <c r="C343" s="12">
        <v>39.417942521491099</v>
      </c>
      <c r="D343" s="1">
        <v>869</v>
      </c>
      <c r="E343" s="2" t="s">
        <v>19</v>
      </c>
      <c r="F343" s="1"/>
      <c r="G343" s="2" t="s">
        <v>19</v>
      </c>
      <c r="H343" s="2" t="s">
        <v>20</v>
      </c>
      <c r="I343" s="2" t="s">
        <v>460</v>
      </c>
      <c r="J343" s="1">
        <v>38125</v>
      </c>
      <c r="K343" s="1">
        <v>-27698</v>
      </c>
      <c r="L343" s="2" t="s">
        <v>21</v>
      </c>
      <c r="M343" s="1">
        <v>1992</v>
      </c>
      <c r="N343" s="1" t="str" cm="1">
        <f t="array" ref="N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3" s="2" t="s">
        <v>65</v>
      </c>
      <c r="P343" s="2" t="str" cm="1">
        <f t="array" ref="P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3" s="1">
        <v>1</v>
      </c>
      <c r="R343" s="1">
        <v>7.85</v>
      </c>
      <c r="S343" s="1">
        <v>14.9</v>
      </c>
      <c r="T343" s="1">
        <v>7.85</v>
      </c>
      <c r="U343" s="9"/>
      <c r="V343" s="10"/>
      <c r="W343" s="1" t="s">
        <v>23</v>
      </c>
      <c r="X343" s="2" t="s">
        <v>38</v>
      </c>
      <c r="Y343" s="2" t="str" cm="1">
        <f t="array" ref="Y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4" spans="1:25" ht="15" customHeight="1" x14ac:dyDescent="0.35">
      <c r="A344" s="1">
        <v>343</v>
      </c>
      <c r="B344" s="13">
        <v>-7.7083029814118804</v>
      </c>
      <c r="C344" s="12">
        <v>39.423593705843899</v>
      </c>
      <c r="D344" s="1">
        <v>871</v>
      </c>
      <c r="E344" s="2" t="s">
        <v>461</v>
      </c>
      <c r="F344" s="1"/>
      <c r="G344" s="2" t="s">
        <v>19</v>
      </c>
      <c r="H344" s="2" t="s">
        <v>20</v>
      </c>
      <c r="I344" s="2" t="s">
        <v>451</v>
      </c>
      <c r="J344" s="1">
        <v>36579</v>
      </c>
      <c r="K344" s="1">
        <v>-27078</v>
      </c>
      <c r="L344" s="2" t="s">
        <v>21</v>
      </c>
      <c r="M344" s="1">
        <v>1992</v>
      </c>
      <c r="N344" s="1" t="str" cm="1">
        <f t="array" ref="N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4" s="2" t="s">
        <v>65</v>
      </c>
      <c r="P344" s="2" t="str" cm="1">
        <f t="array" ref="P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4" s="1">
        <v>1</v>
      </c>
      <c r="R344" s="1">
        <v>9.4</v>
      </c>
      <c r="S344" s="1">
        <v>14.15</v>
      </c>
      <c r="T344" s="1">
        <v>9.4</v>
      </c>
      <c r="U344" s="9"/>
      <c r="V344" s="10"/>
      <c r="W344" s="1" t="s">
        <v>23</v>
      </c>
      <c r="X344" s="2" t="s">
        <v>24</v>
      </c>
      <c r="Y344" s="2" t="str" cm="1">
        <f t="array" ref="Y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5" spans="1:25" ht="15" customHeight="1" x14ac:dyDescent="0.35">
      <c r="A345" s="1">
        <v>344</v>
      </c>
      <c r="B345" s="13">
        <v>-7.71291193274444</v>
      </c>
      <c r="C345" s="12">
        <v>39.427717658178402</v>
      </c>
      <c r="D345" s="1">
        <v>872</v>
      </c>
      <c r="E345" s="2" t="s">
        <v>462</v>
      </c>
      <c r="F345" s="1"/>
      <c r="G345" s="2" t="s">
        <v>19</v>
      </c>
      <c r="H345" s="2" t="s">
        <v>20</v>
      </c>
      <c r="I345" s="2" t="s">
        <v>451</v>
      </c>
      <c r="J345" s="1">
        <v>36180</v>
      </c>
      <c r="K345" s="1">
        <v>-26622</v>
      </c>
      <c r="L345" s="2" t="s">
        <v>21</v>
      </c>
      <c r="M345" s="1">
        <v>1992</v>
      </c>
      <c r="N345" s="1" t="str" cm="1">
        <f t="array" ref="N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5" s="2" t="s">
        <v>65</v>
      </c>
      <c r="P345" s="2" t="str" cm="1">
        <f t="array" ref="P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5" s="1">
        <v>1</v>
      </c>
      <c r="R345" s="1">
        <v>4.4000000000000004</v>
      </c>
      <c r="S345" s="1">
        <v>13.15</v>
      </c>
      <c r="T345" s="1">
        <v>4.4000000000000004</v>
      </c>
      <c r="U345" s="9"/>
      <c r="V345" s="10"/>
      <c r="W345" s="1" t="s">
        <v>23</v>
      </c>
      <c r="X345" s="2" t="s">
        <v>24</v>
      </c>
      <c r="Y345" s="2" t="str" cm="1">
        <f t="array" ref="Y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6" spans="1:25" ht="15" customHeight="1" x14ac:dyDescent="0.35">
      <c r="A346" s="1">
        <v>345</v>
      </c>
      <c r="B346" s="13">
        <v>-8.0968776646701706</v>
      </c>
      <c r="C346" s="12">
        <v>39.817172930617701</v>
      </c>
      <c r="D346" s="1">
        <v>873</v>
      </c>
      <c r="E346" s="2" t="s">
        <v>463</v>
      </c>
      <c r="F346" s="1"/>
      <c r="G346" s="2" t="s">
        <v>63</v>
      </c>
      <c r="H346" s="2" t="s">
        <v>325</v>
      </c>
      <c r="I346" s="2" t="s">
        <v>409</v>
      </c>
      <c r="J346" s="1">
        <v>3102.1120000000001</v>
      </c>
      <c r="K346" s="1">
        <v>16534.57</v>
      </c>
      <c r="L346" s="2" t="s">
        <v>21</v>
      </c>
      <c r="M346" s="1">
        <v>1993</v>
      </c>
      <c r="N346" s="1" t="str" cm="1">
        <f t="array" ref="N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6" s="2" t="s">
        <v>32</v>
      </c>
      <c r="P346" s="2" t="str" cm="1">
        <f t="array" ref="P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6" s="1">
        <v>5</v>
      </c>
      <c r="R346" s="1">
        <v>168.2</v>
      </c>
      <c r="S346" s="1">
        <v>12.5</v>
      </c>
      <c r="T346" s="1">
        <v>36.1</v>
      </c>
      <c r="U346" s="1">
        <v>31.5</v>
      </c>
      <c r="V346" s="10"/>
      <c r="W346" s="1" t="s">
        <v>46</v>
      </c>
      <c r="X346" s="2" t="s">
        <v>38</v>
      </c>
      <c r="Y346" s="2" t="str" cm="1">
        <f t="array" ref="Y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7" spans="1:25" ht="15" customHeight="1" x14ac:dyDescent="0.35">
      <c r="A347" s="1">
        <v>346</v>
      </c>
      <c r="B347" s="13">
        <v>-7.7203270224266198</v>
      </c>
      <c r="C347" s="12">
        <v>39.432716093271701</v>
      </c>
      <c r="D347" s="1">
        <v>874</v>
      </c>
      <c r="E347" s="2" t="s">
        <v>464</v>
      </c>
      <c r="F347" s="1"/>
      <c r="G347" s="2" t="s">
        <v>26</v>
      </c>
      <c r="H347" s="2" t="s">
        <v>20</v>
      </c>
      <c r="I347" s="2" t="s">
        <v>451</v>
      </c>
      <c r="J347" s="1">
        <v>35539</v>
      </c>
      <c r="K347" s="1">
        <v>-26070</v>
      </c>
      <c r="L347" s="2" t="s">
        <v>21</v>
      </c>
      <c r="M347" s="1">
        <v>1994</v>
      </c>
      <c r="N347" s="1" t="str" cm="1">
        <f t="array" ref="N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7" s="2" t="s">
        <v>32</v>
      </c>
      <c r="P347" s="2" t="str" cm="1">
        <f t="array" ref="P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7" s="1">
        <v>5</v>
      </c>
      <c r="R347" s="1">
        <v>146</v>
      </c>
      <c r="S347" s="1">
        <v>13.2</v>
      </c>
      <c r="T347" s="1">
        <v>32</v>
      </c>
      <c r="U347" s="1">
        <v>16.8</v>
      </c>
      <c r="V347" s="10"/>
      <c r="W347" s="1" t="s">
        <v>23</v>
      </c>
      <c r="X347" s="2" t="s">
        <v>38</v>
      </c>
      <c r="Y347" s="2" t="str" cm="1">
        <f t="array" ref="Y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8" spans="1:25" ht="15" customHeight="1" x14ac:dyDescent="0.35">
      <c r="A348" s="1">
        <v>347</v>
      </c>
      <c r="B348" s="13">
        <v>-7.7236807596519901</v>
      </c>
      <c r="C348" s="12">
        <v>39.435204880772602</v>
      </c>
      <c r="D348" s="1">
        <v>875</v>
      </c>
      <c r="E348" s="2" t="s">
        <v>465</v>
      </c>
      <c r="F348" s="1"/>
      <c r="G348" s="2" t="s">
        <v>19</v>
      </c>
      <c r="H348" s="2" t="s">
        <v>20</v>
      </c>
      <c r="I348" s="2" t="s">
        <v>451</v>
      </c>
      <c r="J348" s="1">
        <v>35249</v>
      </c>
      <c r="K348" s="1">
        <v>-25795</v>
      </c>
      <c r="L348" s="2" t="s">
        <v>21</v>
      </c>
      <c r="M348" s="1">
        <v>1988</v>
      </c>
      <c r="N348" s="1" t="str" cm="1">
        <f t="array" ref="N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8" s="2" t="s">
        <v>65</v>
      </c>
      <c r="P348" s="2" t="str" cm="1">
        <f t="array" ref="P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48" s="1">
        <v>1</v>
      </c>
      <c r="R348" s="1">
        <v>4.4000000000000004</v>
      </c>
      <c r="S348" s="1">
        <v>16.3</v>
      </c>
      <c r="T348" s="1">
        <v>4.4000000000000004</v>
      </c>
      <c r="U348" s="9"/>
      <c r="V348" s="10"/>
      <c r="W348" s="1" t="s">
        <v>23</v>
      </c>
      <c r="X348" s="2" t="s">
        <v>24</v>
      </c>
      <c r="Y348" s="2" t="str" cm="1">
        <f t="array" ref="Y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49" spans="1:25" ht="15" customHeight="1" x14ac:dyDescent="0.35">
      <c r="A349" s="1">
        <v>348</v>
      </c>
      <c r="B349" s="13">
        <v>-8.0811098298728208</v>
      </c>
      <c r="C349" s="12">
        <v>39.810173757604602</v>
      </c>
      <c r="D349" s="1">
        <v>877</v>
      </c>
      <c r="E349" s="2" t="s">
        <v>466</v>
      </c>
      <c r="F349" s="1"/>
      <c r="G349" s="2" t="s">
        <v>63</v>
      </c>
      <c r="H349" s="2" t="s">
        <v>325</v>
      </c>
      <c r="I349" s="2" t="s">
        <v>409</v>
      </c>
      <c r="J349" s="1">
        <v>4452.6239999999998</v>
      </c>
      <c r="K349" s="1">
        <v>15758.11</v>
      </c>
      <c r="L349" s="2" t="s">
        <v>21</v>
      </c>
      <c r="M349" s="1">
        <v>1993</v>
      </c>
      <c r="N349" s="1" t="str" cm="1">
        <f t="array" ref="N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49" s="2" t="s">
        <v>32</v>
      </c>
      <c r="P349" s="2" t="str" cm="1">
        <f t="array" ref="P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49" s="1">
        <v>3</v>
      </c>
      <c r="R349" s="1">
        <v>91</v>
      </c>
      <c r="S349" s="1">
        <v>13.2</v>
      </c>
      <c r="T349" s="1">
        <v>35</v>
      </c>
      <c r="U349" s="1">
        <v>17.5</v>
      </c>
      <c r="V349" s="10"/>
      <c r="W349" s="1" t="s">
        <v>46</v>
      </c>
      <c r="X349" s="2" t="s">
        <v>38</v>
      </c>
      <c r="Y349" s="2" t="str" cm="1">
        <f t="array" ref="Y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0" spans="1:25" ht="15" customHeight="1" x14ac:dyDescent="0.35">
      <c r="A350" s="1">
        <v>349</v>
      </c>
      <c r="B350" s="13">
        <v>-8.0813424655131705</v>
      </c>
      <c r="C350" s="12">
        <v>39.804279288375902</v>
      </c>
      <c r="D350" s="1">
        <v>879</v>
      </c>
      <c r="E350" s="2" t="s">
        <v>467</v>
      </c>
      <c r="F350" s="1"/>
      <c r="G350" s="2" t="s">
        <v>19</v>
      </c>
      <c r="H350" s="2" t="s">
        <v>325</v>
      </c>
      <c r="I350" s="2" t="s">
        <v>409</v>
      </c>
      <c r="J350" s="1">
        <v>4433.0820000000003</v>
      </c>
      <c r="K350" s="1">
        <v>15103.63</v>
      </c>
      <c r="L350" s="2" t="s">
        <v>21</v>
      </c>
      <c r="M350" s="1">
        <v>1993</v>
      </c>
      <c r="N350" s="1" t="str" cm="1">
        <f t="array" ref="N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0" s="2" t="s">
        <v>65</v>
      </c>
      <c r="P350" s="2" t="str" cm="1">
        <f t="array" ref="P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50" s="1">
        <v>1</v>
      </c>
      <c r="R350" s="1">
        <v>11.5</v>
      </c>
      <c r="S350" s="1">
        <v>17.75</v>
      </c>
      <c r="T350" s="1">
        <v>11.5</v>
      </c>
      <c r="U350" s="9"/>
      <c r="V350" s="10"/>
      <c r="W350" s="1" t="s">
        <v>46</v>
      </c>
      <c r="X350" s="2" t="s">
        <v>24</v>
      </c>
      <c r="Y350" s="2" t="str" cm="1">
        <f t="array" ref="Y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1" spans="1:25" ht="15" customHeight="1" x14ac:dyDescent="0.35">
      <c r="A351" s="1">
        <v>350</v>
      </c>
      <c r="B351" s="13">
        <v>-7.7538948886141901</v>
      </c>
      <c r="C351" s="12">
        <v>39.4689485008657</v>
      </c>
      <c r="D351" s="1">
        <v>881</v>
      </c>
      <c r="E351" s="2" t="s">
        <v>468</v>
      </c>
      <c r="F351" s="1"/>
      <c r="G351" s="2" t="s">
        <v>37</v>
      </c>
      <c r="H351" s="2" t="s">
        <v>20</v>
      </c>
      <c r="I351" s="2" t="s">
        <v>451</v>
      </c>
      <c r="J351" s="1">
        <v>32632</v>
      </c>
      <c r="K351" s="1">
        <v>-22060</v>
      </c>
      <c r="L351" s="2" t="s">
        <v>21</v>
      </c>
      <c r="M351" s="1">
        <v>1988</v>
      </c>
      <c r="N351" s="1" t="str" cm="1">
        <f t="array" ref="N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1" s="2" t="s">
        <v>32</v>
      </c>
      <c r="P351" s="2" t="str" cm="1">
        <f t="array" ref="P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1" s="1">
        <v>3</v>
      </c>
      <c r="R351" s="1">
        <v>46.6</v>
      </c>
      <c r="S351" s="1">
        <v>16.7</v>
      </c>
      <c r="T351" s="1">
        <v>24</v>
      </c>
      <c r="U351" s="1">
        <v>5.86</v>
      </c>
      <c r="V351" s="10"/>
      <c r="W351" s="1" t="s">
        <v>23</v>
      </c>
      <c r="X351" s="2" t="s">
        <v>38</v>
      </c>
      <c r="Y351" s="2" t="str" cm="1">
        <f t="array" ref="Y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2" spans="1:25" ht="15" customHeight="1" x14ac:dyDescent="0.35">
      <c r="A352" s="1">
        <v>351</v>
      </c>
      <c r="B352" s="13">
        <v>-8.0804936143414903</v>
      </c>
      <c r="C352" s="12">
        <v>39.799655416318103</v>
      </c>
      <c r="D352" s="1">
        <v>885</v>
      </c>
      <c r="E352" s="2" t="s">
        <v>469</v>
      </c>
      <c r="F352" s="1"/>
      <c r="G352" s="2" t="s">
        <v>37</v>
      </c>
      <c r="H352" s="2" t="s">
        <v>325</v>
      </c>
      <c r="I352" s="2" t="s">
        <v>409</v>
      </c>
      <c r="J352" s="1">
        <v>4506.0770000000002</v>
      </c>
      <c r="K352" s="1">
        <v>14590.28</v>
      </c>
      <c r="L352" s="2" t="s">
        <v>21</v>
      </c>
      <c r="M352" s="1">
        <v>1993</v>
      </c>
      <c r="N352" s="1" t="str" cm="1">
        <f t="array" ref="N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2" s="2" t="s">
        <v>32</v>
      </c>
      <c r="P352" s="2" t="str" cm="1">
        <f t="array" ref="P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2" s="1">
        <v>3</v>
      </c>
      <c r="R352" s="1">
        <v>43.7</v>
      </c>
      <c r="S352" s="1">
        <v>10.8</v>
      </c>
      <c r="T352" s="1">
        <v>19</v>
      </c>
      <c r="U352" s="1">
        <v>7.3</v>
      </c>
      <c r="V352" s="10"/>
      <c r="W352" s="1" t="s">
        <v>46</v>
      </c>
      <c r="X352" s="2" t="s">
        <v>38</v>
      </c>
      <c r="Y352" s="2" t="str" cm="1">
        <f t="array" ref="Y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3" spans="1:26" ht="15" customHeight="1" x14ac:dyDescent="0.35">
      <c r="A353" s="1">
        <v>352</v>
      </c>
      <c r="B353" s="13">
        <v>-8.3679375648078498</v>
      </c>
      <c r="C353" s="12">
        <v>39.456710851314597</v>
      </c>
      <c r="D353" s="1">
        <v>887</v>
      </c>
      <c r="E353" s="2" t="s">
        <v>470</v>
      </c>
      <c r="F353" s="1"/>
      <c r="G353" s="2" t="s">
        <v>26</v>
      </c>
      <c r="H353" s="2" t="s">
        <v>54</v>
      </c>
      <c r="I353" s="2" t="s">
        <v>55</v>
      </c>
      <c r="J353" s="1">
        <v>-20211</v>
      </c>
      <c r="K353" s="1">
        <v>-23461</v>
      </c>
      <c r="L353" s="2" t="s">
        <v>21</v>
      </c>
      <c r="M353" s="1">
        <v>1969</v>
      </c>
      <c r="N353" s="1" t="str" cm="1">
        <f t="array" ref="N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3" s="2" t="s">
        <v>29</v>
      </c>
      <c r="P353" s="2" t="str" cm="1">
        <f t="array" ref="P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3" s="1">
        <v>1</v>
      </c>
      <c r="R353" s="1">
        <v>16</v>
      </c>
      <c r="S353" s="1">
        <v>15.6</v>
      </c>
      <c r="T353" s="1">
        <v>16</v>
      </c>
      <c r="U353" s="9"/>
      <c r="V353" s="10"/>
      <c r="W353" s="1" t="s">
        <v>23</v>
      </c>
      <c r="X353" s="2" t="s">
        <v>35</v>
      </c>
      <c r="Y353" s="2" t="str" cm="1">
        <f t="array" ref="Y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353" s="2" t="s">
        <v>24</v>
      </c>
    </row>
    <row r="354" spans="1:26" ht="15" customHeight="1" x14ac:dyDescent="0.35">
      <c r="A354" s="1">
        <v>353</v>
      </c>
      <c r="B354" s="13">
        <v>-8.3942909726017092</v>
      </c>
      <c r="C354" s="12">
        <v>39.4540876518194</v>
      </c>
      <c r="D354" s="1">
        <v>888</v>
      </c>
      <c r="E354" s="2" t="s">
        <v>471</v>
      </c>
      <c r="F354" s="1"/>
      <c r="G354" s="2" t="s">
        <v>37</v>
      </c>
      <c r="H354" s="2" t="s">
        <v>54</v>
      </c>
      <c r="I354" s="2" t="s">
        <v>55</v>
      </c>
      <c r="J354" s="1">
        <v>-22480</v>
      </c>
      <c r="K354" s="1">
        <v>-23746</v>
      </c>
      <c r="L354" s="2" t="s">
        <v>21</v>
      </c>
      <c r="M354" s="1">
        <v>1969</v>
      </c>
      <c r="N354" s="1" t="str" cm="1">
        <f t="array" ref="N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4" s="2" t="s">
        <v>32</v>
      </c>
      <c r="P354" s="2" t="str" cm="1">
        <f t="array" ref="P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4" s="1">
        <v>3</v>
      </c>
      <c r="R354" s="1">
        <v>34</v>
      </c>
      <c r="S354" s="1">
        <v>7.25</v>
      </c>
      <c r="T354" s="1">
        <v>16.149999999999999</v>
      </c>
      <c r="U354" s="1">
        <v>7</v>
      </c>
      <c r="V354" s="10"/>
      <c r="W354" s="1" t="s">
        <v>23</v>
      </c>
      <c r="X354" s="2" t="s">
        <v>38</v>
      </c>
      <c r="Y354" s="2" t="str" cm="1">
        <f t="array" ref="Y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5" spans="1:26" ht="15" customHeight="1" x14ac:dyDescent="0.35">
      <c r="A355" s="1">
        <v>354</v>
      </c>
      <c r="B355" s="13">
        <v>-8.34336387067769</v>
      </c>
      <c r="C355" s="12">
        <v>39.673457643467302</v>
      </c>
      <c r="D355" s="1">
        <v>891</v>
      </c>
      <c r="E355" s="2" t="s">
        <v>472</v>
      </c>
      <c r="F355" s="1"/>
      <c r="G355" s="2" t="s">
        <v>37</v>
      </c>
      <c r="H355" s="2" t="s">
        <v>54</v>
      </c>
      <c r="I355" s="2" t="s">
        <v>414</v>
      </c>
      <c r="J355" s="1">
        <v>-18039.77</v>
      </c>
      <c r="K355" s="1">
        <v>598.40200000000004</v>
      </c>
      <c r="L355" s="2" t="s">
        <v>21</v>
      </c>
      <c r="M355" s="1">
        <v>2006</v>
      </c>
      <c r="N355" s="1" t="str" cm="1">
        <f t="array" ref="N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5" s="2" t="s">
        <v>32</v>
      </c>
      <c r="P355" s="2" t="str" cm="1">
        <f t="array" ref="P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55" s="1">
        <v>3</v>
      </c>
      <c r="R355" s="1">
        <v>34</v>
      </c>
      <c r="S355" s="1">
        <v>7.78</v>
      </c>
      <c r="T355" s="1">
        <v>17.2</v>
      </c>
      <c r="U355" s="1">
        <v>7.9</v>
      </c>
      <c r="V355" s="10"/>
      <c r="W355" s="1" t="s">
        <v>23</v>
      </c>
      <c r="X355" s="2" t="s">
        <v>38</v>
      </c>
      <c r="Y355" s="2" t="str" cm="1">
        <f t="array" ref="Y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6" spans="1:26" ht="15" customHeight="1" x14ac:dyDescent="0.35">
      <c r="A356" s="1">
        <v>355</v>
      </c>
      <c r="B356" s="13">
        <v>-8.4000634258173292</v>
      </c>
      <c r="C356" s="12">
        <v>39.442361792579199</v>
      </c>
      <c r="D356" s="1">
        <v>897</v>
      </c>
      <c r="E356" s="2" t="s">
        <v>473</v>
      </c>
      <c r="F356" s="1"/>
      <c r="G356" s="2" t="s">
        <v>26</v>
      </c>
      <c r="H356" s="2" t="s">
        <v>54</v>
      </c>
      <c r="I356" s="2" t="s">
        <v>55</v>
      </c>
      <c r="J356" s="1">
        <v>-22980.69</v>
      </c>
      <c r="K356" s="1">
        <v>-25046.400000000001</v>
      </c>
      <c r="L356" s="2" t="s">
        <v>21</v>
      </c>
      <c r="M356" s="1">
        <v>1969</v>
      </c>
      <c r="N356" s="1" t="str" cm="1">
        <f t="array" ref="N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6" s="2" t="s">
        <v>22</v>
      </c>
      <c r="P356" s="2" t="str" cm="1">
        <f t="array" ref="P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6" s="1">
        <v>1</v>
      </c>
      <c r="R356" s="1">
        <v>11</v>
      </c>
      <c r="S356" s="1">
        <v>14.5</v>
      </c>
      <c r="T356" s="1">
        <v>11</v>
      </c>
      <c r="U356" s="9"/>
      <c r="V356" s="10"/>
      <c r="W356" s="1" t="s">
        <v>23</v>
      </c>
      <c r="X356" s="2" t="s">
        <v>24</v>
      </c>
      <c r="Y356" s="2" t="str" cm="1">
        <f t="array" ref="Y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7" spans="1:26" ht="15" customHeight="1" x14ac:dyDescent="0.35">
      <c r="A357" s="1">
        <v>356</v>
      </c>
      <c r="B357" s="13">
        <v>-7.9328414338005704</v>
      </c>
      <c r="C357" s="12">
        <v>40.946950453461298</v>
      </c>
      <c r="D357" s="1">
        <v>900</v>
      </c>
      <c r="E357" s="2" t="s">
        <v>474</v>
      </c>
      <c r="F357" s="1"/>
      <c r="G357" s="2" t="s">
        <v>37</v>
      </c>
      <c r="H357" s="2" t="s">
        <v>126</v>
      </c>
      <c r="I357" s="2" t="s">
        <v>170</v>
      </c>
      <c r="J357" s="1">
        <v>16863</v>
      </c>
      <c r="K357" s="1">
        <v>142006</v>
      </c>
      <c r="L357" s="2" t="s">
        <v>21</v>
      </c>
      <c r="M357" s="1">
        <v>1997</v>
      </c>
      <c r="N357" s="1" t="str" cm="1">
        <f t="array" ref="N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7" s="2" t="s">
        <v>22</v>
      </c>
      <c r="P357" s="2" t="str" cm="1">
        <f t="array" ref="P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7" s="1">
        <v>1</v>
      </c>
      <c r="R357" s="1">
        <v>17.7</v>
      </c>
      <c r="S357" s="1">
        <v>4.7</v>
      </c>
      <c r="T357" s="1">
        <v>17.7</v>
      </c>
      <c r="U357" s="9"/>
      <c r="V357" s="10"/>
      <c r="W357" s="1" t="s">
        <v>41</v>
      </c>
      <c r="X357" s="2" t="s">
        <v>38</v>
      </c>
      <c r="Y357" s="2" t="str" cm="1">
        <f t="array" ref="Y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8" spans="1:26" ht="15" customHeight="1" x14ac:dyDescent="0.35">
      <c r="A358" s="1">
        <v>357</v>
      </c>
      <c r="B358" s="13">
        <v>-7.9193643641473104</v>
      </c>
      <c r="C358" s="12">
        <v>40.938867036965704</v>
      </c>
      <c r="D358" s="1">
        <v>901</v>
      </c>
      <c r="E358" s="2" t="s">
        <v>475</v>
      </c>
      <c r="F358" s="1"/>
      <c r="G358" s="2" t="s">
        <v>26</v>
      </c>
      <c r="H358" s="2" t="s">
        <v>126</v>
      </c>
      <c r="I358" s="2" t="s">
        <v>170</v>
      </c>
      <c r="J358" s="1">
        <v>18000</v>
      </c>
      <c r="K358" s="1">
        <v>141111</v>
      </c>
      <c r="L358" s="2" t="s">
        <v>21</v>
      </c>
      <c r="M358" s="1">
        <v>1997</v>
      </c>
      <c r="N358" s="1" t="str" cm="1">
        <f t="array" ref="N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58" s="2" t="s">
        <v>22</v>
      </c>
      <c r="P358" s="2" t="str" cm="1">
        <f t="array" ref="P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58" s="1">
        <v>1</v>
      </c>
      <c r="R358" s="1">
        <v>10.85</v>
      </c>
      <c r="S358" s="1">
        <v>11.3</v>
      </c>
      <c r="T358" s="1">
        <v>10.85</v>
      </c>
      <c r="U358" s="9"/>
      <c r="V358" s="10"/>
      <c r="W358" s="1" t="s">
        <v>41</v>
      </c>
      <c r="X358" s="2" t="s">
        <v>24</v>
      </c>
      <c r="Y358" s="2" t="str" cm="1">
        <f t="array" ref="Y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59" spans="1:26" ht="15" customHeight="1" x14ac:dyDescent="0.35">
      <c r="A359" s="1">
        <v>358</v>
      </c>
      <c r="B359" s="13">
        <v>-8.4245439565374696</v>
      </c>
      <c r="C359" s="12">
        <v>39.4119348013703</v>
      </c>
      <c r="D359" s="1">
        <v>906</v>
      </c>
      <c r="E359" s="2" t="s">
        <v>476</v>
      </c>
      <c r="F359" s="1"/>
      <c r="G359" s="2" t="s">
        <v>26</v>
      </c>
      <c r="H359" s="2" t="s">
        <v>54</v>
      </c>
      <c r="I359" s="2" t="s">
        <v>55</v>
      </c>
      <c r="J359" s="1">
        <v>-25099</v>
      </c>
      <c r="K359" s="1">
        <v>-28418</v>
      </c>
      <c r="L359" s="2" t="s">
        <v>21</v>
      </c>
      <c r="M359" s="1">
        <v>1969</v>
      </c>
      <c r="N359" s="1" t="str" cm="1">
        <f t="array" ref="N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59" s="2" t="s">
        <v>29</v>
      </c>
      <c r="P359" s="2" t="str" cm="1">
        <f t="array" ref="P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59" s="1">
        <v>2</v>
      </c>
      <c r="R359" s="1">
        <v>9</v>
      </c>
      <c r="S359" s="1">
        <v>14.6</v>
      </c>
      <c r="T359" s="1">
        <v>4.5</v>
      </c>
      <c r="U359" s="1">
        <v>3.1</v>
      </c>
      <c r="V359" s="10"/>
      <c r="W359" s="1" t="s">
        <v>23</v>
      </c>
      <c r="X359" s="2" t="s">
        <v>73</v>
      </c>
      <c r="Y359" s="2" t="str" cm="1">
        <f t="array" ref="Y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360" spans="1:26" ht="15" customHeight="1" x14ac:dyDescent="0.35">
      <c r="A360" s="1">
        <v>359</v>
      </c>
      <c r="B360" s="13">
        <v>-8.0451433865448099</v>
      </c>
      <c r="C360" s="12">
        <v>39.786468273963003</v>
      </c>
      <c r="D360" s="1">
        <v>907</v>
      </c>
      <c r="E360" s="2" t="s">
        <v>477</v>
      </c>
      <c r="F360" s="1"/>
      <c r="G360" s="2" t="s">
        <v>37</v>
      </c>
      <c r="H360" s="2" t="s">
        <v>325</v>
      </c>
      <c r="I360" s="2" t="s">
        <v>409</v>
      </c>
      <c r="J360" s="1">
        <v>7535.0119999999997</v>
      </c>
      <c r="K360" s="1">
        <v>13128.48</v>
      </c>
      <c r="L360" s="2" t="s">
        <v>21</v>
      </c>
      <c r="M360" s="1">
        <v>1995</v>
      </c>
      <c r="N360" s="1" t="str" cm="1">
        <f t="array" ref="N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0" s="2" t="s">
        <v>32</v>
      </c>
      <c r="P360" s="2" t="str" cm="1">
        <f t="array" ref="P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0" s="1">
        <v>3</v>
      </c>
      <c r="R360" s="1">
        <v>39.799999999999997</v>
      </c>
      <c r="S360" s="1">
        <v>10.65</v>
      </c>
      <c r="T360" s="1">
        <v>16.8</v>
      </c>
      <c r="U360" s="1">
        <v>6.17</v>
      </c>
      <c r="V360" s="10"/>
      <c r="W360" s="1" t="s">
        <v>46</v>
      </c>
      <c r="X360" s="2" t="s">
        <v>38</v>
      </c>
      <c r="Y360" s="2" t="str" cm="1">
        <f t="array" ref="Y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1" spans="1:26" ht="15" customHeight="1" x14ac:dyDescent="0.35">
      <c r="A361" s="1">
        <v>360</v>
      </c>
      <c r="B361" s="13">
        <v>-8.3414074978072694</v>
      </c>
      <c r="C361" s="12">
        <v>39.675298994832801</v>
      </c>
      <c r="D361" s="1">
        <v>908</v>
      </c>
      <c r="E361" s="2" t="s">
        <v>478</v>
      </c>
      <c r="F361" s="1"/>
      <c r="G361" s="2" t="s">
        <v>26</v>
      </c>
      <c r="H361" s="2" t="s">
        <v>54</v>
      </c>
      <c r="I361" s="2" t="s">
        <v>479</v>
      </c>
      <c r="J361" s="1">
        <v>-17871.439999999999</v>
      </c>
      <c r="K361" s="1">
        <v>802.45309999999995</v>
      </c>
      <c r="L361" s="2" t="s">
        <v>21</v>
      </c>
      <c r="M361" s="1">
        <v>2006</v>
      </c>
      <c r="N361" s="1" t="str" cm="1">
        <f t="array" ref="N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1" s="2" t="s">
        <v>32</v>
      </c>
      <c r="P361" s="2" t="str" cm="1">
        <f t="array" ref="P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1" s="1">
        <v>7</v>
      </c>
      <c r="R361" s="1">
        <v>230.3</v>
      </c>
      <c r="S361" s="1">
        <v>13.6</v>
      </c>
      <c r="T361" s="1">
        <v>35</v>
      </c>
      <c r="U361" s="1">
        <v>24</v>
      </c>
      <c r="V361" s="10"/>
      <c r="W361" s="1" t="s">
        <v>23</v>
      </c>
      <c r="X361" s="2" t="s">
        <v>38</v>
      </c>
      <c r="Y361" s="2" t="str" cm="1">
        <f t="array" ref="Y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2" spans="1:26" ht="15" customHeight="1" x14ac:dyDescent="0.35">
      <c r="A362" s="1">
        <v>361</v>
      </c>
      <c r="B362" s="13">
        <v>-8.4410966059769503</v>
      </c>
      <c r="C362" s="12">
        <v>39.392265679070199</v>
      </c>
      <c r="D362" s="1">
        <v>909</v>
      </c>
      <c r="E362" s="2" t="s">
        <v>480</v>
      </c>
      <c r="F362" s="1"/>
      <c r="G362" s="2" t="s">
        <v>26</v>
      </c>
      <c r="H362" s="2" t="s">
        <v>54</v>
      </c>
      <c r="I362" s="2" t="s">
        <v>55</v>
      </c>
      <c r="J362" s="1">
        <v>-26532</v>
      </c>
      <c r="K362" s="1">
        <v>-30597</v>
      </c>
      <c r="L362" s="2" t="s">
        <v>21</v>
      </c>
      <c r="M362" s="1">
        <v>1969</v>
      </c>
      <c r="N362" s="1" t="str" cm="1">
        <f t="array" ref="N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62" s="2" t="s">
        <v>29</v>
      </c>
      <c r="P362" s="2" t="str" cm="1">
        <f t="array" ref="P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62" s="1">
        <v>1</v>
      </c>
      <c r="R362" s="1">
        <v>10.06</v>
      </c>
      <c r="S362" s="1">
        <v>5.3</v>
      </c>
      <c r="T362" s="1">
        <v>10.06</v>
      </c>
      <c r="U362" s="9"/>
      <c r="V362" s="10"/>
      <c r="W362" s="1" t="s">
        <v>23</v>
      </c>
      <c r="X362" s="2" t="s">
        <v>35</v>
      </c>
      <c r="Y362" s="2" t="str" cm="1">
        <f t="array" ref="Y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63" spans="1:26" ht="15" customHeight="1" x14ac:dyDescent="0.35">
      <c r="A363" s="1">
        <v>362</v>
      </c>
      <c r="B363" s="13">
        <v>-8.0308730084407394</v>
      </c>
      <c r="C363" s="12">
        <v>39.779851728339104</v>
      </c>
      <c r="D363" s="1">
        <v>910</v>
      </c>
      <c r="E363" s="2" t="s">
        <v>481</v>
      </c>
      <c r="F363" s="1"/>
      <c r="G363" s="2" t="s">
        <v>26</v>
      </c>
      <c r="H363" s="2" t="s">
        <v>325</v>
      </c>
      <c r="I363" s="2" t="s">
        <v>409</v>
      </c>
      <c r="J363" s="1">
        <v>8758.241</v>
      </c>
      <c r="K363" s="1">
        <v>12395.14</v>
      </c>
      <c r="L363" s="2" t="s">
        <v>21</v>
      </c>
      <c r="M363" s="1">
        <v>1995</v>
      </c>
      <c r="N363" s="1" t="str" cm="1">
        <f t="array" ref="N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3" s="2" t="s">
        <v>32</v>
      </c>
      <c r="P363" s="2" t="str" cm="1">
        <f t="array" ref="P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3" s="1">
        <v>5</v>
      </c>
      <c r="R363" s="1">
        <v>110</v>
      </c>
      <c r="S363" s="1">
        <v>12.5</v>
      </c>
      <c r="T363" s="1">
        <v>24</v>
      </c>
      <c r="U363" s="1">
        <v>11</v>
      </c>
      <c r="V363" s="10"/>
      <c r="W363" s="1" t="s">
        <v>46</v>
      </c>
      <c r="X363" s="2" t="s">
        <v>38</v>
      </c>
      <c r="Y363" s="2" t="str" cm="1">
        <f t="array" ref="Y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4" spans="1:26" ht="15" customHeight="1" x14ac:dyDescent="0.35">
      <c r="A364" s="1">
        <v>363</v>
      </c>
      <c r="B364" s="13">
        <v>-7.7680129077983597</v>
      </c>
      <c r="C364" s="12">
        <v>39.498104199176296</v>
      </c>
      <c r="D364" s="1">
        <v>912</v>
      </c>
      <c r="E364" s="2" t="s">
        <v>482</v>
      </c>
      <c r="F364" s="1"/>
      <c r="G364" s="2" t="s">
        <v>37</v>
      </c>
      <c r="H364" s="2" t="s">
        <v>20</v>
      </c>
      <c r="I364" s="2" t="s">
        <v>451</v>
      </c>
      <c r="J364" s="1">
        <v>31404</v>
      </c>
      <c r="K364" s="1">
        <v>-18828</v>
      </c>
      <c r="L364" s="2" t="s">
        <v>21</v>
      </c>
      <c r="M364" s="1">
        <v>1988</v>
      </c>
      <c r="N364" s="1" t="str" cm="1">
        <f t="array" ref="N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4" s="2" t="s">
        <v>32</v>
      </c>
      <c r="P364" s="2" t="str" cm="1">
        <f t="array" ref="P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4" s="1">
        <v>3</v>
      </c>
      <c r="R364" s="1">
        <v>33.700000000000003</v>
      </c>
      <c r="S364" s="1">
        <v>11.8</v>
      </c>
      <c r="T364" s="1">
        <v>16.100000000000001</v>
      </c>
      <c r="U364" s="1">
        <v>5.47</v>
      </c>
      <c r="V364" s="10"/>
      <c r="W364" s="1" t="s">
        <v>23</v>
      </c>
      <c r="X364" s="2" t="s">
        <v>38</v>
      </c>
      <c r="Y364" s="2" t="str" cm="1">
        <f t="array" ref="Y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5" spans="1:26" ht="15" customHeight="1" x14ac:dyDescent="0.35">
      <c r="A365" s="1">
        <v>364</v>
      </c>
      <c r="B365" s="13">
        <v>-7.7329051996717997</v>
      </c>
      <c r="C365" s="12">
        <v>40.838831823620403</v>
      </c>
      <c r="D365" s="1">
        <v>913</v>
      </c>
      <c r="E365" s="2" t="s">
        <v>483</v>
      </c>
      <c r="F365" s="1"/>
      <c r="G365" s="2" t="s">
        <v>26</v>
      </c>
      <c r="H365" s="2" t="s">
        <v>126</v>
      </c>
      <c r="I365" s="2" t="s">
        <v>484</v>
      </c>
      <c r="J365" s="1">
        <v>33753.089999999997</v>
      </c>
      <c r="K365" s="1">
        <v>130057</v>
      </c>
      <c r="L365" s="2" t="s">
        <v>21</v>
      </c>
      <c r="M365" s="1">
        <v>1989</v>
      </c>
      <c r="N365" s="1" t="str" cm="1">
        <f t="array" ref="N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5" s="2" t="s">
        <v>32</v>
      </c>
      <c r="P365" s="2" t="str" cm="1">
        <f t="array" ref="P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5" s="1">
        <v>3</v>
      </c>
      <c r="R365" s="1">
        <v>52.25</v>
      </c>
      <c r="S365" s="1">
        <v>13.45</v>
      </c>
      <c r="T365" s="1">
        <v>21</v>
      </c>
      <c r="U365" s="1">
        <v>9.5</v>
      </c>
      <c r="V365" s="10"/>
      <c r="W365" s="1" t="s">
        <v>46</v>
      </c>
      <c r="X365" s="2" t="s">
        <v>38</v>
      </c>
      <c r="Y365" s="2" t="str" cm="1">
        <f t="array" ref="Y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6" spans="1:26" ht="15" customHeight="1" x14ac:dyDescent="0.35">
      <c r="A366" s="1">
        <v>365</v>
      </c>
      <c r="B366" s="13">
        <v>-8.0170697935423494</v>
      </c>
      <c r="C366" s="12">
        <v>39.774921536443003</v>
      </c>
      <c r="D366" s="1">
        <v>914</v>
      </c>
      <c r="E366" s="2" t="s">
        <v>485</v>
      </c>
      <c r="F366" s="1"/>
      <c r="G366" s="2" t="s">
        <v>37</v>
      </c>
      <c r="H366" s="2" t="s">
        <v>325</v>
      </c>
      <c r="I366" s="2" t="s">
        <v>409</v>
      </c>
      <c r="J366" s="1">
        <v>9941.4369999999999</v>
      </c>
      <c r="K366" s="1">
        <v>11849.18</v>
      </c>
      <c r="L366" s="2" t="s">
        <v>21</v>
      </c>
      <c r="M366" s="1">
        <v>1995</v>
      </c>
      <c r="N366" s="1" t="str" cm="1">
        <f t="array" ref="N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6" s="2" t="s">
        <v>32</v>
      </c>
      <c r="P366" s="2" t="str" cm="1">
        <f t="array" ref="P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6" s="1">
        <v>3</v>
      </c>
      <c r="R366" s="1">
        <v>52.45</v>
      </c>
      <c r="S366" s="1">
        <v>10.4</v>
      </c>
      <c r="T366" s="1">
        <v>25.25</v>
      </c>
      <c r="U366" s="1">
        <v>7.02</v>
      </c>
      <c r="V366" s="10"/>
      <c r="W366" s="1" t="s">
        <v>46</v>
      </c>
      <c r="X366" s="2" t="s">
        <v>38</v>
      </c>
      <c r="Y366" s="2" t="str" cm="1">
        <f t="array" ref="Y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7" spans="1:26" ht="15" customHeight="1" x14ac:dyDescent="0.35">
      <c r="A367" s="1">
        <v>366</v>
      </c>
      <c r="B367" s="13">
        <v>-7.7698023122569202</v>
      </c>
      <c r="C367" s="12">
        <v>39.516462957188899</v>
      </c>
      <c r="D367" s="1">
        <v>915</v>
      </c>
      <c r="E367" s="2" t="s">
        <v>486</v>
      </c>
      <c r="F367" s="1"/>
      <c r="G367" s="2" t="s">
        <v>26</v>
      </c>
      <c r="H367" s="2" t="s">
        <v>20</v>
      </c>
      <c r="I367" s="2" t="s">
        <v>451</v>
      </c>
      <c r="J367" s="1">
        <v>31241.86</v>
      </c>
      <c r="K367" s="1">
        <v>-16790.330000000002</v>
      </c>
      <c r="L367" s="2" t="s">
        <v>21</v>
      </c>
      <c r="M367" s="1">
        <v>1988</v>
      </c>
      <c r="N367" s="1" t="str" cm="1">
        <f t="array" ref="N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7" s="2" t="s">
        <v>32</v>
      </c>
      <c r="P367" s="2" t="str" cm="1">
        <f t="array" ref="P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7" s="1">
        <v>5</v>
      </c>
      <c r="R367" s="1">
        <v>69</v>
      </c>
      <c r="S367" s="1">
        <v>14.6</v>
      </c>
      <c r="T367" s="1">
        <v>15</v>
      </c>
      <c r="U367" s="1">
        <v>9.1</v>
      </c>
      <c r="V367" s="10"/>
      <c r="W367" s="1" t="s">
        <v>23</v>
      </c>
      <c r="X367" s="2" t="s">
        <v>24</v>
      </c>
      <c r="Y367" s="2" t="str" cm="1">
        <f t="array" ref="Y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8" spans="1:26" ht="15" customHeight="1" x14ac:dyDescent="0.35">
      <c r="A368" s="1">
        <v>367</v>
      </c>
      <c r="B368" s="13">
        <v>-8.0145495088040803</v>
      </c>
      <c r="C368" s="12">
        <v>39.773349058045902</v>
      </c>
      <c r="D368" s="1">
        <v>917</v>
      </c>
      <c r="E368" s="2" t="s">
        <v>487</v>
      </c>
      <c r="F368" s="1"/>
      <c r="G368" s="2" t="s">
        <v>37</v>
      </c>
      <c r="H368" s="2" t="s">
        <v>325</v>
      </c>
      <c r="I368" s="2" t="s">
        <v>409</v>
      </c>
      <c r="J368" s="1">
        <v>10157.59</v>
      </c>
      <c r="K368" s="1">
        <v>11674.87</v>
      </c>
      <c r="L368" s="2" t="s">
        <v>21</v>
      </c>
      <c r="M368" s="1">
        <v>1995</v>
      </c>
      <c r="N368" s="1" t="str" cm="1">
        <f t="array" ref="N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8" s="2" t="s">
        <v>32</v>
      </c>
      <c r="P368" s="2" t="str" cm="1">
        <f t="array" ref="P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68" s="1">
        <v>3</v>
      </c>
      <c r="R368" s="1">
        <v>55</v>
      </c>
      <c r="S368" s="1">
        <v>10.45</v>
      </c>
      <c r="T368" s="1">
        <v>27.1</v>
      </c>
      <c r="U368" s="1">
        <v>7.3</v>
      </c>
      <c r="V368" s="10"/>
      <c r="W368" s="1" t="s">
        <v>41</v>
      </c>
      <c r="X368" s="2" t="s">
        <v>38</v>
      </c>
      <c r="Y368" s="2" t="str" cm="1">
        <f t="array" ref="Y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69" spans="1:25" ht="15" customHeight="1" x14ac:dyDescent="0.35">
      <c r="A369" s="1">
        <v>368</v>
      </c>
      <c r="B369" s="13">
        <v>-7.7846271299731296</v>
      </c>
      <c r="C369" s="12">
        <v>39.525824460001097</v>
      </c>
      <c r="D369" s="1">
        <v>920</v>
      </c>
      <c r="E369" s="2" t="s">
        <v>488</v>
      </c>
      <c r="F369" s="1"/>
      <c r="G369" s="2" t="s">
        <v>19</v>
      </c>
      <c r="H369" s="2" t="s">
        <v>20</v>
      </c>
      <c r="I369" s="2" t="s">
        <v>451</v>
      </c>
      <c r="J369" s="1">
        <v>29963</v>
      </c>
      <c r="K369" s="1">
        <v>-15756</v>
      </c>
      <c r="L369" s="2" t="s">
        <v>21</v>
      </c>
      <c r="M369" s="1">
        <v>1988</v>
      </c>
      <c r="N369" s="1" t="str" cm="1">
        <f t="array" ref="N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69" s="2" t="s">
        <v>65</v>
      </c>
      <c r="P369" s="2" t="str" cm="1">
        <f t="array" ref="P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69" s="1">
        <v>1</v>
      </c>
      <c r="R369" s="1">
        <v>5.4</v>
      </c>
      <c r="S369" s="1">
        <v>17.7</v>
      </c>
      <c r="T369" s="1">
        <v>5.4</v>
      </c>
      <c r="U369" s="9"/>
      <c r="V369" s="10"/>
      <c r="W369" s="1" t="s">
        <v>23</v>
      </c>
      <c r="X369" s="2" t="s">
        <v>24</v>
      </c>
      <c r="Y369" s="2" t="str" cm="1">
        <f t="array" ref="Y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0" spans="1:25" ht="15" customHeight="1" x14ac:dyDescent="0.35">
      <c r="A370" s="1">
        <v>369</v>
      </c>
      <c r="B370" s="13">
        <v>-8.7128175729824306</v>
      </c>
      <c r="C370" s="12">
        <v>39.223851978292899</v>
      </c>
      <c r="D370" s="1">
        <v>921</v>
      </c>
      <c r="E370" s="2" t="s">
        <v>489</v>
      </c>
      <c r="F370" s="1"/>
      <c r="G370" s="2" t="s">
        <v>63</v>
      </c>
      <c r="H370" s="2" t="s">
        <v>54</v>
      </c>
      <c r="I370" s="2" t="s">
        <v>54</v>
      </c>
      <c r="J370" s="1">
        <v>-50059.68</v>
      </c>
      <c r="K370" s="1">
        <v>-49179.63</v>
      </c>
      <c r="L370" s="2" t="s">
        <v>21</v>
      </c>
      <c r="M370" s="1">
        <v>2000</v>
      </c>
      <c r="N370" s="1" t="str" cm="1">
        <f t="array" ref="N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0" s="2" t="s">
        <v>32</v>
      </c>
      <c r="P370" s="2" t="str" cm="1">
        <f t="array" ref="P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0" s="1">
        <v>8</v>
      </c>
      <c r="R370" s="1">
        <v>336</v>
      </c>
      <c r="S370" s="1">
        <v>28.25</v>
      </c>
      <c r="T370" s="1">
        <v>42</v>
      </c>
      <c r="U370" s="1">
        <v>9.5</v>
      </c>
      <c r="V370" s="10"/>
      <c r="W370" s="1" t="s">
        <v>23</v>
      </c>
      <c r="X370" s="2" t="s">
        <v>38</v>
      </c>
      <c r="Y370" s="2" t="str" cm="1">
        <f t="array" ref="Y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1" spans="1:25" ht="15" customHeight="1" x14ac:dyDescent="0.35">
      <c r="A371" s="1">
        <v>370</v>
      </c>
      <c r="B371" s="13">
        <v>-8.7095654950854406</v>
      </c>
      <c r="C371" s="12">
        <v>39.222140514391398</v>
      </c>
      <c r="D371" s="1">
        <v>921</v>
      </c>
      <c r="E371" s="2" t="s">
        <v>490</v>
      </c>
      <c r="F371" s="1"/>
      <c r="G371" s="2" t="s">
        <v>63</v>
      </c>
      <c r="H371" s="2" t="s">
        <v>54</v>
      </c>
      <c r="I371" s="2" t="s">
        <v>54</v>
      </c>
      <c r="J371" s="1">
        <v>-49780.06</v>
      </c>
      <c r="K371" s="1">
        <v>-49371.43</v>
      </c>
      <c r="L371" s="2" t="s">
        <v>21</v>
      </c>
      <c r="M371" s="1">
        <v>2000</v>
      </c>
      <c r="N371" s="1" t="str" cm="1">
        <f t="array" ref="N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1" s="2" t="s">
        <v>32</v>
      </c>
      <c r="P371" s="2" t="str" cm="1">
        <f t="array" ref="P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1" s="1">
        <v>8</v>
      </c>
      <c r="R371" s="1">
        <v>336</v>
      </c>
      <c r="S371" s="1">
        <v>28.25</v>
      </c>
      <c r="T371" s="1">
        <v>42</v>
      </c>
      <c r="U371" s="1">
        <v>7.5</v>
      </c>
      <c r="V371" s="10"/>
      <c r="W371" s="1" t="s">
        <v>23</v>
      </c>
      <c r="X371" s="2" t="s">
        <v>38</v>
      </c>
      <c r="Y371" s="2" t="str" cm="1">
        <f t="array" ref="Y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2" spans="1:25" ht="15" customHeight="1" x14ac:dyDescent="0.35">
      <c r="A372" s="1">
        <v>371</v>
      </c>
      <c r="B372" s="13">
        <v>-8.3358926799050295</v>
      </c>
      <c r="C372" s="12">
        <v>39.678467274944197</v>
      </c>
      <c r="D372" s="1">
        <v>923</v>
      </c>
      <c r="E372" s="2" t="s">
        <v>491</v>
      </c>
      <c r="F372" s="1"/>
      <c r="G372" s="2" t="s">
        <v>37</v>
      </c>
      <c r="H372" s="2" t="s">
        <v>54</v>
      </c>
      <c r="I372" s="2" t="s">
        <v>479</v>
      </c>
      <c r="J372" s="1">
        <v>-17397.490000000002</v>
      </c>
      <c r="K372" s="1">
        <v>1153.1389999999999</v>
      </c>
      <c r="L372" s="2" t="s">
        <v>21</v>
      </c>
      <c r="M372" s="1">
        <v>2006</v>
      </c>
      <c r="N372" s="1" t="str" cm="1">
        <f t="array" ref="N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2" s="2" t="s">
        <v>32</v>
      </c>
      <c r="P372" s="2" t="str" cm="1">
        <f t="array" ref="P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2" s="1">
        <v>3</v>
      </c>
      <c r="R372" s="1">
        <v>42</v>
      </c>
      <c r="S372" s="1">
        <v>9.1999999999999993</v>
      </c>
      <c r="T372" s="1">
        <v>20.8</v>
      </c>
      <c r="U372" s="1">
        <v>8.9</v>
      </c>
      <c r="V372" s="10"/>
      <c r="W372" s="1" t="s">
        <v>23</v>
      </c>
      <c r="X372" s="2" t="s">
        <v>38</v>
      </c>
      <c r="Y372" s="2" t="str" cm="1">
        <f t="array" ref="Y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3" spans="1:25" ht="15" customHeight="1" x14ac:dyDescent="0.35">
      <c r="A373" s="1">
        <v>372</v>
      </c>
      <c r="B373" s="13">
        <v>-8.7058758710091695</v>
      </c>
      <c r="C373" s="12">
        <v>39.229890860926403</v>
      </c>
      <c r="D373" s="1">
        <v>926</v>
      </c>
      <c r="E373" s="2" t="s">
        <v>492</v>
      </c>
      <c r="F373" s="1"/>
      <c r="G373" s="2" t="s">
        <v>63</v>
      </c>
      <c r="H373" s="2" t="s">
        <v>54</v>
      </c>
      <c r="I373" s="2" t="s">
        <v>54</v>
      </c>
      <c r="J373" s="1">
        <v>-49456</v>
      </c>
      <c r="K373" s="1">
        <v>-48513</v>
      </c>
      <c r="L373" s="2" t="s">
        <v>21</v>
      </c>
      <c r="M373" s="1">
        <v>2000</v>
      </c>
      <c r="N373" s="1" t="str" cm="1">
        <f t="array" ref="N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3" s="2" t="s">
        <v>32</v>
      </c>
      <c r="P373" s="2" t="str" cm="1">
        <f t="array" ref="P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3" s="1">
        <v>4</v>
      </c>
      <c r="R373" s="1">
        <v>96.88</v>
      </c>
      <c r="S373" s="1">
        <v>7.9</v>
      </c>
      <c r="T373" s="1">
        <v>25.21</v>
      </c>
      <c r="U373" s="1">
        <v>6</v>
      </c>
      <c r="V373" s="10"/>
      <c r="W373" s="1" t="s">
        <v>30</v>
      </c>
      <c r="X373" s="2" t="s">
        <v>38</v>
      </c>
      <c r="Y373" s="2" t="str" cm="1">
        <f t="array" ref="Y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4" spans="1:25" ht="15" customHeight="1" x14ac:dyDescent="0.35">
      <c r="A374" s="1">
        <v>373</v>
      </c>
      <c r="B374" s="13">
        <v>-8.7059608179194896</v>
      </c>
      <c r="C374" s="12">
        <v>39.230367830351497</v>
      </c>
      <c r="D374" s="1">
        <v>926</v>
      </c>
      <c r="E374" s="2" t="s">
        <v>492</v>
      </c>
      <c r="F374" s="1"/>
      <c r="G374" s="2" t="s">
        <v>63</v>
      </c>
      <c r="H374" s="2" t="s">
        <v>54</v>
      </c>
      <c r="I374" s="2" t="s">
        <v>54</v>
      </c>
      <c r="J374" s="1">
        <v>-49463</v>
      </c>
      <c r="K374" s="1">
        <v>-48460</v>
      </c>
      <c r="L374" s="2" t="s">
        <v>21</v>
      </c>
      <c r="M374" s="1">
        <v>2000</v>
      </c>
      <c r="N374" s="1" t="str" cm="1">
        <f t="array" ref="N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4" s="2" t="s">
        <v>32</v>
      </c>
      <c r="P374" s="2" t="str" cm="1">
        <f t="array" ref="P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4" s="1">
        <v>10</v>
      </c>
      <c r="R374" s="1">
        <v>219.6</v>
      </c>
      <c r="S374" s="1">
        <v>20.6</v>
      </c>
      <c r="T374" s="1">
        <v>24</v>
      </c>
      <c r="U374" s="1">
        <v>6</v>
      </c>
      <c r="V374" s="10"/>
      <c r="W374" s="1" t="s">
        <v>30</v>
      </c>
      <c r="X374" s="2" t="s">
        <v>38</v>
      </c>
      <c r="Y374" s="2" t="str" cm="1">
        <f t="array" ref="Y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5" spans="1:25" ht="15" customHeight="1" x14ac:dyDescent="0.35">
      <c r="A375" s="1">
        <v>374</v>
      </c>
      <c r="B375" s="13">
        <v>-8.70613599638674</v>
      </c>
      <c r="C375" s="12">
        <v>39.230547114778098</v>
      </c>
      <c r="D375" s="1">
        <v>926</v>
      </c>
      <c r="E375" s="2" t="s">
        <v>492</v>
      </c>
      <c r="F375" s="1"/>
      <c r="G375" s="2" t="s">
        <v>63</v>
      </c>
      <c r="H375" s="2" t="s">
        <v>54</v>
      </c>
      <c r="I375" s="2" t="s">
        <v>54</v>
      </c>
      <c r="J375" s="1">
        <v>-49478</v>
      </c>
      <c r="K375" s="1">
        <v>-48440</v>
      </c>
      <c r="L375" s="2" t="s">
        <v>21</v>
      </c>
      <c r="M375" s="1">
        <v>2000</v>
      </c>
      <c r="N375" s="1" t="str" cm="1">
        <f t="array" ref="N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5" s="2" t="s">
        <v>32</v>
      </c>
      <c r="P375" s="2" t="str" cm="1">
        <f t="array" ref="P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5" s="1">
        <v>2</v>
      </c>
      <c r="R375" s="1">
        <v>39.81</v>
      </c>
      <c r="S375" s="1">
        <v>7.85</v>
      </c>
      <c r="T375" s="1">
        <v>23.38</v>
      </c>
      <c r="U375" s="1">
        <v>4.8499999999999996</v>
      </c>
      <c r="V375" s="10"/>
      <c r="W375" s="1" t="s">
        <v>30</v>
      </c>
      <c r="X375" s="2" t="s">
        <v>38</v>
      </c>
      <c r="Y375" s="2" t="str" cm="1">
        <f t="array" ref="Y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6" spans="1:25" ht="15" customHeight="1" x14ac:dyDescent="0.35">
      <c r="A376" s="1">
        <v>375</v>
      </c>
      <c r="B376" s="13">
        <v>-8.3334948393044606</v>
      </c>
      <c r="C376" s="12">
        <v>39.679724690816499</v>
      </c>
      <c r="D376" s="1">
        <v>928</v>
      </c>
      <c r="E376" s="2" t="s">
        <v>493</v>
      </c>
      <c r="F376" s="1"/>
      <c r="G376" s="2" t="s">
        <v>37</v>
      </c>
      <c r="H376" s="2" t="s">
        <v>54</v>
      </c>
      <c r="I376" s="2" t="s">
        <v>479</v>
      </c>
      <c r="J376" s="1">
        <v>-17191.46</v>
      </c>
      <c r="K376" s="1">
        <v>1292.2860000000001</v>
      </c>
      <c r="L376" s="2" t="s">
        <v>21</v>
      </c>
      <c r="M376" s="1">
        <v>2006</v>
      </c>
      <c r="N376" s="1" t="str" cm="1">
        <f t="array" ref="N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6" s="2" t="s">
        <v>32</v>
      </c>
      <c r="P376" s="2" t="str" cm="1">
        <f t="array" ref="P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6" s="1">
        <v>3</v>
      </c>
      <c r="R376" s="1">
        <v>52.36</v>
      </c>
      <c r="S376" s="1">
        <v>9.5</v>
      </c>
      <c r="T376" s="1">
        <v>29.06</v>
      </c>
      <c r="U376" s="1">
        <v>6</v>
      </c>
      <c r="V376" s="10"/>
      <c r="W376" s="1" t="s">
        <v>23</v>
      </c>
      <c r="X376" s="2" t="s">
        <v>38</v>
      </c>
      <c r="Y376" s="2" t="str" cm="1">
        <f t="array" ref="Y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7" spans="1:25" ht="15" customHeight="1" x14ac:dyDescent="0.35">
      <c r="A377" s="1">
        <v>376</v>
      </c>
      <c r="B377" s="13">
        <v>-8.3318759126972992</v>
      </c>
      <c r="C377" s="12">
        <v>39.680170926246099</v>
      </c>
      <c r="D377" s="1">
        <v>933</v>
      </c>
      <c r="E377" s="2" t="s">
        <v>494</v>
      </c>
      <c r="F377" s="1"/>
      <c r="G377" s="2" t="s">
        <v>19</v>
      </c>
      <c r="H377" s="2" t="s">
        <v>54</v>
      </c>
      <c r="I377" s="2" t="s">
        <v>479</v>
      </c>
      <c r="J377" s="1">
        <v>-17052.46</v>
      </c>
      <c r="K377" s="1">
        <v>1341.5219999999999</v>
      </c>
      <c r="L377" s="2" t="s">
        <v>21</v>
      </c>
      <c r="M377" s="1">
        <v>2006</v>
      </c>
      <c r="N377" s="1" t="str" cm="1">
        <f t="array" ref="N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7" s="2" t="s">
        <v>65</v>
      </c>
      <c r="P377" s="2" t="str" cm="1">
        <f t="array" ref="P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7" s="1">
        <v>1</v>
      </c>
      <c r="R377" s="1">
        <v>12.55</v>
      </c>
      <c r="S377" s="1">
        <v>24.31</v>
      </c>
      <c r="T377" s="1">
        <v>12.55</v>
      </c>
      <c r="U377" s="9"/>
      <c r="V377" s="10"/>
      <c r="W377" s="1" t="s">
        <v>23</v>
      </c>
      <c r="X377" s="2" t="s">
        <v>24</v>
      </c>
      <c r="Y377" s="2" t="str" cm="1">
        <f t="array" ref="Y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8" spans="1:25" ht="15" customHeight="1" x14ac:dyDescent="0.35">
      <c r="A378" s="1">
        <v>377</v>
      </c>
      <c r="B378" s="13">
        <v>-8.3280642462061607</v>
      </c>
      <c r="C378" s="12">
        <v>39.681345203573798</v>
      </c>
      <c r="D378" s="1">
        <v>934</v>
      </c>
      <c r="E378" s="2" t="s">
        <v>495</v>
      </c>
      <c r="F378" s="1"/>
      <c r="G378" s="2" t="s">
        <v>19</v>
      </c>
      <c r="H378" s="2" t="s">
        <v>54</v>
      </c>
      <c r="I378" s="2" t="s">
        <v>479</v>
      </c>
      <c r="J378" s="1">
        <v>-16725.169999999998</v>
      </c>
      <c r="K378" s="1">
        <v>1471.183</v>
      </c>
      <c r="L378" s="2" t="s">
        <v>21</v>
      </c>
      <c r="M378" s="1">
        <v>2006</v>
      </c>
      <c r="N378" s="1" t="str" cm="1">
        <f t="array" ref="N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8" s="2" t="s">
        <v>65</v>
      </c>
      <c r="P378" s="2" t="str" cm="1">
        <f t="array" ref="P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78" s="1">
        <v>1</v>
      </c>
      <c r="R378" s="1">
        <v>10</v>
      </c>
      <c r="S378" s="1">
        <v>17.52</v>
      </c>
      <c r="T378" s="1">
        <v>10</v>
      </c>
      <c r="U378" s="9"/>
      <c r="V378" s="10"/>
      <c r="W378" s="1" t="s">
        <v>23</v>
      </c>
      <c r="X378" s="2" t="s">
        <v>24</v>
      </c>
      <c r="Y378" s="2" t="str" cm="1">
        <f t="array" ref="Y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79" spans="1:25" ht="15" customHeight="1" x14ac:dyDescent="0.35">
      <c r="A379" s="1">
        <v>378</v>
      </c>
      <c r="B379" s="13">
        <v>-8.9422929900705306</v>
      </c>
      <c r="C379" s="12">
        <v>39.2857821231514</v>
      </c>
      <c r="D379" s="1">
        <v>946</v>
      </c>
      <c r="E379" s="2" t="s">
        <v>496</v>
      </c>
      <c r="F379" s="1"/>
      <c r="G379" s="2" t="s">
        <v>37</v>
      </c>
      <c r="H379" s="2" t="s">
        <v>54</v>
      </c>
      <c r="I379" s="2" t="s">
        <v>74</v>
      </c>
      <c r="J379" s="1">
        <v>-69814.37</v>
      </c>
      <c r="K379" s="1">
        <v>-42152.1</v>
      </c>
      <c r="L379" s="2" t="s">
        <v>21</v>
      </c>
      <c r="M379" s="1">
        <v>1989</v>
      </c>
      <c r="N379" s="1" t="str" cm="1">
        <f t="array" ref="N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79" s="2" t="s">
        <v>32</v>
      </c>
      <c r="P379" s="2" t="str" cm="1">
        <f t="array" ref="P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79" s="1">
        <v>3</v>
      </c>
      <c r="R379" s="1">
        <v>39.299999999999997</v>
      </c>
      <c r="S379" s="1">
        <v>9</v>
      </c>
      <c r="T379" s="1">
        <v>18.399999999999999</v>
      </c>
      <c r="U379" s="1">
        <v>5.55</v>
      </c>
      <c r="V379" s="10"/>
      <c r="W379" s="1" t="s">
        <v>23</v>
      </c>
      <c r="X379" s="2" t="s">
        <v>38</v>
      </c>
      <c r="Y379" s="2" t="str" cm="1">
        <f t="array" ref="Y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0" spans="1:25" ht="15" customHeight="1" x14ac:dyDescent="0.35">
      <c r="A380" s="1">
        <v>379</v>
      </c>
      <c r="B380" s="13">
        <v>-8.9478464612840707</v>
      </c>
      <c r="C380" s="12">
        <v>39.2943395205656</v>
      </c>
      <c r="D380" s="1">
        <v>953</v>
      </c>
      <c r="E380" s="2" t="s">
        <v>499</v>
      </c>
      <c r="F380" s="1"/>
      <c r="G380" s="2" t="s">
        <v>19</v>
      </c>
      <c r="H380" s="2" t="s">
        <v>54</v>
      </c>
      <c r="I380" s="2" t="s">
        <v>74</v>
      </c>
      <c r="J380" s="1">
        <v>-70284.960000000006</v>
      </c>
      <c r="K380" s="1">
        <v>-41197.730000000003</v>
      </c>
      <c r="L380" s="2" t="s">
        <v>21</v>
      </c>
      <c r="M380" s="1">
        <v>1989</v>
      </c>
      <c r="N380" s="1" t="str" cm="1">
        <f t="array" ref="N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0" s="2" t="s">
        <v>65</v>
      </c>
      <c r="P380" s="2" t="str" cm="1">
        <f t="array" ref="P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0" s="1">
        <v>1</v>
      </c>
      <c r="R380" s="1">
        <v>7.3</v>
      </c>
      <c r="S380" s="1">
        <v>14.45</v>
      </c>
      <c r="T380" s="1">
        <v>7.3</v>
      </c>
      <c r="U380" s="9"/>
      <c r="V380" s="10"/>
      <c r="W380" s="1" t="s">
        <v>23</v>
      </c>
      <c r="X380" s="2" t="s">
        <v>24</v>
      </c>
      <c r="Y380" s="2" t="str" cm="1">
        <f t="array" ref="Y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1" spans="1:25" ht="15" customHeight="1" x14ac:dyDescent="0.35">
      <c r="A381" s="1">
        <v>380</v>
      </c>
      <c r="B381" s="13">
        <v>-7.35646859523633</v>
      </c>
      <c r="C381" s="12">
        <v>40.364106256376303</v>
      </c>
      <c r="D381" s="1">
        <v>959</v>
      </c>
      <c r="E381" s="2" t="s">
        <v>500</v>
      </c>
      <c r="F381" s="1"/>
      <c r="G381" s="2" t="s">
        <v>26</v>
      </c>
      <c r="H381" s="2" t="s">
        <v>325</v>
      </c>
      <c r="I381" s="2" t="s">
        <v>501</v>
      </c>
      <c r="J381" s="1">
        <v>65967</v>
      </c>
      <c r="K381" s="1">
        <v>77553</v>
      </c>
      <c r="L381" s="2" t="s">
        <v>21</v>
      </c>
      <c r="M381" s="1">
        <v>1878</v>
      </c>
      <c r="N381" s="1" t="str" cm="1">
        <f t="array" ref="N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1" s="2" t="s">
        <v>29</v>
      </c>
      <c r="P381" s="2" t="str" cm="1">
        <f t="array" ref="P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1" s="1">
        <v>6</v>
      </c>
      <c r="R381" s="1">
        <v>75</v>
      </c>
      <c r="S381" s="1">
        <v>7.2</v>
      </c>
      <c r="T381" s="1">
        <v>13</v>
      </c>
      <c r="U381" s="1">
        <v>3.2</v>
      </c>
      <c r="V381" s="10"/>
      <c r="W381" s="1" t="s">
        <v>46</v>
      </c>
      <c r="X381" s="2" t="s">
        <v>35</v>
      </c>
      <c r="Y381" s="2" t="str" cm="1">
        <f t="array" ref="Y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82" spans="1:25" ht="15" customHeight="1" x14ac:dyDescent="0.35">
      <c r="A382" s="1">
        <v>381</v>
      </c>
      <c r="B382" s="13">
        <v>-8.0247435741776005</v>
      </c>
      <c r="C382" s="12">
        <v>41.083130403560901</v>
      </c>
      <c r="D382" s="1">
        <v>968</v>
      </c>
      <c r="E382" s="2" t="s">
        <v>503</v>
      </c>
      <c r="F382" s="1"/>
      <c r="G382" s="2" t="s">
        <v>26</v>
      </c>
      <c r="H382" s="2" t="s">
        <v>126</v>
      </c>
      <c r="I382" s="2" t="s">
        <v>502</v>
      </c>
      <c r="J382" s="1">
        <v>9105.8250000000007</v>
      </c>
      <c r="K382" s="1">
        <v>157115.70000000001</v>
      </c>
      <c r="L382" s="2" t="s">
        <v>21</v>
      </c>
      <c r="M382" s="1">
        <v>1934</v>
      </c>
      <c r="N382" s="1" t="str" cm="1">
        <f t="array" ref="N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82" s="2" t="s">
        <v>29</v>
      </c>
      <c r="P382" s="2" t="str" cm="1">
        <f t="array" ref="P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2" s="1">
        <v>1</v>
      </c>
      <c r="R382" s="1">
        <v>15</v>
      </c>
      <c r="S382" s="1">
        <v>7.3</v>
      </c>
      <c r="U382" s="9"/>
      <c r="V382" s="10"/>
      <c r="W382" s="1" t="s">
        <v>41</v>
      </c>
      <c r="X382" s="2" t="s">
        <v>35</v>
      </c>
      <c r="Y382" s="2" t="str" cm="1">
        <f t="array" ref="Y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83" spans="1:25" ht="15" customHeight="1" x14ac:dyDescent="0.35">
      <c r="A383" s="1">
        <v>382</v>
      </c>
      <c r="B383" s="13">
        <v>-8.9479983437417694</v>
      </c>
      <c r="C383" s="12">
        <v>39.298561621674303</v>
      </c>
      <c r="D383" s="1">
        <v>972</v>
      </c>
      <c r="E383" s="2" t="s">
        <v>504</v>
      </c>
      <c r="F383" s="1"/>
      <c r="G383" s="2" t="s">
        <v>19</v>
      </c>
      <c r="H383" s="2" t="s">
        <v>54</v>
      </c>
      <c r="I383" s="2" t="s">
        <v>74</v>
      </c>
      <c r="J383" s="1">
        <v>-70293.84</v>
      </c>
      <c r="K383" s="1">
        <v>-40728.86</v>
      </c>
      <c r="L383" s="2" t="s">
        <v>21</v>
      </c>
      <c r="M383" s="1">
        <v>1989</v>
      </c>
      <c r="N383" s="1" t="str" cm="1">
        <f t="array" ref="N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3" s="2" t="s">
        <v>65</v>
      </c>
      <c r="P383" s="2" t="str" cm="1">
        <f t="array" ref="P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3" s="1">
        <v>1</v>
      </c>
      <c r="R383" s="1">
        <v>7.5</v>
      </c>
      <c r="S383" s="1">
        <v>15.5</v>
      </c>
      <c r="T383" s="1">
        <v>7.5</v>
      </c>
      <c r="U383" s="9"/>
      <c r="V383" s="10"/>
      <c r="W383" s="1" t="s">
        <v>23</v>
      </c>
      <c r="X383" s="2" t="s">
        <v>24</v>
      </c>
      <c r="Y383" s="2" t="str" cm="1">
        <f t="array" ref="Y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4" spans="1:25" ht="15" customHeight="1" x14ac:dyDescent="0.35">
      <c r="A384" s="1">
        <v>383</v>
      </c>
      <c r="B384" s="13">
        <v>-7.4412003445415902</v>
      </c>
      <c r="C384" s="12">
        <v>39.305724268373403</v>
      </c>
      <c r="D384" s="1">
        <v>973</v>
      </c>
      <c r="E384" s="2" t="s">
        <v>505</v>
      </c>
      <c r="F384" s="1"/>
      <c r="G384" s="2" t="s">
        <v>37</v>
      </c>
      <c r="H384" s="2" t="s">
        <v>20</v>
      </c>
      <c r="I384" s="2" t="s">
        <v>20</v>
      </c>
      <c r="J384" s="1">
        <v>59679</v>
      </c>
      <c r="K384" s="1">
        <v>-40022</v>
      </c>
      <c r="L384" s="2" t="s">
        <v>21</v>
      </c>
      <c r="M384" s="1">
        <v>1992</v>
      </c>
      <c r="N384" s="1" t="str" cm="1">
        <f t="array" ref="N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4" s="2" t="s">
        <v>32</v>
      </c>
      <c r="P384" s="2" t="str" cm="1">
        <f t="array" ref="P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4" s="1">
        <v>3</v>
      </c>
      <c r="R384" s="1">
        <v>36.5</v>
      </c>
      <c r="S384" s="1">
        <v>10.8</v>
      </c>
      <c r="T384" s="1">
        <v>18.5</v>
      </c>
      <c r="U384" s="1">
        <v>6</v>
      </c>
      <c r="V384" s="10"/>
      <c r="W384" s="1" t="s">
        <v>23</v>
      </c>
      <c r="X384" s="2" t="s">
        <v>38</v>
      </c>
      <c r="Y384" s="2" t="str" cm="1">
        <f t="array" ref="Y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5" spans="1:25" ht="15" customHeight="1" x14ac:dyDescent="0.35">
      <c r="A385" s="1">
        <v>384</v>
      </c>
      <c r="B385" s="13">
        <v>-8.9433599537972004</v>
      </c>
      <c r="C385" s="12">
        <v>39.305438134088703</v>
      </c>
      <c r="D385" s="1">
        <v>974</v>
      </c>
      <c r="E385" s="2" t="s">
        <v>506</v>
      </c>
      <c r="F385" s="1"/>
      <c r="G385" s="2" t="s">
        <v>37</v>
      </c>
      <c r="H385" s="2" t="s">
        <v>54</v>
      </c>
      <c r="I385" s="2" t="s">
        <v>74</v>
      </c>
      <c r="J385" s="1">
        <v>-69886.880000000005</v>
      </c>
      <c r="K385" s="1">
        <v>-39969</v>
      </c>
      <c r="L385" s="2" t="s">
        <v>21</v>
      </c>
      <c r="M385" s="1">
        <v>1989</v>
      </c>
      <c r="N385" s="1" t="str" cm="1">
        <f t="array" ref="N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5" s="2" t="s">
        <v>32</v>
      </c>
      <c r="P385" s="2" t="str" cm="1">
        <f t="array" ref="P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5" s="1">
        <v>3</v>
      </c>
      <c r="R385" s="1">
        <v>31.5</v>
      </c>
      <c r="S385" s="1">
        <v>9</v>
      </c>
      <c r="T385" s="1">
        <v>16.899999999999999</v>
      </c>
      <c r="U385" s="1">
        <v>5.64</v>
      </c>
      <c r="V385" s="10"/>
      <c r="W385" s="1" t="s">
        <v>23</v>
      </c>
      <c r="X385" s="2" t="s">
        <v>24</v>
      </c>
      <c r="Y385" s="2" t="str" cm="1">
        <f t="array" ref="Y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6" spans="1:25" ht="15" customHeight="1" x14ac:dyDescent="0.35">
      <c r="A386" s="1">
        <v>385</v>
      </c>
      <c r="B386" s="13">
        <v>-7.4433511998723398</v>
      </c>
      <c r="C386" s="12">
        <v>39.309835282823101</v>
      </c>
      <c r="D386" s="1">
        <v>976</v>
      </c>
      <c r="E386" s="2" t="s">
        <v>507</v>
      </c>
      <c r="F386" s="1"/>
      <c r="G386" s="2" t="s">
        <v>19</v>
      </c>
      <c r="H386" s="2" t="s">
        <v>20</v>
      </c>
      <c r="I386" s="2" t="s">
        <v>20</v>
      </c>
      <c r="J386" s="1">
        <v>59490</v>
      </c>
      <c r="K386" s="1">
        <v>-39567</v>
      </c>
      <c r="L386" s="2" t="s">
        <v>21</v>
      </c>
      <c r="M386" s="1">
        <v>1992</v>
      </c>
      <c r="N386" s="1" t="str" cm="1">
        <f t="array" ref="N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6" s="2" t="s">
        <v>228</v>
      </c>
      <c r="P386" s="2" t="str" cm="1">
        <f t="array" ref="P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6" s="1">
        <v>1</v>
      </c>
      <c r="R386" s="1">
        <v>5.9</v>
      </c>
      <c r="S386" s="1">
        <v>20</v>
      </c>
      <c r="T386" s="1">
        <v>5.9</v>
      </c>
      <c r="U386" s="9"/>
      <c r="V386" s="10"/>
      <c r="W386" s="1" t="s">
        <v>23</v>
      </c>
      <c r="X386" s="2" t="s">
        <v>24</v>
      </c>
      <c r="Y386" s="2" t="str" cm="1">
        <f t="array" ref="Y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7" spans="1:25" ht="15" customHeight="1" x14ac:dyDescent="0.35">
      <c r="A387" s="1">
        <v>386</v>
      </c>
      <c r="B387" s="13">
        <v>-7.2167078589159201</v>
      </c>
      <c r="C387" s="12">
        <v>38.779516795168</v>
      </c>
      <c r="D387" s="1">
        <v>978</v>
      </c>
      <c r="E387" s="2" t="s">
        <v>508</v>
      </c>
      <c r="F387" s="1"/>
      <c r="G387" s="2" t="s">
        <v>26</v>
      </c>
      <c r="H387" s="2" t="s">
        <v>20</v>
      </c>
      <c r="I387" s="2" t="s">
        <v>279</v>
      </c>
      <c r="J387" s="1">
        <v>79631</v>
      </c>
      <c r="K387" s="1">
        <v>-98269</v>
      </c>
      <c r="L387" s="2" t="s">
        <v>21</v>
      </c>
      <c r="M387" s="1">
        <v>1990</v>
      </c>
      <c r="N387" s="1" t="str" cm="1">
        <f t="array" ref="N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7" s="2" t="s">
        <v>133</v>
      </c>
      <c r="P387" s="2" t="str" cm="1">
        <f t="array" ref="P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87" s="1">
        <v>2</v>
      </c>
      <c r="R387" s="1">
        <v>4.5</v>
      </c>
      <c r="S387" s="1">
        <v>22</v>
      </c>
      <c r="T387" s="1">
        <v>2.25</v>
      </c>
      <c r="U387" s="1">
        <v>2</v>
      </c>
      <c r="V387" s="10"/>
      <c r="W387" s="1" t="s">
        <v>23</v>
      </c>
      <c r="X387" s="2" t="s">
        <v>24</v>
      </c>
      <c r="Y387" s="2" t="str" cm="1">
        <f t="array" ref="Y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88" spans="1:25" ht="15" customHeight="1" x14ac:dyDescent="0.35">
      <c r="A388" s="1">
        <v>387</v>
      </c>
      <c r="B388" s="13">
        <v>-7.19494710794645</v>
      </c>
      <c r="C388" s="12">
        <v>38.824238982753997</v>
      </c>
      <c r="D388" s="1">
        <v>979</v>
      </c>
      <c r="E388" s="2" t="s">
        <v>509</v>
      </c>
      <c r="F388" s="1"/>
      <c r="G388" s="2" t="s">
        <v>26</v>
      </c>
      <c r="H388" s="2" t="s">
        <v>20</v>
      </c>
      <c r="I388" s="2" t="s">
        <v>279</v>
      </c>
      <c r="J388" s="1">
        <v>81471</v>
      </c>
      <c r="K388" s="1">
        <v>-93285</v>
      </c>
      <c r="L388" s="2" t="s">
        <v>21</v>
      </c>
      <c r="M388" s="1">
        <v>1990</v>
      </c>
      <c r="N388" s="1" t="str" cm="1">
        <f t="array" ref="N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8" s="2" t="s">
        <v>29</v>
      </c>
      <c r="P388" s="2" t="str" cm="1">
        <f t="array" ref="P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88" s="1">
        <v>2</v>
      </c>
      <c r="R388" s="1">
        <v>17</v>
      </c>
      <c r="S388" s="1">
        <v>6.8</v>
      </c>
      <c r="U388" s="1">
        <v>3</v>
      </c>
      <c r="V388" s="10"/>
      <c r="W388" s="1" t="s">
        <v>23</v>
      </c>
      <c r="X388" s="2" t="s">
        <v>35</v>
      </c>
      <c r="Y388" s="2" t="str" cm="1">
        <f t="array" ref="Y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89" spans="1:25" ht="15" customHeight="1" x14ac:dyDescent="0.35">
      <c r="A389" s="1">
        <v>388</v>
      </c>
      <c r="B389" s="13">
        <v>-8.3221421093699295</v>
      </c>
      <c r="C389" s="12">
        <v>39.683066012306099</v>
      </c>
      <c r="D389" s="1">
        <v>980</v>
      </c>
      <c r="E389" s="2" t="s">
        <v>510</v>
      </c>
      <c r="F389" s="1"/>
      <c r="G389" s="2" t="s">
        <v>37</v>
      </c>
      <c r="H389" s="2" t="s">
        <v>54</v>
      </c>
      <c r="I389" s="2" t="s">
        <v>479</v>
      </c>
      <c r="J389" s="1">
        <v>-16216.71</v>
      </c>
      <c r="K389" s="1">
        <v>1661.155</v>
      </c>
      <c r="L389" s="2" t="s">
        <v>21</v>
      </c>
      <c r="M389" s="1">
        <v>2006</v>
      </c>
      <c r="N389" s="1" t="str" cm="1">
        <f t="array" ref="N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89" s="2" t="s">
        <v>32</v>
      </c>
      <c r="P389" s="2" t="str" cm="1">
        <f t="array" ref="P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89" s="1">
        <v>3</v>
      </c>
      <c r="R389" s="1">
        <v>39.5</v>
      </c>
      <c r="S389" s="1">
        <v>12.85</v>
      </c>
      <c r="T389" s="1">
        <v>20.8</v>
      </c>
      <c r="U389" s="1">
        <v>8.1999999999999993</v>
      </c>
      <c r="V389" s="10"/>
      <c r="W389" s="1" t="s">
        <v>23</v>
      </c>
      <c r="X389" s="2" t="s">
        <v>38</v>
      </c>
      <c r="Y389" s="2" t="str" cm="1">
        <f t="array" ref="Y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0" spans="1:25" ht="15" customHeight="1" x14ac:dyDescent="0.35">
      <c r="A390" s="1">
        <v>389</v>
      </c>
      <c r="B390" s="13">
        <v>-8.9366477405374596</v>
      </c>
      <c r="C390" s="12">
        <v>39.311289281617299</v>
      </c>
      <c r="D390" s="1">
        <v>985</v>
      </c>
      <c r="E390" s="2" t="s">
        <v>511</v>
      </c>
      <c r="F390" s="1"/>
      <c r="G390" s="2" t="s">
        <v>37</v>
      </c>
      <c r="H390" s="2" t="s">
        <v>54</v>
      </c>
      <c r="I390" s="2" t="s">
        <v>74</v>
      </c>
      <c r="J390" s="1">
        <v>-69302.149999999994</v>
      </c>
      <c r="K390" s="1">
        <v>-39324.550000000003</v>
      </c>
      <c r="L390" s="2" t="s">
        <v>21</v>
      </c>
      <c r="M390" s="1">
        <v>1989</v>
      </c>
      <c r="N390" s="1" t="str" cm="1">
        <f t="array" ref="N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0" s="2" t="s">
        <v>32</v>
      </c>
      <c r="P390" s="2" t="str" cm="1">
        <f t="array" ref="P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0" s="1">
        <v>3</v>
      </c>
      <c r="R390" s="1">
        <v>52.36</v>
      </c>
      <c r="S390" s="1">
        <v>19.149999999999999</v>
      </c>
      <c r="T390" s="1">
        <v>27.8</v>
      </c>
      <c r="U390" s="1">
        <v>5.5</v>
      </c>
      <c r="V390" s="10"/>
      <c r="W390" s="1" t="s">
        <v>23</v>
      </c>
      <c r="X390" s="2" t="s">
        <v>38</v>
      </c>
      <c r="Y390" s="2" t="str" cm="1">
        <f t="array" ref="Y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1" spans="1:25" ht="15" customHeight="1" x14ac:dyDescent="0.35">
      <c r="A391" s="1">
        <v>390</v>
      </c>
      <c r="B391" s="13">
        <v>-7.3244434347117497</v>
      </c>
      <c r="C391" s="12">
        <v>38.853969105756804</v>
      </c>
      <c r="D391" s="1">
        <v>987</v>
      </c>
      <c r="E391" s="2" t="s">
        <v>513</v>
      </c>
      <c r="F391" s="1"/>
      <c r="G391" s="2" t="s">
        <v>26</v>
      </c>
      <c r="H391" s="2" t="s">
        <v>20</v>
      </c>
      <c r="I391" s="2" t="s">
        <v>279</v>
      </c>
      <c r="J391" s="1">
        <v>70196</v>
      </c>
      <c r="K391" s="1">
        <v>-90092</v>
      </c>
      <c r="L391" s="2" t="s">
        <v>21</v>
      </c>
      <c r="M391" s="1">
        <v>1966</v>
      </c>
      <c r="N391" s="1" t="str" cm="1">
        <f t="array" ref="N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1" s="2" t="s">
        <v>133</v>
      </c>
      <c r="P391" s="2" t="str" cm="1">
        <f t="array" ref="P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1" s="1">
        <v>2</v>
      </c>
      <c r="R391" s="1">
        <v>4.5199999999999996</v>
      </c>
      <c r="S391" s="1">
        <v>28</v>
      </c>
      <c r="T391" s="1">
        <v>2.2599999999999998</v>
      </c>
      <c r="U391" s="1">
        <v>2.56</v>
      </c>
      <c r="V391" s="10"/>
      <c r="W391" s="1" t="s">
        <v>23</v>
      </c>
      <c r="X391" s="2" t="s">
        <v>24</v>
      </c>
      <c r="Y391" s="2" t="str" cm="1">
        <f t="array" ref="Y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2" spans="1:25" ht="15" customHeight="1" x14ac:dyDescent="0.35">
      <c r="A392" s="1">
        <v>391</v>
      </c>
      <c r="B392" s="13">
        <v>-7.1491801372702799</v>
      </c>
      <c r="C392" s="12">
        <v>38.895743782382802</v>
      </c>
      <c r="D392" s="1">
        <v>997</v>
      </c>
      <c r="E392" s="2" t="s">
        <v>514</v>
      </c>
      <c r="F392" s="1"/>
      <c r="G392" s="2" t="s">
        <v>19</v>
      </c>
      <c r="H392" s="2" t="s">
        <v>20</v>
      </c>
      <c r="I392" s="2" t="s">
        <v>279</v>
      </c>
      <c r="J392" s="1">
        <v>85360</v>
      </c>
      <c r="K392" s="1">
        <v>-85305</v>
      </c>
      <c r="L392" s="2" t="s">
        <v>21</v>
      </c>
      <c r="M392" s="1">
        <v>1990</v>
      </c>
      <c r="N392" s="1" t="str" cm="1">
        <f t="array" ref="N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2" s="2" t="s">
        <v>22</v>
      </c>
      <c r="P392" s="2" t="str" cm="1">
        <f t="array" ref="P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392" s="1">
        <v>1</v>
      </c>
      <c r="R392" s="1">
        <v>25</v>
      </c>
      <c r="S392" s="1">
        <v>13</v>
      </c>
      <c r="T392" s="1">
        <v>25</v>
      </c>
      <c r="U392" s="9"/>
      <c r="V392" s="10"/>
      <c r="W392" s="1" t="s">
        <v>23</v>
      </c>
      <c r="X392" s="2" t="s">
        <v>24</v>
      </c>
      <c r="Y392" s="2" t="str" cm="1">
        <f t="array" ref="Y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3" spans="1:25" ht="15" customHeight="1" x14ac:dyDescent="0.35">
      <c r="A393" s="1">
        <v>392</v>
      </c>
      <c r="B393" s="13">
        <v>-8.9473861977351401</v>
      </c>
      <c r="C393" s="12">
        <v>39.322733997719702</v>
      </c>
      <c r="D393" s="1">
        <v>1003</v>
      </c>
      <c r="E393" s="2" t="s">
        <v>515</v>
      </c>
      <c r="F393" s="1"/>
      <c r="G393" s="2" t="s">
        <v>19</v>
      </c>
      <c r="H393" s="2" t="s">
        <v>54</v>
      </c>
      <c r="I393" s="2" t="s">
        <v>74</v>
      </c>
      <c r="J393" s="1">
        <v>-70216.87</v>
      </c>
      <c r="K393" s="1">
        <v>-38045.629999999997</v>
      </c>
      <c r="L393" s="2" t="s">
        <v>21</v>
      </c>
      <c r="M393" s="1">
        <v>1989</v>
      </c>
      <c r="N393" s="1" t="str" cm="1">
        <f t="array" ref="N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3" s="2" t="s">
        <v>65</v>
      </c>
      <c r="P393" s="2" t="str" cm="1">
        <f t="array" ref="P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3" s="1">
        <v>1</v>
      </c>
      <c r="R393" s="1">
        <v>9.5</v>
      </c>
      <c r="S393" s="1">
        <v>14.25</v>
      </c>
      <c r="T393" s="1">
        <v>9.5</v>
      </c>
      <c r="U393" s="9"/>
      <c r="V393" s="10"/>
      <c r="W393" s="1" t="s">
        <v>23</v>
      </c>
      <c r="X393" s="2" t="s">
        <v>24</v>
      </c>
      <c r="Y393" s="2" t="str" cm="1">
        <f t="array" ref="Y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4" spans="1:25" ht="15" customHeight="1" x14ac:dyDescent="0.35">
      <c r="A394" s="1">
        <v>393</v>
      </c>
      <c r="B394" s="13">
        <v>-7.3622224840190098</v>
      </c>
      <c r="C394" s="12">
        <v>40.190453151776801</v>
      </c>
      <c r="D394" s="1">
        <v>1004</v>
      </c>
      <c r="E394" s="2" t="s">
        <v>516</v>
      </c>
      <c r="F394" s="1"/>
      <c r="G394" s="2" t="s">
        <v>26</v>
      </c>
      <c r="H394" s="2" t="s">
        <v>325</v>
      </c>
      <c r="I394" s="2" t="s">
        <v>498</v>
      </c>
      <c r="J394" s="1">
        <v>65646</v>
      </c>
      <c r="K394" s="1">
        <v>58266</v>
      </c>
      <c r="L394" s="2" t="s">
        <v>21</v>
      </c>
      <c r="M394" s="1">
        <v>1885</v>
      </c>
      <c r="N394" s="1" t="str" cm="1">
        <f t="array" ref="N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394" s="2" t="s">
        <v>29</v>
      </c>
      <c r="P394" s="2" t="str" cm="1">
        <f t="array" ref="P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394" s="1">
        <v>8</v>
      </c>
      <c r="R394" s="1">
        <v>85.4</v>
      </c>
      <c r="S394" s="1">
        <v>4.2</v>
      </c>
      <c r="T394" s="1">
        <v>15.5</v>
      </c>
      <c r="U394" s="1">
        <v>2</v>
      </c>
      <c r="V394" s="10"/>
      <c r="W394" s="1" t="s">
        <v>46</v>
      </c>
      <c r="X394" s="2" t="s">
        <v>35</v>
      </c>
      <c r="Y394" s="2" t="str" cm="1">
        <f t="array" ref="Y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395" spans="1:25" ht="15" customHeight="1" x14ac:dyDescent="0.35">
      <c r="A395" s="1">
        <v>394</v>
      </c>
      <c r="B395" s="13">
        <v>-7.5824048184473503</v>
      </c>
      <c r="C395" s="12">
        <v>41.157484263891803</v>
      </c>
      <c r="D395" s="1">
        <v>1010</v>
      </c>
      <c r="E395" s="2" t="s">
        <v>517</v>
      </c>
      <c r="F395" s="1"/>
      <c r="G395" s="2" t="s">
        <v>26</v>
      </c>
      <c r="H395" s="2" t="s">
        <v>126</v>
      </c>
      <c r="I395" s="2" t="s">
        <v>518</v>
      </c>
      <c r="J395" s="1">
        <v>46223.18</v>
      </c>
      <c r="K395" s="1">
        <v>165513.70000000001</v>
      </c>
      <c r="L395" s="2" t="s">
        <v>21</v>
      </c>
      <c r="M395" s="1">
        <v>1973</v>
      </c>
      <c r="N395" s="1" t="str" cm="1">
        <f t="array" ref="N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5" s="2" t="s">
        <v>32</v>
      </c>
      <c r="P395" s="2" t="str" cm="1">
        <f t="array" ref="P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5" s="1">
        <v>3</v>
      </c>
      <c r="R395" s="1">
        <v>64.900000000000006</v>
      </c>
      <c r="S395" s="1">
        <v>10.4</v>
      </c>
      <c r="T395" s="1">
        <v>22.4</v>
      </c>
      <c r="U395" s="1">
        <v>4</v>
      </c>
      <c r="V395" s="10"/>
      <c r="W395" s="1" t="s">
        <v>46</v>
      </c>
      <c r="X395" s="2" t="s">
        <v>38</v>
      </c>
      <c r="Y395" s="2" t="str" cm="1">
        <f t="array" ref="Y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6" spans="1:25" ht="15" customHeight="1" x14ac:dyDescent="0.35">
      <c r="A396" s="1">
        <v>395</v>
      </c>
      <c r="B396" s="13">
        <v>-8.9712924544050292</v>
      </c>
      <c r="C396" s="12">
        <v>39.345447872900401</v>
      </c>
      <c r="D396" s="1">
        <v>1014</v>
      </c>
      <c r="E396" s="2" t="s">
        <v>519</v>
      </c>
      <c r="F396" s="1"/>
      <c r="G396" s="2" t="s">
        <v>63</v>
      </c>
      <c r="H396" s="2" t="s">
        <v>54</v>
      </c>
      <c r="I396" s="2" t="s">
        <v>74</v>
      </c>
      <c r="J396" s="1">
        <v>-72255</v>
      </c>
      <c r="K396" s="1">
        <v>-35505</v>
      </c>
      <c r="L396" s="2" t="s">
        <v>21</v>
      </c>
      <c r="M396" s="1">
        <v>1989</v>
      </c>
      <c r="N396" s="1" t="str" cm="1">
        <f t="array" ref="N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6" s="2" t="s">
        <v>32</v>
      </c>
      <c r="P396" s="2" t="str" cm="1">
        <f t="array" ref="P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6" s="1">
        <v>6</v>
      </c>
      <c r="R396" s="1">
        <v>224</v>
      </c>
      <c r="S396" s="1">
        <v>16.5</v>
      </c>
      <c r="T396" s="1">
        <v>40</v>
      </c>
      <c r="U396" s="1">
        <v>42</v>
      </c>
      <c r="V396" s="10"/>
      <c r="W396" s="1" t="s">
        <v>23</v>
      </c>
      <c r="X396" s="2" t="s">
        <v>38</v>
      </c>
      <c r="Y396" s="2" t="str" cm="1">
        <f t="array" ref="Y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7" spans="1:25" ht="15" customHeight="1" x14ac:dyDescent="0.35">
      <c r="A397" s="1">
        <v>396</v>
      </c>
      <c r="B397" s="13">
        <v>-8.9685042086740907</v>
      </c>
      <c r="C397" s="12">
        <v>39.362639342298401</v>
      </c>
      <c r="D397" s="1">
        <v>1021</v>
      </c>
      <c r="E397" s="2" t="s">
        <v>520</v>
      </c>
      <c r="F397" s="1"/>
      <c r="G397" s="2" t="s">
        <v>37</v>
      </c>
      <c r="H397" s="2" t="s">
        <v>54</v>
      </c>
      <c r="I397" s="2" t="s">
        <v>74</v>
      </c>
      <c r="J397" s="1">
        <v>-71996.990000000005</v>
      </c>
      <c r="K397" s="1">
        <v>-33598.550000000003</v>
      </c>
      <c r="L397" s="2" t="s">
        <v>21</v>
      </c>
      <c r="M397" s="1">
        <v>1989</v>
      </c>
      <c r="N397" s="1" t="str" cm="1">
        <f t="array" ref="N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7" s="2" t="s">
        <v>32</v>
      </c>
      <c r="P397" s="2" t="str" cm="1">
        <f t="array" ref="P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7" s="1">
        <v>3</v>
      </c>
      <c r="R397" s="1">
        <v>31.5</v>
      </c>
      <c r="S397" s="1">
        <v>9</v>
      </c>
      <c r="T397" s="1">
        <v>17.2</v>
      </c>
      <c r="U397" s="1">
        <v>5.05</v>
      </c>
      <c r="V397" s="10"/>
      <c r="W397" s="1" t="s">
        <v>23</v>
      </c>
      <c r="X397" s="2" t="s">
        <v>38</v>
      </c>
      <c r="Y397" s="2" t="str" cm="1">
        <f t="array" ref="Y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8" spans="1:25" ht="15" customHeight="1" x14ac:dyDescent="0.35">
      <c r="A398" s="1">
        <v>397</v>
      </c>
      <c r="B398" s="13">
        <v>-8.2111673972885892</v>
      </c>
      <c r="C398" s="12">
        <v>40.397018481274898</v>
      </c>
      <c r="D398" s="1">
        <v>1028</v>
      </c>
      <c r="E398" s="2" t="s">
        <v>521</v>
      </c>
      <c r="F398" s="1"/>
      <c r="G398" s="2" t="s">
        <v>19</v>
      </c>
      <c r="H398" s="2" t="s">
        <v>126</v>
      </c>
      <c r="I398" s="2" t="s">
        <v>127</v>
      </c>
      <c r="J398" s="1">
        <v>-6627</v>
      </c>
      <c r="K398" s="1">
        <v>80921</v>
      </c>
      <c r="L398" s="2" t="s">
        <v>21</v>
      </c>
      <c r="M398" s="1">
        <v>1984</v>
      </c>
      <c r="N398" s="1" t="str" cm="1">
        <f t="array" ref="N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398" s="2" t="s">
        <v>65</v>
      </c>
      <c r="P398" s="2" t="str" cm="1">
        <f t="array" ref="P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398" s="1">
        <v>1</v>
      </c>
      <c r="R398" s="1">
        <v>10.3</v>
      </c>
      <c r="S398" s="1">
        <v>10.5</v>
      </c>
      <c r="T398" s="1">
        <v>10.3</v>
      </c>
      <c r="U398" s="9"/>
      <c r="V398" s="10"/>
      <c r="W398" s="1" t="s">
        <v>46</v>
      </c>
      <c r="X398" s="2" t="s">
        <v>24</v>
      </c>
      <c r="Y398" s="2" t="str" cm="1">
        <f t="array" ref="Y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399" spans="1:25" ht="15" customHeight="1" x14ac:dyDescent="0.35">
      <c r="A399" s="1">
        <v>398</v>
      </c>
      <c r="B399" s="13">
        <v>-7.8827874099023401</v>
      </c>
      <c r="C399" s="12">
        <v>40.6810635939243</v>
      </c>
      <c r="D399" s="1">
        <v>1029</v>
      </c>
      <c r="E399" s="2" t="s">
        <v>522</v>
      </c>
      <c r="F399" s="1"/>
      <c r="G399" s="2" t="s">
        <v>37</v>
      </c>
      <c r="H399" s="2" t="s">
        <v>126</v>
      </c>
      <c r="I399" s="2" t="s">
        <v>126</v>
      </c>
      <c r="J399" s="1">
        <v>21162</v>
      </c>
      <c r="K399" s="1">
        <v>112490</v>
      </c>
      <c r="L399" s="2" t="s">
        <v>21</v>
      </c>
      <c r="M399" s="1">
        <v>1983</v>
      </c>
      <c r="N399" s="1" t="str" cm="1">
        <f t="array" ref="N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399" s="2" t="s">
        <v>32</v>
      </c>
      <c r="P399" s="2" t="str" cm="1">
        <f t="array" ref="P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399" s="1">
        <v>3</v>
      </c>
      <c r="R399" s="1">
        <v>51.2</v>
      </c>
      <c r="S399" s="1">
        <v>23</v>
      </c>
      <c r="T399" s="1">
        <v>24.5</v>
      </c>
      <c r="U399" s="1">
        <v>6</v>
      </c>
      <c r="V399" s="10"/>
      <c r="W399" s="1" t="s">
        <v>46</v>
      </c>
      <c r="X399" s="2" t="s">
        <v>38</v>
      </c>
      <c r="Y399" s="2" t="str" cm="1">
        <f t="array" ref="Y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0" spans="1:25" ht="15" customHeight="1" x14ac:dyDescent="0.35">
      <c r="A400" s="1">
        <v>399</v>
      </c>
      <c r="B400" s="13">
        <v>-8.9647667983107393</v>
      </c>
      <c r="C400" s="12">
        <v>39.373217716694001</v>
      </c>
      <c r="D400" s="1">
        <v>1035</v>
      </c>
      <c r="E400" s="2" t="s">
        <v>523</v>
      </c>
      <c r="F400" s="1"/>
      <c r="G400" s="2" t="s">
        <v>19</v>
      </c>
      <c r="H400" s="2" t="s">
        <v>54</v>
      </c>
      <c r="I400" s="2" t="s">
        <v>74</v>
      </c>
      <c r="J400" s="1">
        <v>-71664.070000000007</v>
      </c>
      <c r="K400" s="1">
        <v>-32427.06</v>
      </c>
      <c r="L400" s="2" t="s">
        <v>21</v>
      </c>
      <c r="M400" s="1">
        <v>1989</v>
      </c>
      <c r="N400" s="1" t="str" cm="1">
        <f t="array" ref="N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0" s="2" t="s">
        <v>65</v>
      </c>
      <c r="P400" s="2" t="str" cm="1">
        <f t="array" ref="P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00" s="1">
        <v>1</v>
      </c>
      <c r="R400" s="1">
        <v>9.5</v>
      </c>
      <c r="S400" s="1">
        <v>16.8</v>
      </c>
      <c r="T400" s="1">
        <v>9.5</v>
      </c>
      <c r="U400" s="9"/>
      <c r="V400" s="10"/>
      <c r="W400" s="1" t="s">
        <v>23</v>
      </c>
      <c r="X400" s="2" t="s">
        <v>24</v>
      </c>
      <c r="Y400" s="2" t="str" cm="1">
        <f t="array" ref="Y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1" spans="1:27" ht="15" customHeight="1" x14ac:dyDescent="0.35">
      <c r="A401" s="1">
        <v>400</v>
      </c>
      <c r="B401" s="13">
        <v>-7.9652160963225898</v>
      </c>
      <c r="C401" s="12">
        <v>40.612269199054197</v>
      </c>
      <c r="D401" s="1">
        <v>1036</v>
      </c>
      <c r="E401" s="2" t="s">
        <v>524</v>
      </c>
      <c r="F401" s="1"/>
      <c r="G401" s="2" t="s">
        <v>63</v>
      </c>
      <c r="H401" s="2" t="s">
        <v>126</v>
      </c>
      <c r="I401" s="2" t="s">
        <v>126</v>
      </c>
      <c r="J401" s="1">
        <v>14208.1</v>
      </c>
      <c r="K401" s="1">
        <v>104834</v>
      </c>
      <c r="L401" s="2" t="s">
        <v>21</v>
      </c>
      <c r="M401" s="1">
        <v>2000</v>
      </c>
      <c r="N401" s="1" t="str" cm="1">
        <f t="array" ref="N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1" s="2" t="s">
        <v>32</v>
      </c>
      <c r="P401" s="2" t="str" cm="1">
        <f t="array" ref="P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1" s="1">
        <v>4</v>
      </c>
      <c r="R401" s="1">
        <v>74.2</v>
      </c>
      <c r="S401" s="1">
        <v>24.6</v>
      </c>
      <c r="T401" s="1">
        <v>21.8</v>
      </c>
      <c r="U401" s="1">
        <v>5.8</v>
      </c>
      <c r="V401" s="10"/>
      <c r="W401" s="1" t="s">
        <v>46</v>
      </c>
      <c r="X401" s="2" t="s">
        <v>38</v>
      </c>
      <c r="Y401" s="2" t="str" cm="1">
        <f t="array" ref="Y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2" spans="1:27" ht="15" customHeight="1" x14ac:dyDescent="0.35">
      <c r="A402" s="1">
        <v>401</v>
      </c>
      <c r="B402" s="13">
        <v>-8.6984217334164295</v>
      </c>
      <c r="C402" s="12">
        <v>39.207892207918</v>
      </c>
      <c r="D402" s="1">
        <v>1041</v>
      </c>
      <c r="E402" s="2" t="s">
        <v>525</v>
      </c>
      <c r="F402" s="1"/>
      <c r="G402" s="2" t="s">
        <v>63</v>
      </c>
      <c r="H402" s="2" t="s">
        <v>54</v>
      </c>
      <c r="I402" s="2" t="s">
        <v>54</v>
      </c>
      <c r="J402" s="1">
        <v>-48827.6</v>
      </c>
      <c r="K402" s="1">
        <v>-50959.35</v>
      </c>
      <c r="L402" s="2" t="s">
        <v>21</v>
      </c>
      <c r="M402" s="1">
        <v>2000</v>
      </c>
      <c r="N402" s="1" t="str" cm="1">
        <f t="array" ref="N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2" s="2" t="s">
        <v>32</v>
      </c>
      <c r="P402" s="2" t="str" cm="1">
        <f t="array" ref="P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2" s="1">
        <v>8</v>
      </c>
      <c r="R402" s="1">
        <v>336</v>
      </c>
      <c r="S402" s="1">
        <v>27.96</v>
      </c>
      <c r="T402" s="1">
        <v>42</v>
      </c>
      <c r="U402" s="1">
        <v>13.5</v>
      </c>
      <c r="V402" s="10"/>
      <c r="W402" s="1" t="s">
        <v>23</v>
      </c>
      <c r="X402" s="2" t="s">
        <v>38</v>
      </c>
      <c r="Y402" s="2" t="str" cm="1">
        <f t="array" ref="Y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3" spans="1:27" ht="15" customHeight="1" x14ac:dyDescent="0.35">
      <c r="A403" s="1">
        <v>402</v>
      </c>
      <c r="B403" s="13">
        <v>-8.6962168757246197</v>
      </c>
      <c r="C403" s="12">
        <v>39.205368669894902</v>
      </c>
      <c r="D403" s="1">
        <v>1041</v>
      </c>
      <c r="E403" s="2" t="s">
        <v>525</v>
      </c>
      <c r="F403" s="1"/>
      <c r="G403" s="2" t="s">
        <v>63</v>
      </c>
      <c r="H403" s="2" t="s">
        <v>54</v>
      </c>
      <c r="I403" s="2" t="s">
        <v>54</v>
      </c>
      <c r="J403" s="1">
        <v>-48638.9</v>
      </c>
      <c r="K403" s="1">
        <v>-51240.7</v>
      </c>
      <c r="L403" s="2" t="s">
        <v>21</v>
      </c>
      <c r="M403" s="1">
        <v>2000</v>
      </c>
      <c r="N403" s="1" t="str" cm="1">
        <f t="array" ref="N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3" s="2" t="s">
        <v>32</v>
      </c>
      <c r="P403" s="2" t="str" cm="1">
        <f t="array" ref="P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3" s="1">
        <v>9</v>
      </c>
      <c r="R403" s="1">
        <v>378</v>
      </c>
      <c r="S403" s="1">
        <v>27.96</v>
      </c>
      <c r="T403" s="1">
        <v>42</v>
      </c>
      <c r="U403" s="1">
        <v>9</v>
      </c>
      <c r="V403" s="10"/>
      <c r="W403" s="1" t="s">
        <v>23</v>
      </c>
      <c r="X403" s="2" t="s">
        <v>38</v>
      </c>
      <c r="Y403" s="2" t="str" cm="1">
        <f t="array" ref="Y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4" spans="1:27" ht="15" customHeight="1" x14ac:dyDescent="0.35">
      <c r="A404" s="1">
        <v>403</v>
      </c>
      <c r="B404" s="13">
        <v>-8.6923944289274697</v>
      </c>
      <c r="C404" s="12">
        <v>39.203691809926298</v>
      </c>
      <c r="D404" s="1">
        <v>1041</v>
      </c>
      <c r="E404" s="2" t="s">
        <v>525</v>
      </c>
      <c r="F404" s="1"/>
      <c r="G404" s="2" t="s">
        <v>63</v>
      </c>
      <c r="H404" s="2" t="s">
        <v>54</v>
      </c>
      <c r="I404" s="2" t="s">
        <v>54</v>
      </c>
      <c r="J404" s="1">
        <v>-48309.88</v>
      </c>
      <c r="K404" s="1">
        <v>-51428.91</v>
      </c>
      <c r="L404" s="2" t="s">
        <v>21</v>
      </c>
      <c r="M404" s="1">
        <v>2000</v>
      </c>
      <c r="N404" s="1" t="str" cm="1">
        <f t="array" ref="N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4" s="2" t="s">
        <v>32</v>
      </c>
      <c r="P404" s="2" t="str" cm="1">
        <f t="array" ref="P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4" s="1">
        <v>9</v>
      </c>
      <c r="R404" s="1">
        <v>378</v>
      </c>
      <c r="S404" s="1">
        <v>27.96</v>
      </c>
      <c r="T404" s="1">
        <v>42</v>
      </c>
      <c r="U404" s="1">
        <v>11</v>
      </c>
      <c r="V404" s="10"/>
      <c r="W404" s="1" t="s">
        <v>23</v>
      </c>
      <c r="X404" s="2" t="s">
        <v>38</v>
      </c>
      <c r="Y404" s="2" t="str" cm="1">
        <f t="array" ref="Y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5" spans="1:27" ht="15" customHeight="1" x14ac:dyDescent="0.35">
      <c r="A405" s="1">
        <v>404</v>
      </c>
      <c r="B405" s="13">
        <v>-8.6881785042350099</v>
      </c>
      <c r="C405" s="12">
        <v>39.202743862574998</v>
      </c>
      <c r="D405" s="1">
        <v>1041</v>
      </c>
      <c r="E405" s="2" t="s">
        <v>525</v>
      </c>
      <c r="F405" s="1"/>
      <c r="G405" s="2" t="s">
        <v>63</v>
      </c>
      <c r="H405" s="2" t="s">
        <v>54</v>
      </c>
      <c r="I405" s="2" t="s">
        <v>54</v>
      </c>
      <c r="J405" s="1">
        <v>-47946.36</v>
      </c>
      <c r="K405" s="1">
        <v>-51536.39</v>
      </c>
      <c r="L405" s="2" t="s">
        <v>21</v>
      </c>
      <c r="M405" s="1">
        <v>2000</v>
      </c>
      <c r="N405" s="1" t="str" cm="1">
        <f t="array" ref="N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5" s="2" t="s">
        <v>32</v>
      </c>
      <c r="P405" s="2" t="str" cm="1">
        <f t="array" ref="P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5" s="1">
        <v>9</v>
      </c>
      <c r="R405" s="1">
        <v>378</v>
      </c>
      <c r="S405" s="1">
        <v>27.96</v>
      </c>
      <c r="T405" s="1">
        <v>42</v>
      </c>
      <c r="U405" s="1">
        <v>12</v>
      </c>
      <c r="V405" s="10"/>
      <c r="W405" s="1" t="s">
        <v>23</v>
      </c>
      <c r="X405" s="2" t="s">
        <v>38</v>
      </c>
      <c r="Y405" s="2" t="str" cm="1">
        <f t="array" ref="Y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6" spans="1:27" ht="15" customHeight="1" x14ac:dyDescent="0.35">
      <c r="A406" s="1">
        <v>405</v>
      </c>
      <c r="B406" s="13">
        <v>-8.6839518457407792</v>
      </c>
      <c r="C406" s="12">
        <v>39.2018152688592</v>
      </c>
      <c r="D406" s="1">
        <v>1041</v>
      </c>
      <c r="E406" s="2" t="s">
        <v>525</v>
      </c>
      <c r="F406" s="1"/>
      <c r="G406" s="2" t="s">
        <v>26</v>
      </c>
      <c r="H406" s="2" t="s">
        <v>54</v>
      </c>
      <c r="I406" s="2" t="s">
        <v>54</v>
      </c>
      <c r="J406" s="1">
        <v>-47581.89</v>
      </c>
      <c r="K406" s="1">
        <v>-51641.71</v>
      </c>
      <c r="L406" s="2" t="s">
        <v>21</v>
      </c>
      <c r="M406" s="1">
        <v>2000</v>
      </c>
      <c r="N406" s="1" t="str" cm="1">
        <f t="array" ref="N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6" s="2" t="s">
        <v>526</v>
      </c>
      <c r="P406" s="2" t="str" cm="1">
        <f t="array" ref="P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406" s="1">
        <v>7</v>
      </c>
      <c r="R406" s="1">
        <v>570</v>
      </c>
      <c r="S406" s="1">
        <v>27.96</v>
      </c>
      <c r="T406" s="1">
        <v>246</v>
      </c>
      <c r="U406" s="1">
        <v>17.5</v>
      </c>
      <c r="V406" s="10"/>
      <c r="W406" s="1" t="s">
        <v>23</v>
      </c>
      <c r="X406" s="2" t="s">
        <v>321</v>
      </c>
      <c r="Y406" s="2" t="str" cm="1">
        <f t="array" ref="Y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06" s="2" t="s">
        <v>24</v>
      </c>
      <c r="AA406" s="2" t="s">
        <v>38</v>
      </c>
    </row>
    <row r="407" spans="1:27" ht="15" customHeight="1" x14ac:dyDescent="0.35">
      <c r="A407" s="1">
        <v>406</v>
      </c>
      <c r="B407" s="13">
        <v>-8.6776001546920494</v>
      </c>
      <c r="C407" s="12">
        <v>39.200401517817703</v>
      </c>
      <c r="D407" s="1">
        <v>1041</v>
      </c>
      <c r="E407" s="2" t="s">
        <v>525</v>
      </c>
      <c r="F407" s="1"/>
      <c r="G407" s="2" t="s">
        <v>63</v>
      </c>
      <c r="H407" s="2" t="s">
        <v>54</v>
      </c>
      <c r="I407" s="2" t="s">
        <v>54</v>
      </c>
      <c r="J407" s="1">
        <v>-47034.17</v>
      </c>
      <c r="K407" s="1">
        <v>-51801.98</v>
      </c>
      <c r="L407" s="2" t="s">
        <v>21</v>
      </c>
      <c r="M407" s="1">
        <v>2000</v>
      </c>
      <c r="N407" s="1" t="str" cm="1">
        <f t="array" ref="N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7" s="2" t="s">
        <v>32</v>
      </c>
      <c r="P407" s="2" t="str" cm="1">
        <f t="array" ref="P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7" s="1">
        <v>9</v>
      </c>
      <c r="R407" s="1">
        <v>378</v>
      </c>
      <c r="S407" s="1">
        <v>27.96</v>
      </c>
      <c r="T407" s="1">
        <v>42</v>
      </c>
      <c r="U407" s="1">
        <v>14</v>
      </c>
      <c r="V407" s="10"/>
      <c r="W407" s="1" t="s">
        <v>23</v>
      </c>
      <c r="X407" s="2" t="s">
        <v>38</v>
      </c>
      <c r="Y407" s="2" t="str" cm="1">
        <f t="array" ref="Y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8" spans="1:27" ht="15" customHeight="1" x14ac:dyDescent="0.35">
      <c r="A408" s="1">
        <v>407</v>
      </c>
      <c r="B408" s="13">
        <v>-8.6733773279862607</v>
      </c>
      <c r="C408" s="12">
        <v>39.199483420399901</v>
      </c>
      <c r="D408" s="1">
        <v>1041</v>
      </c>
      <c r="E408" s="2" t="s">
        <v>525</v>
      </c>
      <c r="F408" s="1"/>
      <c r="G408" s="2" t="s">
        <v>63</v>
      </c>
      <c r="H408" s="2" t="s">
        <v>54</v>
      </c>
      <c r="I408" s="2" t="s">
        <v>54</v>
      </c>
      <c r="J408" s="1">
        <v>-46670</v>
      </c>
      <c r="K408" s="1">
        <v>-51906.09</v>
      </c>
      <c r="L408" s="2" t="s">
        <v>21</v>
      </c>
      <c r="M408" s="1">
        <v>2000</v>
      </c>
      <c r="N408" s="1" t="str" cm="1">
        <f t="array" ref="N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8" s="2" t="s">
        <v>32</v>
      </c>
      <c r="P408" s="2" t="str" cm="1">
        <f t="array" ref="P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8" s="1">
        <v>9</v>
      </c>
      <c r="R408" s="1">
        <v>378</v>
      </c>
      <c r="S408" s="1">
        <v>27.96</v>
      </c>
      <c r="T408" s="1">
        <v>42</v>
      </c>
      <c r="U408" s="1">
        <v>11.5</v>
      </c>
      <c r="V408" s="10"/>
      <c r="W408" s="1" t="s">
        <v>23</v>
      </c>
      <c r="X408" s="2" t="s">
        <v>38</v>
      </c>
      <c r="Y408" s="2" t="str" cm="1">
        <f t="array" ref="Y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09" spans="1:27" ht="15" customHeight="1" x14ac:dyDescent="0.35">
      <c r="A409" s="1">
        <v>408</v>
      </c>
      <c r="B409" s="13">
        <v>-8.6691514157709193</v>
      </c>
      <c r="C409" s="12">
        <v>39.198540953893101</v>
      </c>
      <c r="D409" s="1">
        <v>1041</v>
      </c>
      <c r="E409" s="2" t="s">
        <v>525</v>
      </c>
      <c r="F409" s="1"/>
      <c r="G409" s="2" t="s">
        <v>63</v>
      </c>
      <c r="H409" s="2" t="s">
        <v>54</v>
      </c>
      <c r="I409" s="2" t="s">
        <v>54</v>
      </c>
      <c r="J409" s="1">
        <v>-46305.57</v>
      </c>
      <c r="K409" s="1">
        <v>-52012.89</v>
      </c>
      <c r="L409" s="2" t="s">
        <v>21</v>
      </c>
      <c r="M409" s="1">
        <v>2000</v>
      </c>
      <c r="N409" s="1" t="str" cm="1">
        <f t="array" ref="N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09" s="2" t="s">
        <v>32</v>
      </c>
      <c r="P409" s="2" t="str" cm="1">
        <f t="array" ref="P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09" s="1">
        <v>9</v>
      </c>
      <c r="R409" s="1">
        <v>378</v>
      </c>
      <c r="S409" s="1">
        <v>27.96</v>
      </c>
      <c r="T409" s="1">
        <v>42</v>
      </c>
      <c r="U409" s="1">
        <v>9</v>
      </c>
      <c r="V409" s="10"/>
      <c r="W409" s="1" t="s">
        <v>23</v>
      </c>
      <c r="X409" s="2" t="s">
        <v>38</v>
      </c>
      <c r="Y409" s="2" t="str" cm="1">
        <f t="array" ref="Y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0" spans="1:27" ht="15" customHeight="1" x14ac:dyDescent="0.35">
      <c r="A410" s="1">
        <v>409</v>
      </c>
      <c r="B410" s="13">
        <v>-8.6649815116328099</v>
      </c>
      <c r="C410" s="12">
        <v>39.197550248884902</v>
      </c>
      <c r="D410" s="1">
        <v>1041</v>
      </c>
      <c r="E410" s="2" t="s">
        <v>525</v>
      </c>
      <c r="F410" s="1"/>
      <c r="G410" s="2" t="s">
        <v>63</v>
      </c>
      <c r="H410" s="2" t="s">
        <v>54</v>
      </c>
      <c r="I410" s="2" t="s">
        <v>54</v>
      </c>
      <c r="J410" s="1">
        <v>-45946</v>
      </c>
      <c r="K410" s="1">
        <v>-52125</v>
      </c>
      <c r="L410" s="2" t="s">
        <v>21</v>
      </c>
      <c r="M410" s="1">
        <v>2000</v>
      </c>
      <c r="N410" s="1" t="str" cm="1">
        <f t="array" ref="N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0" s="2" t="s">
        <v>32</v>
      </c>
      <c r="P410" s="2" t="str" cm="1">
        <f t="array" ref="P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0" s="1">
        <v>9</v>
      </c>
      <c r="R410" s="1">
        <v>378</v>
      </c>
      <c r="S410" s="1">
        <v>27.96</v>
      </c>
      <c r="T410" s="1">
        <v>42</v>
      </c>
      <c r="U410" s="1">
        <v>8</v>
      </c>
      <c r="V410" s="10"/>
      <c r="W410" s="1" t="s">
        <v>23</v>
      </c>
      <c r="X410" s="2" t="s">
        <v>38</v>
      </c>
      <c r="Y410" s="2" t="str" cm="1">
        <f t="array" ref="Y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1" spans="1:27" ht="15" customHeight="1" x14ac:dyDescent="0.35">
      <c r="A411" s="1">
        <v>410</v>
      </c>
      <c r="B411" s="13">
        <v>-8.6611234564350603</v>
      </c>
      <c r="C411" s="12">
        <v>39.195971241177702</v>
      </c>
      <c r="D411" s="1">
        <v>1041</v>
      </c>
      <c r="E411" s="2" t="s">
        <v>525</v>
      </c>
      <c r="F411" s="1"/>
      <c r="G411" s="2" t="s">
        <v>63</v>
      </c>
      <c r="H411" s="2" t="s">
        <v>54</v>
      </c>
      <c r="I411" s="2" t="s">
        <v>54</v>
      </c>
      <c r="J411" s="1">
        <v>-45613.74</v>
      </c>
      <c r="K411" s="1">
        <v>-52302.25</v>
      </c>
      <c r="L411" s="2" t="s">
        <v>21</v>
      </c>
      <c r="M411" s="1">
        <v>2000</v>
      </c>
      <c r="N411" s="1" t="str" cm="1">
        <f t="array" ref="N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1" s="2" t="s">
        <v>32</v>
      </c>
      <c r="P411" s="2" t="str" cm="1">
        <f t="array" ref="P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1" s="1">
        <v>9</v>
      </c>
      <c r="R411" s="1">
        <v>378</v>
      </c>
      <c r="S411" s="1">
        <v>27.96</v>
      </c>
      <c r="T411" s="1">
        <v>42</v>
      </c>
      <c r="U411" s="1">
        <v>8</v>
      </c>
      <c r="V411" s="10"/>
      <c r="W411" s="1" t="s">
        <v>23</v>
      </c>
      <c r="X411" s="2" t="s">
        <v>38</v>
      </c>
      <c r="Y411" s="2" t="str" cm="1">
        <f t="array" ref="Y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2" spans="1:27" ht="15" customHeight="1" x14ac:dyDescent="0.35">
      <c r="A412" s="1">
        <v>411</v>
      </c>
      <c r="B412" s="13">
        <v>-8.6573929871158093</v>
      </c>
      <c r="C412" s="12">
        <v>39.194185352019197</v>
      </c>
      <c r="D412" s="1">
        <v>1041</v>
      </c>
      <c r="E412" s="2" t="s">
        <v>525</v>
      </c>
      <c r="F412" s="1"/>
      <c r="G412" s="2" t="s">
        <v>63</v>
      </c>
      <c r="H412" s="2" t="s">
        <v>54</v>
      </c>
      <c r="I412" s="2" t="s">
        <v>54</v>
      </c>
      <c r="J412" s="1">
        <v>-45292.62</v>
      </c>
      <c r="K412" s="1">
        <v>-52502.39</v>
      </c>
      <c r="L412" s="2" t="s">
        <v>21</v>
      </c>
      <c r="M412" s="1">
        <v>2000</v>
      </c>
      <c r="N412" s="1" t="str" cm="1">
        <f t="array" ref="N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2" s="2" t="s">
        <v>32</v>
      </c>
      <c r="P412" s="2" t="str" cm="1">
        <f t="array" ref="P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2" s="1">
        <v>9</v>
      </c>
      <c r="R412" s="1">
        <v>378</v>
      </c>
      <c r="S412" s="1">
        <v>27.96</v>
      </c>
      <c r="T412" s="1">
        <v>42</v>
      </c>
      <c r="U412" s="1">
        <v>8</v>
      </c>
      <c r="V412" s="10"/>
      <c r="W412" s="1" t="s">
        <v>23</v>
      </c>
      <c r="X412" s="2" t="s">
        <v>38</v>
      </c>
      <c r="Y412" s="2" t="str" cm="1">
        <f t="array" ref="Y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3" spans="1:27" ht="15" customHeight="1" x14ac:dyDescent="0.35">
      <c r="A413" s="1">
        <v>412</v>
      </c>
      <c r="B413" s="13">
        <v>-8.3159033719815998</v>
      </c>
      <c r="C413" s="12">
        <v>39.691000381381102</v>
      </c>
      <c r="D413" s="1">
        <v>1043</v>
      </c>
      <c r="E413" s="2" t="s">
        <v>527</v>
      </c>
      <c r="F413" s="1"/>
      <c r="G413" s="2" t="s">
        <v>37</v>
      </c>
      <c r="H413" s="2" t="s">
        <v>54</v>
      </c>
      <c r="I413" s="2" t="s">
        <v>479</v>
      </c>
      <c r="J413" s="1">
        <v>-15679.71</v>
      </c>
      <c r="K413" s="1">
        <v>2540.989</v>
      </c>
      <c r="L413" s="2" t="s">
        <v>21</v>
      </c>
      <c r="M413" s="1">
        <v>2006</v>
      </c>
      <c r="N413" s="1" t="str" cm="1">
        <f t="array" ref="N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3" s="2" t="s">
        <v>32</v>
      </c>
      <c r="P413" s="2" t="str" cm="1">
        <f t="array" ref="P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3" s="1">
        <v>3</v>
      </c>
      <c r="R413" s="1">
        <v>40.4</v>
      </c>
      <c r="S413" s="1">
        <v>7.78</v>
      </c>
      <c r="T413" s="1">
        <v>21.3</v>
      </c>
      <c r="U413" s="1">
        <v>8.6</v>
      </c>
      <c r="V413" s="10"/>
      <c r="W413" s="1" t="s">
        <v>23</v>
      </c>
      <c r="X413" s="2" t="s">
        <v>38</v>
      </c>
      <c r="Y413" s="2" t="str" cm="1">
        <f t="array" ref="Y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4" spans="1:27" ht="15" customHeight="1" x14ac:dyDescent="0.35">
      <c r="A414" s="1">
        <v>413</v>
      </c>
      <c r="B414" s="13">
        <v>-8.9332543500273403</v>
      </c>
      <c r="C414" s="12">
        <v>39.309741367466501</v>
      </c>
      <c r="D414" s="1">
        <v>1046</v>
      </c>
      <c r="E414" s="2" t="s">
        <v>528</v>
      </c>
      <c r="F414" s="1"/>
      <c r="G414" s="2" t="s">
        <v>19</v>
      </c>
      <c r="H414" s="2" t="s">
        <v>54</v>
      </c>
      <c r="I414" s="2" t="s">
        <v>74</v>
      </c>
      <c r="J414" s="1">
        <v>-69011</v>
      </c>
      <c r="K414" s="1">
        <v>-39499</v>
      </c>
      <c r="L414" s="2" t="s">
        <v>21</v>
      </c>
      <c r="M414" s="1">
        <v>1989</v>
      </c>
      <c r="N414" s="1" t="str" cm="1">
        <f t="array" ref="N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4" s="2" t="s">
        <v>32</v>
      </c>
      <c r="P414" s="2" t="str" cm="1">
        <f t="array" ref="P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4" s="1">
        <v>3</v>
      </c>
      <c r="R414" s="1">
        <v>63.88</v>
      </c>
      <c r="S414" s="1">
        <v>22.28</v>
      </c>
      <c r="T414" s="1">
        <v>32.200000000000003</v>
      </c>
      <c r="U414" s="1">
        <v>7</v>
      </c>
      <c r="V414" s="10"/>
      <c r="W414" s="1" t="s">
        <v>23</v>
      </c>
      <c r="X414" s="2" t="s">
        <v>38</v>
      </c>
      <c r="Y414" s="2" t="str" cm="1">
        <f t="array" ref="Y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5" spans="1:27" ht="15" customHeight="1" x14ac:dyDescent="0.35">
      <c r="A415" s="1">
        <v>414</v>
      </c>
      <c r="B415" s="13">
        <v>-8.4911283101143393</v>
      </c>
      <c r="C415" s="12">
        <v>39.476338357921399</v>
      </c>
      <c r="D415" s="1">
        <v>1047</v>
      </c>
      <c r="E415" s="2" t="s">
        <v>529</v>
      </c>
      <c r="F415" s="1"/>
      <c r="G415" s="2" t="s">
        <v>19</v>
      </c>
      <c r="H415" s="2" t="s">
        <v>54</v>
      </c>
      <c r="I415" s="2" t="s">
        <v>530</v>
      </c>
      <c r="J415" s="1">
        <v>-30805</v>
      </c>
      <c r="K415" s="1">
        <v>-21247</v>
      </c>
      <c r="L415" s="2" t="s">
        <v>21</v>
      </c>
      <c r="M415" s="1">
        <v>1993</v>
      </c>
      <c r="N415" s="1" t="str" cm="1">
        <f t="array" ref="N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15" s="2" t="s">
        <v>32</v>
      </c>
      <c r="P415" s="2" t="str" cm="1">
        <f t="array" ref="P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15" s="1">
        <v>3</v>
      </c>
      <c r="R415" s="1">
        <v>42.71</v>
      </c>
      <c r="S415" s="1">
        <v>12.7</v>
      </c>
      <c r="T415" s="1">
        <v>21.45</v>
      </c>
      <c r="U415" s="1">
        <v>4.9000000000000004</v>
      </c>
      <c r="V415" s="10"/>
      <c r="W415" s="1" t="s">
        <v>23</v>
      </c>
      <c r="X415" s="2" t="s">
        <v>38</v>
      </c>
      <c r="Y415" s="2" t="str" cm="1">
        <f t="array" ref="Y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6" spans="1:27" ht="15" customHeight="1" x14ac:dyDescent="0.35">
      <c r="A416" s="1">
        <v>415</v>
      </c>
      <c r="B416" s="13">
        <v>-8.8621440823730406</v>
      </c>
      <c r="C416" s="12">
        <v>41.773581762157598</v>
      </c>
      <c r="D416" s="1">
        <v>1048</v>
      </c>
      <c r="E416" s="2" t="s">
        <v>531</v>
      </c>
      <c r="F416" s="1"/>
      <c r="G416" s="2" t="s">
        <v>19</v>
      </c>
      <c r="H416" s="2" t="s">
        <v>384</v>
      </c>
      <c r="I416" s="2" t="s">
        <v>384</v>
      </c>
      <c r="J416" s="1">
        <v>-60615</v>
      </c>
      <c r="K416" s="1">
        <v>234050</v>
      </c>
      <c r="L416" s="2" t="s">
        <v>21</v>
      </c>
      <c r="M416" s="1">
        <v>1964</v>
      </c>
      <c r="N416" s="1" t="str" cm="1">
        <f t="array" ref="N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6" s="2" t="s">
        <v>65</v>
      </c>
      <c r="P416" s="2" t="str" cm="1">
        <f t="array" ref="P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16" s="1">
        <v>1</v>
      </c>
      <c r="R416" s="1">
        <v>10.3</v>
      </c>
      <c r="S416" s="1">
        <v>15</v>
      </c>
      <c r="T416" s="1">
        <v>10.3</v>
      </c>
      <c r="U416" s="9"/>
      <c r="V416" s="10"/>
      <c r="W416" s="1" t="s">
        <v>41</v>
      </c>
      <c r="X416" s="2" t="s">
        <v>24</v>
      </c>
      <c r="Y416" s="2" t="str" cm="1">
        <f t="array" ref="Y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17" spans="1:26" ht="15" customHeight="1" x14ac:dyDescent="0.35">
      <c r="A417" s="1">
        <v>416</v>
      </c>
      <c r="B417" s="13">
        <v>-8.8563530741215803</v>
      </c>
      <c r="C417" s="12">
        <v>41.805313633420397</v>
      </c>
      <c r="D417" s="1">
        <v>1056</v>
      </c>
      <c r="E417" s="2" t="s">
        <v>532</v>
      </c>
      <c r="F417" s="1"/>
      <c r="G417" s="2" t="s">
        <v>26</v>
      </c>
      <c r="H417" s="2" t="s">
        <v>384</v>
      </c>
      <c r="I417" s="2" t="s">
        <v>533</v>
      </c>
      <c r="J417" s="1">
        <v>-60103.86</v>
      </c>
      <c r="K417" s="1">
        <v>237570.4</v>
      </c>
      <c r="L417" s="2" t="s">
        <v>21</v>
      </c>
      <c r="M417" s="1">
        <v>1874</v>
      </c>
      <c r="N417" s="1" t="str" cm="1">
        <f t="array" ref="N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7" s="2" t="s">
        <v>29</v>
      </c>
      <c r="P417" s="2" t="str" cm="1">
        <f t="array" ref="P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7" s="1">
        <v>2</v>
      </c>
      <c r="R417" s="1">
        <v>28.6</v>
      </c>
      <c r="S417" s="1">
        <v>6</v>
      </c>
      <c r="T417" s="1">
        <v>14.3</v>
      </c>
      <c r="U417" s="1">
        <v>2.4</v>
      </c>
      <c r="V417" s="10"/>
      <c r="W417" s="1" t="s">
        <v>41</v>
      </c>
      <c r="X417" s="2" t="s">
        <v>35</v>
      </c>
      <c r="Y417" s="2" t="str" cm="1">
        <f t="array" ref="Y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18" spans="1:26" ht="15" customHeight="1" x14ac:dyDescent="0.35">
      <c r="A418" s="1">
        <v>417</v>
      </c>
      <c r="B418" s="13">
        <v>-7.7832804887698304</v>
      </c>
      <c r="C418" s="12">
        <v>41.152302288287501</v>
      </c>
      <c r="D418" s="1">
        <v>1058</v>
      </c>
      <c r="E418" s="2" t="s">
        <v>534</v>
      </c>
      <c r="F418" s="1"/>
      <c r="G418" s="2" t="s">
        <v>26</v>
      </c>
      <c r="H418" s="2" t="s">
        <v>126</v>
      </c>
      <c r="I418" s="2" t="s">
        <v>535</v>
      </c>
      <c r="J418" s="1">
        <v>29365</v>
      </c>
      <c r="K418" s="1">
        <v>164851</v>
      </c>
      <c r="L418" s="2" t="s">
        <v>21</v>
      </c>
      <c r="M418" s="1">
        <v>1869</v>
      </c>
      <c r="N418" s="1" t="str" cm="1">
        <f t="array" ref="N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18" s="2" t="s">
        <v>29</v>
      </c>
      <c r="P418" s="2" t="str" cm="1">
        <f t="array" ref="P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18" s="1">
        <v>1</v>
      </c>
      <c r="R418" s="1">
        <v>25</v>
      </c>
      <c r="S418" s="1">
        <v>8.5</v>
      </c>
      <c r="U418" s="9"/>
      <c r="V418" s="10"/>
      <c r="W418" s="1" t="s">
        <v>41</v>
      </c>
      <c r="X418" s="2" t="s">
        <v>35</v>
      </c>
      <c r="Y418" s="2" t="str" cm="1">
        <f t="array" ref="Y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19" spans="1:26" ht="15" customHeight="1" x14ac:dyDescent="0.35">
      <c r="A419" s="1">
        <v>418</v>
      </c>
      <c r="B419" s="13">
        <v>-8.8665352376045803</v>
      </c>
      <c r="C419" s="12">
        <v>41.7925292149258</v>
      </c>
      <c r="D419" s="1">
        <v>1065</v>
      </c>
      <c r="E419" s="2" t="s">
        <v>536</v>
      </c>
      <c r="F419" s="1"/>
      <c r="G419" s="2" t="s">
        <v>19</v>
      </c>
      <c r="H419" s="2" t="s">
        <v>384</v>
      </c>
      <c r="I419" s="2" t="s">
        <v>384</v>
      </c>
      <c r="J419" s="1">
        <v>-60962.15</v>
      </c>
      <c r="K419" s="1">
        <v>236157.6</v>
      </c>
      <c r="L419" s="2" t="s">
        <v>21</v>
      </c>
      <c r="M419" s="1">
        <v>1962</v>
      </c>
      <c r="N419" s="1" t="str" cm="1">
        <f t="array" ref="N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19" s="2" t="s">
        <v>22</v>
      </c>
      <c r="P419" s="2" t="str" cm="1">
        <f t="array" ref="P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19" s="1">
        <v>1</v>
      </c>
      <c r="R419" s="1">
        <v>8.6999999999999993</v>
      </c>
      <c r="S419" s="1">
        <v>20.2</v>
      </c>
      <c r="T419" s="1">
        <v>8.6999999999999993</v>
      </c>
      <c r="U419" s="9"/>
      <c r="V419" s="10"/>
      <c r="W419" s="1" t="s">
        <v>41</v>
      </c>
      <c r="X419" s="2" t="s">
        <v>24</v>
      </c>
      <c r="Y419" s="2" t="str" cm="1">
        <f t="array" ref="Y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20" spans="1:26" ht="15" customHeight="1" x14ac:dyDescent="0.35">
      <c r="A420" s="1">
        <v>419</v>
      </c>
      <c r="B420" s="13">
        <v>-7.9359574207474104</v>
      </c>
      <c r="C420" s="12">
        <v>40.893875506616702</v>
      </c>
      <c r="D420" s="1">
        <v>1069</v>
      </c>
      <c r="E420" s="2" t="s">
        <v>537</v>
      </c>
      <c r="F420" s="1"/>
      <c r="G420" s="2" t="s">
        <v>26</v>
      </c>
      <c r="H420" s="2" t="s">
        <v>126</v>
      </c>
      <c r="I420" s="2" t="s">
        <v>170</v>
      </c>
      <c r="J420" s="1">
        <v>16613.91</v>
      </c>
      <c r="K420" s="1">
        <v>136111.29999999999</v>
      </c>
      <c r="L420" s="2" t="s">
        <v>21</v>
      </c>
      <c r="M420" s="1">
        <v>1878</v>
      </c>
      <c r="N420" s="1" t="str" cm="1">
        <f t="array" ref="N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0" s="2" t="s">
        <v>29</v>
      </c>
      <c r="P420" s="2" t="str" cm="1">
        <f t="array" ref="P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0" s="1">
        <v>2</v>
      </c>
      <c r="R420" s="1">
        <v>51.3</v>
      </c>
      <c r="S420" s="1">
        <v>6.9</v>
      </c>
      <c r="T420" s="1">
        <v>32.65</v>
      </c>
      <c r="U420" s="1">
        <v>0.1</v>
      </c>
      <c r="V420" s="10"/>
      <c r="W420" s="1" t="s">
        <v>41</v>
      </c>
      <c r="X420" s="2" t="s">
        <v>35</v>
      </c>
      <c r="Y420" s="2" t="str" cm="1">
        <f t="array" ref="Y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21" spans="1:26" ht="15" customHeight="1" x14ac:dyDescent="0.35">
      <c r="A421" s="1">
        <v>420</v>
      </c>
      <c r="B421" s="13">
        <v>-8.8561129582542808</v>
      </c>
      <c r="C421" s="12">
        <v>41.8052125074597</v>
      </c>
      <c r="D421" s="1">
        <v>1070</v>
      </c>
      <c r="E421" s="2" t="s">
        <v>538</v>
      </c>
      <c r="F421" s="1"/>
      <c r="G421" s="2" t="s">
        <v>26</v>
      </c>
      <c r="H421" s="2" t="s">
        <v>384</v>
      </c>
      <c r="I421" s="2" t="s">
        <v>533</v>
      </c>
      <c r="J421" s="1">
        <v>-60084</v>
      </c>
      <c r="K421" s="1">
        <v>237559</v>
      </c>
      <c r="L421" s="2" t="s">
        <v>21</v>
      </c>
      <c r="M421" s="1">
        <v>1874</v>
      </c>
      <c r="N421" s="1" t="str" cm="1">
        <f t="array" ref="N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1" s="2" t="s">
        <v>32</v>
      </c>
      <c r="P421" s="2" t="str" cm="1">
        <f t="array" ref="P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1" s="1">
        <v>3</v>
      </c>
      <c r="R421" s="1">
        <v>45</v>
      </c>
      <c r="S421" s="1">
        <v>18.100000000000001</v>
      </c>
      <c r="T421" s="1">
        <v>35</v>
      </c>
      <c r="U421" s="1">
        <v>8</v>
      </c>
      <c r="V421" s="10"/>
      <c r="W421" s="1" t="s">
        <v>41</v>
      </c>
      <c r="X421" s="2" t="s">
        <v>38</v>
      </c>
      <c r="Y421" s="2" t="str" cm="1">
        <f t="array" ref="Y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22" spans="1:26" ht="15" customHeight="1" x14ac:dyDescent="0.35">
      <c r="A422" s="1">
        <v>421</v>
      </c>
      <c r="B422" s="13">
        <v>-7.9243472641266699</v>
      </c>
      <c r="C422" s="12">
        <v>40.800309819680997</v>
      </c>
      <c r="D422" s="1">
        <v>1075</v>
      </c>
      <c r="E422" s="2" t="s">
        <v>539</v>
      </c>
      <c r="F422" s="1"/>
      <c r="G422" s="2" t="s">
        <v>26</v>
      </c>
      <c r="H422" s="2" t="s">
        <v>126</v>
      </c>
      <c r="I422" s="2" t="s">
        <v>170</v>
      </c>
      <c r="J422" s="1">
        <v>17617.060000000001</v>
      </c>
      <c r="K422" s="1">
        <v>125723</v>
      </c>
      <c r="L422" s="2" t="s">
        <v>21</v>
      </c>
      <c r="M422" s="1">
        <v>1944</v>
      </c>
      <c r="N422" s="1" t="str" cm="1">
        <f t="array" ref="N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2" s="2" t="s">
        <v>29</v>
      </c>
      <c r="P422" s="2" t="str" cm="1">
        <f t="array" ref="P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2" s="1">
        <v>1</v>
      </c>
      <c r="R422" s="1">
        <v>14</v>
      </c>
      <c r="S422" s="1">
        <v>8.9</v>
      </c>
      <c r="U422" s="9"/>
      <c r="V422" s="10"/>
      <c r="W422" s="1" t="s">
        <v>41</v>
      </c>
      <c r="X422" s="2" t="s">
        <v>35</v>
      </c>
      <c r="Y422" s="2" t="str" cm="1">
        <f t="array" ref="Y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23" spans="1:26" ht="15" customHeight="1" x14ac:dyDescent="0.35">
      <c r="A423" s="1">
        <v>422</v>
      </c>
      <c r="B423" s="13">
        <v>-7.9276104065062203</v>
      </c>
      <c r="C423" s="12">
        <v>40.799225178909602</v>
      </c>
      <c r="D423" s="1">
        <v>1077</v>
      </c>
      <c r="E423" s="2" t="s">
        <v>540</v>
      </c>
      <c r="F423" s="1"/>
      <c r="G423" s="2" t="s">
        <v>26</v>
      </c>
      <c r="H423" s="2" t="s">
        <v>126</v>
      </c>
      <c r="I423" s="2" t="s">
        <v>126</v>
      </c>
      <c r="J423" s="1">
        <v>17341.97</v>
      </c>
      <c r="K423" s="1">
        <v>125601.9</v>
      </c>
      <c r="L423" s="2" t="s">
        <v>21</v>
      </c>
      <c r="M423" s="1">
        <v>1945</v>
      </c>
      <c r="N423" s="1" t="str" cm="1">
        <f t="array" ref="N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3" s="2" t="s">
        <v>29</v>
      </c>
      <c r="P423" s="2" t="str" cm="1">
        <f t="array" ref="P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3" s="1">
        <v>1</v>
      </c>
      <c r="R423" s="1">
        <v>14</v>
      </c>
      <c r="S423" s="1">
        <v>8.65</v>
      </c>
      <c r="U423" s="9"/>
      <c r="V423" s="10"/>
      <c r="W423" s="1" t="s">
        <v>41</v>
      </c>
      <c r="X423" s="2" t="s">
        <v>35</v>
      </c>
      <c r="Y423" s="2" t="str" cm="1">
        <f t="array" ref="Y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24" spans="1:26" ht="15" customHeight="1" x14ac:dyDescent="0.35">
      <c r="A424" s="1">
        <v>423</v>
      </c>
      <c r="B424" s="13">
        <v>-7.9635261458392401</v>
      </c>
      <c r="C424" s="12">
        <v>39.979028118470502</v>
      </c>
      <c r="D424" s="1">
        <v>1082</v>
      </c>
      <c r="E424" s="2" t="s">
        <v>541</v>
      </c>
      <c r="F424" s="1"/>
      <c r="G424" s="2" t="s">
        <v>26</v>
      </c>
      <c r="H424" s="2" t="s">
        <v>325</v>
      </c>
      <c r="I424" s="2" t="s">
        <v>542</v>
      </c>
      <c r="J424" s="1">
        <v>14485.71</v>
      </c>
      <c r="K424" s="1">
        <v>34518.93</v>
      </c>
      <c r="L424" s="2" t="s">
        <v>21</v>
      </c>
      <c r="M424" s="1">
        <v>1983</v>
      </c>
      <c r="N424" s="1" t="str" cm="1">
        <f t="array" ref="N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4" s="2" t="s">
        <v>32</v>
      </c>
      <c r="P424" s="2" t="str" cm="1">
        <f t="array" ref="P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4" s="1">
        <v>6</v>
      </c>
      <c r="R424" s="1">
        <v>224</v>
      </c>
      <c r="S424" s="1">
        <v>10.5</v>
      </c>
      <c r="T424" s="1">
        <v>40</v>
      </c>
      <c r="U424" s="9"/>
      <c r="V424" s="10"/>
      <c r="W424" s="1" t="s">
        <v>46</v>
      </c>
      <c r="X424" s="2" t="s">
        <v>38</v>
      </c>
      <c r="Y424" s="2" t="str" cm="1">
        <f t="array" ref="Y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25" spans="1:26" ht="15" customHeight="1" x14ac:dyDescent="0.35">
      <c r="A425" s="1">
        <v>424</v>
      </c>
      <c r="B425" s="13">
        <v>-7.8933209322039799</v>
      </c>
      <c r="C425" s="12">
        <v>40.758345788615202</v>
      </c>
      <c r="D425" s="1">
        <v>1084</v>
      </c>
      <c r="E425" s="2" t="s">
        <v>543</v>
      </c>
      <c r="F425" s="1"/>
      <c r="G425" s="2" t="s">
        <v>26</v>
      </c>
      <c r="H425" s="2" t="s">
        <v>126</v>
      </c>
      <c r="I425" s="2" t="s">
        <v>126</v>
      </c>
      <c r="J425" s="1">
        <v>20248.07</v>
      </c>
      <c r="K425" s="1">
        <v>121069.6</v>
      </c>
      <c r="L425" s="2" t="s">
        <v>21</v>
      </c>
      <c r="M425" s="1">
        <v>1915</v>
      </c>
      <c r="N425" s="1" t="str" cm="1">
        <f t="array" ref="N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5" s="2" t="s">
        <v>77</v>
      </c>
      <c r="P425" s="2" t="str" cm="1">
        <f t="array" ref="P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5" s="1">
        <v>3</v>
      </c>
      <c r="R425" s="1">
        <v>43.2</v>
      </c>
      <c r="S425" s="1">
        <v>11.8</v>
      </c>
      <c r="T425" s="1">
        <v>20</v>
      </c>
      <c r="U425" s="1">
        <v>1.5</v>
      </c>
      <c r="V425" s="10"/>
      <c r="W425" s="1" t="s">
        <v>41</v>
      </c>
      <c r="X425" s="2" t="s">
        <v>35</v>
      </c>
      <c r="Y425" s="2" t="str" cm="1">
        <f t="array" ref="Y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25" s="2" t="s">
        <v>24</v>
      </c>
    </row>
    <row r="426" spans="1:26" ht="15" customHeight="1" x14ac:dyDescent="0.35">
      <c r="A426" s="1">
        <v>425</v>
      </c>
      <c r="B426" s="13">
        <v>-7.9126502432679704</v>
      </c>
      <c r="C426" s="12">
        <v>40.692801410453903</v>
      </c>
      <c r="D426" s="1">
        <v>1086</v>
      </c>
      <c r="E426" s="2" t="s">
        <v>544</v>
      </c>
      <c r="F426" s="1"/>
      <c r="G426" s="2" t="s">
        <v>37</v>
      </c>
      <c r="H426" s="2" t="s">
        <v>126</v>
      </c>
      <c r="I426" s="2" t="s">
        <v>126</v>
      </c>
      <c r="J426" s="1">
        <v>18634.14</v>
      </c>
      <c r="K426" s="1">
        <v>113786.7</v>
      </c>
      <c r="L426" s="2" t="s">
        <v>21</v>
      </c>
      <c r="M426" s="1">
        <v>1988</v>
      </c>
      <c r="N426" s="1" t="str" cm="1">
        <f t="array" ref="N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26" s="2" t="s">
        <v>32</v>
      </c>
      <c r="P426" s="2" t="str" cm="1">
        <f t="array" ref="P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6" s="1">
        <v>3</v>
      </c>
      <c r="R426" s="1">
        <v>50.5</v>
      </c>
      <c r="S426" s="1">
        <v>23</v>
      </c>
      <c r="T426" s="1">
        <v>24.5</v>
      </c>
      <c r="U426" s="1">
        <v>6.2</v>
      </c>
      <c r="V426" s="10"/>
      <c r="W426" s="1" t="s">
        <v>46</v>
      </c>
      <c r="X426" s="2" t="s">
        <v>38</v>
      </c>
      <c r="Y426" s="2" t="str" cm="1">
        <f t="array" ref="Y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27" spans="1:26" ht="15" customHeight="1" x14ac:dyDescent="0.35">
      <c r="A427" s="1">
        <v>426</v>
      </c>
      <c r="B427" s="13">
        <v>-7.3417112282292001</v>
      </c>
      <c r="C427" s="12">
        <v>40.993681374560602</v>
      </c>
      <c r="D427" s="1">
        <v>1090</v>
      </c>
      <c r="E427" s="2" t="s">
        <v>545</v>
      </c>
      <c r="F427" s="1"/>
      <c r="G427" s="2" t="s">
        <v>26</v>
      </c>
      <c r="H427" s="2" t="s">
        <v>39</v>
      </c>
      <c r="I427" s="2" t="s">
        <v>381</v>
      </c>
      <c r="J427" s="1">
        <v>66591</v>
      </c>
      <c r="K427" s="1">
        <v>147478</v>
      </c>
      <c r="L427" s="2" t="s">
        <v>21</v>
      </c>
      <c r="M427" s="1">
        <v>1981</v>
      </c>
      <c r="N427" s="1" t="str" cm="1">
        <f t="array" ref="N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7" s="2" t="s">
        <v>29</v>
      </c>
      <c r="P427" s="2" t="str" cm="1">
        <f t="array" ref="P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7" s="1">
        <v>1</v>
      </c>
      <c r="R427" s="1">
        <v>12</v>
      </c>
      <c r="S427" s="1">
        <v>8.3800000000000008</v>
      </c>
      <c r="T427" s="1">
        <v>12</v>
      </c>
      <c r="U427" s="9"/>
      <c r="V427" s="10"/>
      <c r="W427" s="1" t="s">
        <v>41</v>
      </c>
      <c r="X427" s="2" t="s">
        <v>35</v>
      </c>
      <c r="Y427" s="2" t="str" cm="1">
        <f t="array" ref="Y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28" spans="1:26" ht="15" customHeight="1" x14ac:dyDescent="0.35">
      <c r="A428" s="1">
        <v>427</v>
      </c>
      <c r="B428" s="13">
        <v>-7.3175852482760604</v>
      </c>
      <c r="C428" s="12">
        <v>40.959006901456597</v>
      </c>
      <c r="D428" s="1">
        <v>1092</v>
      </c>
      <c r="E428" s="2" t="s">
        <v>546</v>
      </c>
      <c r="F428" s="1"/>
      <c r="G428" s="2" t="s">
        <v>26</v>
      </c>
      <c r="H428" s="2" t="s">
        <v>39</v>
      </c>
      <c r="I428" s="2" t="s">
        <v>381</v>
      </c>
      <c r="J428" s="1">
        <v>68657.009999999995</v>
      </c>
      <c r="K428" s="1">
        <v>143645.9</v>
      </c>
      <c r="L428" s="2" t="s">
        <v>21</v>
      </c>
      <c r="M428" s="1">
        <v>1981</v>
      </c>
      <c r="N428" s="1" t="str" cm="1">
        <f t="array" ref="N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28" s="2" t="s">
        <v>32</v>
      </c>
      <c r="P428" s="2" t="str" cm="1">
        <f t="array" ref="P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28" s="1">
        <v>6</v>
      </c>
      <c r="R428" s="1">
        <v>113.12</v>
      </c>
      <c r="S428" s="1">
        <v>10.9</v>
      </c>
      <c r="T428" s="1">
        <v>20.079999999999998</v>
      </c>
      <c r="U428" s="1">
        <v>14</v>
      </c>
      <c r="V428" s="10"/>
      <c r="W428" s="1" t="s">
        <v>41</v>
      </c>
      <c r="X428" s="2" t="s">
        <v>38</v>
      </c>
      <c r="Y428" s="2" t="str" cm="1">
        <f t="array" ref="Y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29" spans="1:26" ht="15" customHeight="1" x14ac:dyDescent="0.35">
      <c r="A429" s="1">
        <v>428</v>
      </c>
      <c r="B429" s="13">
        <v>-9.0832917171099901</v>
      </c>
      <c r="C429" s="12">
        <v>39.395080239504402</v>
      </c>
      <c r="D429" s="1">
        <v>1093</v>
      </c>
      <c r="E429" s="2" t="s">
        <v>547</v>
      </c>
      <c r="F429" s="1"/>
      <c r="G429" s="2" t="s">
        <v>26</v>
      </c>
      <c r="H429" s="2" t="s">
        <v>143</v>
      </c>
      <c r="I429" s="2" t="s">
        <v>548</v>
      </c>
      <c r="J429" s="1">
        <v>-81852</v>
      </c>
      <c r="K429" s="1">
        <v>-29899</v>
      </c>
      <c r="L429" s="2" t="s">
        <v>21</v>
      </c>
      <c r="M429" s="1">
        <v>1940</v>
      </c>
      <c r="N429" s="1" t="str" cm="1">
        <f t="array" ref="N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29" s="2" t="s">
        <v>77</v>
      </c>
      <c r="P429" s="2" t="str" cm="1">
        <f t="array" ref="P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29" s="1">
        <v>1</v>
      </c>
      <c r="R429" s="1">
        <v>10</v>
      </c>
      <c r="S429" s="1">
        <v>6.6</v>
      </c>
      <c r="U429" s="9"/>
      <c r="V429" s="10"/>
      <c r="W429" s="1" t="s">
        <v>23</v>
      </c>
      <c r="X429" s="2" t="s">
        <v>35</v>
      </c>
      <c r="Y429" s="2" t="str" cm="1">
        <f t="array" ref="Y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30" spans="1:26" ht="15" customHeight="1" x14ac:dyDescent="0.35">
      <c r="A430" s="1">
        <v>429</v>
      </c>
      <c r="B430" s="13">
        <v>-8.2252750703817501</v>
      </c>
      <c r="C430" s="12">
        <v>39.480699044040101</v>
      </c>
      <c r="D430" s="1">
        <v>1112</v>
      </c>
      <c r="E430" s="2" t="s">
        <v>549</v>
      </c>
      <c r="F430" s="1"/>
      <c r="G430" s="2" t="s">
        <v>19</v>
      </c>
      <c r="H430" s="2" t="s">
        <v>54</v>
      </c>
      <c r="I430" s="2" t="s">
        <v>411</v>
      </c>
      <c r="J430" s="1">
        <v>-7929.7690000000002</v>
      </c>
      <c r="K430" s="1">
        <v>-20819.990000000002</v>
      </c>
      <c r="L430" s="2" t="s">
        <v>21</v>
      </c>
      <c r="M430" s="1">
        <v>1995</v>
      </c>
      <c r="N430" s="1" t="str" cm="1">
        <f t="array" ref="N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0" s="2" t="s">
        <v>32</v>
      </c>
      <c r="P430" s="2" t="str" cm="1">
        <f t="array" ref="P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0" s="1">
        <v>3</v>
      </c>
      <c r="R430" s="1">
        <v>40.5</v>
      </c>
      <c r="S430" s="1">
        <v>33</v>
      </c>
      <c r="T430" s="1">
        <v>17.899999999999999</v>
      </c>
      <c r="U430" s="1">
        <v>5.6</v>
      </c>
      <c r="V430" s="10"/>
      <c r="W430" s="1" t="s">
        <v>23</v>
      </c>
      <c r="X430" s="2" t="s">
        <v>38</v>
      </c>
      <c r="Y430" s="2" t="str" cm="1">
        <f t="array" ref="Y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1" spans="1:26" ht="15" customHeight="1" x14ac:dyDescent="0.35">
      <c r="A431" s="1">
        <v>430</v>
      </c>
      <c r="B431" s="13">
        <v>-8.2359651265916192</v>
      </c>
      <c r="C431" s="12">
        <v>39.4805002121225</v>
      </c>
      <c r="D431" s="1">
        <v>1114</v>
      </c>
      <c r="E431" s="2" t="s">
        <v>550</v>
      </c>
      <c r="F431" s="1"/>
      <c r="G431" s="2" t="s">
        <v>63</v>
      </c>
      <c r="H431" s="2" t="s">
        <v>54</v>
      </c>
      <c r="I431" s="2" t="s">
        <v>411</v>
      </c>
      <c r="J431" s="1">
        <v>-8849.5370000000003</v>
      </c>
      <c r="K431" s="1">
        <v>-20841.07</v>
      </c>
      <c r="L431" s="2" t="s">
        <v>21</v>
      </c>
      <c r="M431" s="1">
        <v>1993</v>
      </c>
      <c r="N431" s="1" t="str" cm="1">
        <f t="array" ref="N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1" s="2" t="s">
        <v>32</v>
      </c>
      <c r="P431" s="2" t="str" cm="1">
        <f t="array" ref="P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1" s="1">
        <v>15</v>
      </c>
      <c r="R431" s="1">
        <v>508.5</v>
      </c>
      <c r="S431" s="1">
        <v>29.9</v>
      </c>
      <c r="T431" s="1">
        <v>34</v>
      </c>
      <c r="U431" s="1">
        <v>44</v>
      </c>
      <c r="V431" s="10"/>
      <c r="W431" s="1" t="s">
        <v>23</v>
      </c>
      <c r="X431" s="2" t="s">
        <v>38</v>
      </c>
      <c r="Y431" s="2" t="str" cm="1">
        <f t="array" ref="Y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2" spans="1:26" ht="15" customHeight="1" x14ac:dyDescent="0.35">
      <c r="A432" s="1">
        <v>431</v>
      </c>
      <c r="B432" s="13">
        <v>-7.4882543883199002</v>
      </c>
      <c r="C432" s="12">
        <v>40.718624909961903</v>
      </c>
      <c r="D432" s="1">
        <v>1118</v>
      </c>
      <c r="E432" s="2" t="s">
        <v>551</v>
      </c>
      <c r="F432" s="1"/>
      <c r="G432" s="2" t="s">
        <v>26</v>
      </c>
      <c r="H432" s="2" t="s">
        <v>39</v>
      </c>
      <c r="I432" s="2" t="s">
        <v>40</v>
      </c>
      <c r="J432" s="1">
        <v>54485.15</v>
      </c>
      <c r="K432" s="1">
        <v>116831</v>
      </c>
      <c r="L432" s="2" t="s">
        <v>21</v>
      </c>
      <c r="M432" s="1">
        <v>1939</v>
      </c>
      <c r="N432" s="1" t="str" cm="1">
        <f t="array" ref="N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2" s="2" t="s">
        <v>32</v>
      </c>
      <c r="P432" s="2" t="str" cm="1">
        <f t="array" ref="P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2" s="1">
        <v>2</v>
      </c>
      <c r="R432" s="1">
        <v>34.6</v>
      </c>
      <c r="S432" s="1">
        <v>8</v>
      </c>
      <c r="T432" s="1">
        <v>17.3</v>
      </c>
      <c r="U432" s="1">
        <v>3.6</v>
      </c>
      <c r="V432" s="10"/>
      <c r="W432" s="1" t="s">
        <v>41</v>
      </c>
      <c r="X432" s="2" t="s">
        <v>24</v>
      </c>
      <c r="Y432" s="2" t="str" cm="1">
        <f t="array" ref="Y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3" spans="1:26" ht="15" customHeight="1" x14ac:dyDescent="0.35">
      <c r="A433" s="1">
        <v>432</v>
      </c>
      <c r="B433" s="13">
        <v>-8.2657707791331294</v>
      </c>
      <c r="C433" s="12">
        <v>39.486253151870201</v>
      </c>
      <c r="D433" s="1">
        <v>1133</v>
      </c>
      <c r="E433" s="2" t="s">
        <v>552</v>
      </c>
      <c r="F433" s="1"/>
      <c r="G433" s="2" t="s">
        <v>19</v>
      </c>
      <c r="H433" s="2" t="s">
        <v>54</v>
      </c>
      <c r="I433" s="2" t="s">
        <v>411</v>
      </c>
      <c r="J433" s="1">
        <v>-11413</v>
      </c>
      <c r="K433" s="1">
        <v>-20199</v>
      </c>
      <c r="L433" s="2" t="s">
        <v>21</v>
      </c>
      <c r="M433" s="1">
        <v>1995</v>
      </c>
      <c r="N433" s="1" t="str" cm="1">
        <f t="array" ref="N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3" s="2" t="s">
        <v>65</v>
      </c>
      <c r="P433" s="2" t="str" cm="1">
        <f t="array" ref="P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33" s="1">
        <v>1</v>
      </c>
      <c r="R433" s="1">
        <v>11.7</v>
      </c>
      <c r="S433" s="1">
        <v>33.78</v>
      </c>
      <c r="U433" s="9"/>
      <c r="V433" s="10"/>
      <c r="W433" s="1" t="s">
        <v>23</v>
      </c>
      <c r="X433" s="2" t="s">
        <v>24</v>
      </c>
      <c r="Y433" s="2" t="str" cm="1">
        <f t="array" ref="Y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4" spans="1:26" ht="15" customHeight="1" x14ac:dyDescent="0.35">
      <c r="A434" s="1">
        <v>433</v>
      </c>
      <c r="B434" s="13">
        <v>-8.8352893706834603</v>
      </c>
      <c r="C434" s="12">
        <v>41.878139168248097</v>
      </c>
      <c r="D434" s="1">
        <v>1135</v>
      </c>
      <c r="E434" s="2" t="s">
        <v>553</v>
      </c>
      <c r="F434" s="1"/>
      <c r="G434" s="2" t="s">
        <v>26</v>
      </c>
      <c r="H434" s="2" t="s">
        <v>384</v>
      </c>
      <c r="I434" s="2" t="s">
        <v>533</v>
      </c>
      <c r="J434" s="1">
        <v>-58287.26</v>
      </c>
      <c r="K434" s="1">
        <v>245644.7</v>
      </c>
      <c r="L434" s="2" t="s">
        <v>21</v>
      </c>
      <c r="M434" s="1">
        <v>1926</v>
      </c>
      <c r="N434" s="1" t="str" cm="1">
        <f t="array" ref="N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4" s="2" t="s">
        <v>32</v>
      </c>
      <c r="P434" s="2" t="str" cm="1">
        <f t="array" ref="P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4" s="1">
        <v>28</v>
      </c>
      <c r="R434" s="1">
        <v>369.5</v>
      </c>
      <c r="S434" s="1">
        <v>7.6</v>
      </c>
      <c r="T434" s="1">
        <v>14.8</v>
      </c>
      <c r="U434" s="1">
        <v>2.4</v>
      </c>
      <c r="V434" s="10"/>
      <c r="W434" s="1" t="s">
        <v>41</v>
      </c>
      <c r="X434" s="2" t="s">
        <v>38</v>
      </c>
      <c r="Y434" s="2" t="str" cm="1">
        <f t="array" ref="Y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5" spans="1:26" ht="15" customHeight="1" x14ac:dyDescent="0.35">
      <c r="A435" s="1">
        <v>434</v>
      </c>
      <c r="B435" s="13">
        <v>-8.27549931272614</v>
      </c>
      <c r="C435" s="12">
        <v>39.485966572181397</v>
      </c>
      <c r="D435" s="1">
        <v>1138</v>
      </c>
      <c r="E435" s="2" t="s">
        <v>554</v>
      </c>
      <c r="F435" s="1"/>
      <c r="G435" s="2" t="s">
        <v>37</v>
      </c>
      <c r="H435" s="2" t="s">
        <v>54</v>
      </c>
      <c r="I435" s="2" t="s">
        <v>555</v>
      </c>
      <c r="J435" s="1">
        <v>-12250</v>
      </c>
      <c r="K435" s="1">
        <v>-20229.54</v>
      </c>
      <c r="L435" s="2" t="s">
        <v>21</v>
      </c>
      <c r="M435" s="1">
        <v>1995</v>
      </c>
      <c r="N435" s="1" t="str" cm="1">
        <f t="array" ref="N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5" s="2" t="s">
        <v>32</v>
      </c>
      <c r="P435" s="2" t="str" cm="1">
        <f t="array" ref="P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5" s="1">
        <v>4</v>
      </c>
      <c r="R435" s="1">
        <v>56</v>
      </c>
      <c r="S435" s="1">
        <v>20.309999999999999</v>
      </c>
      <c r="T435" s="1">
        <v>17</v>
      </c>
      <c r="U435" s="1">
        <v>8.1999999999999993</v>
      </c>
      <c r="V435" s="10"/>
      <c r="W435" s="1" t="s">
        <v>23</v>
      </c>
      <c r="X435" s="2" t="s">
        <v>38</v>
      </c>
      <c r="Y435" s="2" t="str" cm="1">
        <f t="array" ref="Y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6" spans="1:26" ht="15" customHeight="1" x14ac:dyDescent="0.35">
      <c r="A436" s="1">
        <v>435</v>
      </c>
      <c r="B436" s="13">
        <v>-7.49670552102641</v>
      </c>
      <c r="C436" s="12">
        <v>40.850141418725698</v>
      </c>
      <c r="D436" s="1">
        <v>1143</v>
      </c>
      <c r="E436" s="2" t="s">
        <v>556</v>
      </c>
      <c r="F436" s="1"/>
      <c r="G436" s="2" t="s">
        <v>26</v>
      </c>
      <c r="H436" s="2" t="s">
        <v>39</v>
      </c>
      <c r="I436" s="2" t="s">
        <v>557</v>
      </c>
      <c r="J436" s="1">
        <v>53665.120000000003</v>
      </c>
      <c r="K436" s="1">
        <v>131430.79999999999</v>
      </c>
      <c r="L436" s="2" t="s">
        <v>21</v>
      </c>
      <c r="M436" s="1">
        <v>1864</v>
      </c>
      <c r="N436" s="1" t="str" cm="1">
        <f t="array" ref="N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6" s="2" t="s">
        <v>29</v>
      </c>
      <c r="P436" s="2" t="str" cm="1">
        <f t="array" ref="P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6" s="1">
        <v>2</v>
      </c>
      <c r="R436" s="1">
        <v>26.3</v>
      </c>
      <c r="S436" s="1">
        <v>5.4</v>
      </c>
      <c r="T436" s="1">
        <v>13.35</v>
      </c>
      <c r="U436" s="1">
        <v>2</v>
      </c>
      <c r="V436" s="10"/>
      <c r="W436" s="1" t="s">
        <v>41</v>
      </c>
      <c r="X436" s="2" t="s">
        <v>35</v>
      </c>
      <c r="Y436" s="2" t="str" cm="1">
        <f t="array" ref="Y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36" s="2" t="s">
        <v>181</v>
      </c>
    </row>
    <row r="437" spans="1:26" ht="15" customHeight="1" x14ac:dyDescent="0.35">
      <c r="A437" s="1">
        <v>436</v>
      </c>
      <c r="B437" s="13">
        <v>-8.3011046938724409</v>
      </c>
      <c r="C437" s="12">
        <v>39.492298265863703</v>
      </c>
      <c r="D437" s="1">
        <v>1148</v>
      </c>
      <c r="E437" s="2" t="s">
        <v>558</v>
      </c>
      <c r="F437" s="1"/>
      <c r="G437" s="2" t="s">
        <v>37</v>
      </c>
      <c r="H437" s="2" t="s">
        <v>54</v>
      </c>
      <c r="I437" s="2" t="s">
        <v>555</v>
      </c>
      <c r="J437" s="1">
        <v>-14451.54</v>
      </c>
      <c r="K437" s="1">
        <v>-19522.77</v>
      </c>
      <c r="L437" s="2" t="s">
        <v>21</v>
      </c>
      <c r="M437" s="1">
        <v>1995</v>
      </c>
      <c r="N437" s="1" t="str" cm="1">
        <f t="array" ref="N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37" s="2" t="s">
        <v>32</v>
      </c>
      <c r="P437" s="2" t="str" cm="1">
        <f t="array" ref="P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37" s="1">
        <v>4</v>
      </c>
      <c r="R437" s="1">
        <v>50</v>
      </c>
      <c r="S437" s="1">
        <v>11.32</v>
      </c>
      <c r="T437" s="1">
        <v>15.2</v>
      </c>
      <c r="U437" s="1">
        <v>5.28</v>
      </c>
      <c r="V437" s="10"/>
      <c r="W437" s="1" t="s">
        <v>23</v>
      </c>
      <c r="X437" s="2" t="s">
        <v>38</v>
      </c>
      <c r="Y437" s="2" t="str" cm="1">
        <f t="array" ref="Y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8" spans="1:26" ht="15" customHeight="1" x14ac:dyDescent="0.35">
      <c r="A438" s="1">
        <v>437</v>
      </c>
      <c r="B438" s="13">
        <v>-8.8235912241169601</v>
      </c>
      <c r="C438" s="12">
        <v>41.888192821740603</v>
      </c>
      <c r="D438" s="1">
        <v>1149</v>
      </c>
      <c r="E438" s="2" t="s">
        <v>559</v>
      </c>
      <c r="F438" s="1"/>
      <c r="G438" s="2" t="s">
        <v>19</v>
      </c>
      <c r="H438" s="2" t="s">
        <v>384</v>
      </c>
      <c r="I438" s="2" t="s">
        <v>533</v>
      </c>
      <c r="J438" s="1">
        <v>-57307.22</v>
      </c>
      <c r="K438" s="1">
        <v>246753.5</v>
      </c>
      <c r="L438" s="2" t="s">
        <v>21</v>
      </c>
      <c r="M438" s="1">
        <v>1965</v>
      </c>
      <c r="N438" s="1" t="str" cm="1">
        <f t="array" ref="N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38" s="2" t="s">
        <v>22</v>
      </c>
      <c r="P438" s="2" t="str" cm="1">
        <f t="array" ref="P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38" s="1">
        <v>1</v>
      </c>
      <c r="R438" s="1">
        <v>18</v>
      </c>
      <c r="S438" s="1">
        <v>14</v>
      </c>
      <c r="T438" s="1">
        <v>18</v>
      </c>
      <c r="U438" s="9"/>
      <c r="V438" s="10"/>
      <c r="W438" s="1" t="s">
        <v>41</v>
      </c>
      <c r="X438" s="2" t="s">
        <v>24</v>
      </c>
      <c r="Y438" s="2" t="str" cm="1">
        <f t="array" ref="Y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39" spans="1:26" ht="15" customHeight="1" x14ac:dyDescent="0.35">
      <c r="A439" s="1">
        <v>438</v>
      </c>
      <c r="B439" s="13">
        <v>-8.8131739439613099</v>
      </c>
      <c r="C439" s="12">
        <v>41.900260701685198</v>
      </c>
      <c r="D439" s="1">
        <v>1152</v>
      </c>
      <c r="E439" s="2" t="s">
        <v>560</v>
      </c>
      <c r="F439" s="1"/>
      <c r="G439" s="2" t="s">
        <v>19</v>
      </c>
      <c r="H439" s="2" t="s">
        <v>384</v>
      </c>
      <c r="I439" s="2" t="s">
        <v>533</v>
      </c>
      <c r="J439" s="1">
        <v>-56432</v>
      </c>
      <c r="K439" s="1">
        <v>248087</v>
      </c>
      <c r="L439" s="2" t="s">
        <v>21</v>
      </c>
      <c r="M439" s="1">
        <v>1910</v>
      </c>
      <c r="N439" s="1" t="str" cm="1">
        <f t="array" ref="N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39" s="2" t="s">
        <v>29</v>
      </c>
      <c r="P439" s="2" t="str" cm="1">
        <f t="array" ref="P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39" s="1">
        <v>1</v>
      </c>
      <c r="R439" s="1">
        <v>2.5</v>
      </c>
      <c r="S439" s="1">
        <v>15</v>
      </c>
      <c r="T439" s="1">
        <v>2.5</v>
      </c>
      <c r="U439" s="9"/>
      <c r="V439" s="10"/>
      <c r="W439" s="1" t="s">
        <v>41</v>
      </c>
      <c r="X439" s="2" t="s">
        <v>35</v>
      </c>
      <c r="Y439" s="2" t="str" cm="1">
        <f t="array" ref="Y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40" spans="1:26" ht="15" customHeight="1" x14ac:dyDescent="0.35">
      <c r="A440" s="1">
        <v>439</v>
      </c>
      <c r="B440" s="13">
        <v>-8.3079642882819993</v>
      </c>
      <c r="C440" s="12">
        <v>39.490547733478003</v>
      </c>
      <c r="D440" s="1">
        <v>1155</v>
      </c>
      <c r="E440" s="2" t="s">
        <v>561</v>
      </c>
      <c r="F440" s="1"/>
      <c r="G440" s="2" t="s">
        <v>37</v>
      </c>
      <c r="H440" s="2" t="s">
        <v>54</v>
      </c>
      <c r="I440" s="2" t="s">
        <v>555</v>
      </c>
      <c r="J440" s="1">
        <v>-15042</v>
      </c>
      <c r="K440" s="1">
        <v>-19716</v>
      </c>
      <c r="L440" s="2" t="s">
        <v>21</v>
      </c>
      <c r="M440" s="1">
        <v>1995</v>
      </c>
      <c r="N440" s="1" t="str" cm="1">
        <f t="array" ref="N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0" s="2" t="s">
        <v>32</v>
      </c>
      <c r="P440" s="2" t="str" cm="1">
        <f t="array" ref="P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0" s="1">
        <v>4</v>
      </c>
      <c r="R440" s="1">
        <v>51.3</v>
      </c>
      <c r="S440" s="1">
        <v>9.8000000000000007</v>
      </c>
      <c r="T440" s="1">
        <v>15.2</v>
      </c>
      <c r="U440" s="1">
        <v>7</v>
      </c>
      <c r="V440" s="10"/>
      <c r="W440" s="1" t="s">
        <v>23</v>
      </c>
      <c r="X440" s="2" t="s">
        <v>38</v>
      </c>
      <c r="Y440" s="2" t="str" cm="1">
        <f t="array" ref="Y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1" spans="1:26" ht="15" customHeight="1" x14ac:dyDescent="0.35">
      <c r="A441" s="1">
        <v>440</v>
      </c>
      <c r="B441" s="13">
        <v>-8.3236032225791998</v>
      </c>
      <c r="C441" s="12">
        <v>39.486039396509398</v>
      </c>
      <c r="D441" s="1">
        <v>1168</v>
      </c>
      <c r="E441" s="2" t="s">
        <v>562</v>
      </c>
      <c r="F441" s="1"/>
      <c r="G441" s="2" t="s">
        <v>37</v>
      </c>
      <c r="H441" s="2" t="s">
        <v>54</v>
      </c>
      <c r="I441" s="2" t="s">
        <v>555</v>
      </c>
      <c r="J441" s="1">
        <v>-16388.400000000001</v>
      </c>
      <c r="K441" s="1">
        <v>-20213.810000000001</v>
      </c>
      <c r="L441" s="2" t="s">
        <v>21</v>
      </c>
      <c r="M441" s="1">
        <v>1995</v>
      </c>
      <c r="N441" s="1" t="str" cm="1">
        <f t="array" ref="N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1" s="2" t="s">
        <v>32</v>
      </c>
      <c r="P441" s="2" t="str" cm="1">
        <f t="array" ref="P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1" s="1">
        <v>4</v>
      </c>
      <c r="R441" s="1">
        <v>56.93</v>
      </c>
      <c r="S441" s="1">
        <v>11.25</v>
      </c>
      <c r="T441" s="1">
        <v>17.600000000000001</v>
      </c>
      <c r="U441" s="1">
        <v>6.5</v>
      </c>
      <c r="V441" s="10"/>
      <c r="W441" s="1" t="s">
        <v>23</v>
      </c>
      <c r="X441" s="2" t="s">
        <v>38</v>
      </c>
      <c r="Y441" s="2" t="str" cm="1">
        <f t="array" ref="Y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2" spans="1:26" ht="15" customHeight="1" x14ac:dyDescent="0.35">
      <c r="A442" s="1">
        <v>441</v>
      </c>
      <c r="B442" s="13">
        <v>-8.7403862890080894</v>
      </c>
      <c r="C442" s="12">
        <v>41.951551669300102</v>
      </c>
      <c r="D442" s="1">
        <v>1171</v>
      </c>
      <c r="E442" s="2" t="s">
        <v>563</v>
      </c>
      <c r="F442" s="1"/>
      <c r="G442" s="2" t="s">
        <v>37</v>
      </c>
      <c r="H442" s="2" t="s">
        <v>384</v>
      </c>
      <c r="I442" s="2" t="s">
        <v>564</v>
      </c>
      <c r="J442" s="1">
        <v>-50351.69</v>
      </c>
      <c r="K442" s="1">
        <v>253738.7</v>
      </c>
      <c r="L442" s="2" t="s">
        <v>21</v>
      </c>
      <c r="M442" s="1">
        <v>1973</v>
      </c>
      <c r="N442" s="1" t="str" cm="1">
        <f t="array" ref="N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2" s="2" t="s">
        <v>22</v>
      </c>
      <c r="P442" s="2" t="str" cm="1">
        <f t="array" ref="P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2" s="1">
        <v>2</v>
      </c>
      <c r="R442" s="1">
        <v>43.1</v>
      </c>
      <c r="S442" s="1">
        <v>6.75</v>
      </c>
      <c r="T442" s="1">
        <v>24.4</v>
      </c>
      <c r="U442" s="1">
        <v>5.27</v>
      </c>
      <c r="V442" s="10"/>
      <c r="W442" s="1" t="s">
        <v>41</v>
      </c>
      <c r="X442" s="2" t="s">
        <v>24</v>
      </c>
      <c r="Y442" s="2" t="str" cm="1">
        <f t="array" ref="Y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3" spans="1:26" ht="15" customHeight="1" x14ac:dyDescent="0.35">
      <c r="A443" s="1">
        <v>442</v>
      </c>
      <c r="B443" s="13">
        <v>-8.3265677277508008</v>
      </c>
      <c r="C443" s="12">
        <v>39.484984377213998</v>
      </c>
      <c r="D443" s="1">
        <v>1172</v>
      </c>
      <c r="E443" s="2" t="s">
        <v>565</v>
      </c>
      <c r="F443" s="1"/>
      <c r="G443" s="2" t="s">
        <v>37</v>
      </c>
      <c r="H443" s="2" t="s">
        <v>54</v>
      </c>
      <c r="I443" s="2" t="s">
        <v>555</v>
      </c>
      <c r="J443" s="1">
        <v>-16643.689999999999</v>
      </c>
      <c r="K443" s="1">
        <v>-20330.400000000001</v>
      </c>
      <c r="L443" s="2" t="s">
        <v>21</v>
      </c>
      <c r="M443" s="1">
        <v>1995</v>
      </c>
      <c r="N443" s="1" t="str" cm="1">
        <f t="array" ref="N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3" s="2" t="s">
        <v>32</v>
      </c>
      <c r="P443" s="2" t="str" cm="1">
        <f t="array" ref="P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3" s="1">
        <v>4</v>
      </c>
      <c r="R443" s="1">
        <v>55.48</v>
      </c>
      <c r="S443" s="1">
        <v>18.11</v>
      </c>
      <c r="T443" s="1">
        <v>15.6</v>
      </c>
      <c r="U443" s="1">
        <v>7.6</v>
      </c>
      <c r="V443" s="10"/>
      <c r="W443" s="1" t="s">
        <v>23</v>
      </c>
      <c r="X443" s="2" t="s">
        <v>38</v>
      </c>
      <c r="Y443" s="2" t="str" cm="1">
        <f t="array" ref="Y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4" spans="1:26" ht="15" customHeight="1" x14ac:dyDescent="0.35">
      <c r="A444" s="1">
        <v>443</v>
      </c>
      <c r="B444" s="13">
        <v>-7.3408469216409404</v>
      </c>
      <c r="C444" s="12">
        <v>40.037075605857702</v>
      </c>
      <c r="D444" s="1">
        <v>1173</v>
      </c>
      <c r="E444" s="2" t="s">
        <v>566</v>
      </c>
      <c r="F444" s="1"/>
      <c r="G444" s="2" t="s">
        <v>26</v>
      </c>
      <c r="H444" s="2" t="s">
        <v>325</v>
      </c>
      <c r="I444" s="2" t="s">
        <v>367</v>
      </c>
      <c r="J444" s="1">
        <v>67618.03</v>
      </c>
      <c r="K444" s="1">
        <v>41251.19</v>
      </c>
      <c r="L444" s="2" t="s">
        <v>21</v>
      </c>
      <c r="M444" s="1">
        <v>1886</v>
      </c>
      <c r="N444" s="1" t="str" cm="1">
        <f t="array" ref="N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44" s="2" t="s">
        <v>29</v>
      </c>
      <c r="P444" s="2" t="str" cm="1">
        <f t="array" ref="P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4" s="1">
        <v>7</v>
      </c>
      <c r="R444" s="1">
        <v>48.25</v>
      </c>
      <c r="S444" s="1">
        <v>4.5999999999999996</v>
      </c>
      <c r="T444" s="1">
        <v>10.050000000000001</v>
      </c>
      <c r="U444" s="1">
        <v>3</v>
      </c>
      <c r="V444" s="10"/>
      <c r="W444" s="1" t="s">
        <v>46</v>
      </c>
      <c r="X444" s="2" t="s">
        <v>35</v>
      </c>
      <c r="Y444" s="2" t="str" cm="1">
        <f t="array" ref="Y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45" spans="1:26" ht="15" customHeight="1" x14ac:dyDescent="0.35">
      <c r="A445" s="1">
        <v>444</v>
      </c>
      <c r="B445" s="13">
        <v>-7.0172461733135298</v>
      </c>
      <c r="C445" s="12">
        <v>40.0358322060262</v>
      </c>
      <c r="D445" s="1">
        <v>1176</v>
      </c>
      <c r="E445" s="2" t="s">
        <v>567</v>
      </c>
      <c r="F445" s="1"/>
      <c r="G445" s="2" t="s">
        <v>26</v>
      </c>
      <c r="H445" s="2" t="s">
        <v>325</v>
      </c>
      <c r="I445" s="2" t="s">
        <v>367</v>
      </c>
      <c r="J445" s="1">
        <v>95239</v>
      </c>
      <c r="K445" s="1">
        <v>41409</v>
      </c>
      <c r="L445" s="2" t="s">
        <v>21</v>
      </c>
      <c r="M445" s="1">
        <v>1975</v>
      </c>
      <c r="N445" s="1" t="str" cm="1">
        <f t="array" ref="N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45" s="2" t="s">
        <v>22</v>
      </c>
      <c r="P445" s="2" t="str" cm="1">
        <f t="array" ref="P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45" s="1">
        <v>1</v>
      </c>
      <c r="R445" s="1">
        <v>16.600000000000001</v>
      </c>
      <c r="S445" s="1">
        <v>10.5</v>
      </c>
      <c r="T445" s="1">
        <v>16.600000000000001</v>
      </c>
      <c r="U445" s="9"/>
      <c r="V445" s="10"/>
      <c r="W445" s="1" t="s">
        <v>46</v>
      </c>
      <c r="X445" s="2" t="s">
        <v>24</v>
      </c>
      <c r="Y445" s="2" t="str" cm="1">
        <f t="array" ref="Y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6" spans="1:26" ht="15" customHeight="1" x14ac:dyDescent="0.35">
      <c r="A446" s="1">
        <v>445</v>
      </c>
      <c r="B446" s="13">
        <v>-8.3349724437942605</v>
      </c>
      <c r="C446" s="12">
        <v>39.483757028847798</v>
      </c>
      <c r="D446" s="1">
        <v>1179</v>
      </c>
      <c r="E446" s="2" t="s">
        <v>568</v>
      </c>
      <c r="F446" s="1"/>
      <c r="G446" s="2" t="s">
        <v>37</v>
      </c>
      <c r="H446" s="2" t="s">
        <v>54</v>
      </c>
      <c r="I446" s="2" t="s">
        <v>555</v>
      </c>
      <c r="J446" s="1">
        <v>-17367.07</v>
      </c>
      <c r="K446" s="1">
        <v>-20465.080000000002</v>
      </c>
      <c r="L446" s="2" t="s">
        <v>21</v>
      </c>
      <c r="M446" s="1">
        <v>1995</v>
      </c>
      <c r="N446" s="1" t="str" cm="1">
        <f t="array" ref="N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6" s="2" t="s">
        <v>32</v>
      </c>
      <c r="P446" s="2" t="str" cm="1">
        <f t="array" ref="P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6" s="1">
        <v>4</v>
      </c>
      <c r="R446" s="1">
        <v>58.76</v>
      </c>
      <c r="S446" s="1">
        <v>11.75</v>
      </c>
      <c r="T446" s="1">
        <v>18.149999999999999</v>
      </c>
      <c r="U446" s="1">
        <v>7.4</v>
      </c>
      <c r="V446" s="10"/>
      <c r="W446" s="1" t="s">
        <v>23</v>
      </c>
      <c r="X446" s="2" t="s">
        <v>38</v>
      </c>
      <c r="Y446" s="2" t="str" cm="1">
        <f t="array" ref="Y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7" spans="1:26" ht="15" customHeight="1" x14ac:dyDescent="0.35">
      <c r="A447" s="1">
        <v>446</v>
      </c>
      <c r="B447" s="13">
        <v>-8.3431887414857808</v>
      </c>
      <c r="C447" s="12">
        <v>39.482085008502999</v>
      </c>
      <c r="D447" s="1">
        <v>1183</v>
      </c>
      <c r="E447" s="2" t="s">
        <v>569</v>
      </c>
      <c r="F447" s="1"/>
      <c r="G447" s="2" t="s">
        <v>26</v>
      </c>
      <c r="H447" s="2" t="s">
        <v>54</v>
      </c>
      <c r="I447" s="2" t="s">
        <v>555</v>
      </c>
      <c r="J447" s="1">
        <v>-18074.38</v>
      </c>
      <c r="K447" s="1">
        <v>-20649.099999999999</v>
      </c>
      <c r="L447" s="2" t="s">
        <v>21</v>
      </c>
      <c r="M447" s="1">
        <v>1995</v>
      </c>
      <c r="N447" s="1" t="str" cm="1">
        <f t="array" ref="N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7" s="2" t="s">
        <v>32</v>
      </c>
      <c r="P447" s="2" t="str" cm="1">
        <f t="array" ref="P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7" s="1">
        <v>10</v>
      </c>
      <c r="R447" s="1">
        <v>329.83</v>
      </c>
      <c r="S447" s="1">
        <v>29.9</v>
      </c>
      <c r="T447" s="1">
        <v>34</v>
      </c>
      <c r="U447" s="1">
        <v>34</v>
      </c>
      <c r="V447" s="10"/>
      <c r="W447" s="1" t="s">
        <v>23</v>
      </c>
      <c r="X447" s="2" t="s">
        <v>38</v>
      </c>
      <c r="Y447" s="2" t="str" cm="1">
        <f t="array" ref="Y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8" spans="1:26" ht="15" customHeight="1" x14ac:dyDescent="0.35">
      <c r="A448" s="1">
        <v>447</v>
      </c>
      <c r="B448" s="13">
        <v>-8.35375362808883</v>
      </c>
      <c r="C448" s="12">
        <v>39.4832492305963</v>
      </c>
      <c r="D448" s="1">
        <v>1187</v>
      </c>
      <c r="E448" s="2" t="s">
        <v>570</v>
      </c>
      <c r="F448" s="1"/>
      <c r="G448" s="2" t="s">
        <v>19</v>
      </c>
      <c r="H448" s="2" t="s">
        <v>54</v>
      </c>
      <c r="I448" s="2" t="s">
        <v>555</v>
      </c>
      <c r="J448" s="1">
        <v>-18983.02</v>
      </c>
      <c r="K448" s="1">
        <v>-20517.669999999998</v>
      </c>
      <c r="L448" s="2" t="s">
        <v>21</v>
      </c>
      <c r="M448" s="1">
        <v>1995</v>
      </c>
      <c r="N448" s="1" t="str" cm="1">
        <f t="array" ref="N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8" s="2" t="s">
        <v>32</v>
      </c>
      <c r="P448" s="2" t="str" cm="1">
        <f t="array" ref="P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48" s="1">
        <v>3</v>
      </c>
      <c r="R448" s="1">
        <v>40.71</v>
      </c>
      <c r="S448" s="1">
        <v>32.4</v>
      </c>
      <c r="T448" s="1">
        <v>18.09</v>
      </c>
      <c r="U448" s="1">
        <v>6.17</v>
      </c>
      <c r="V448" s="10"/>
      <c r="W448" s="1" t="s">
        <v>23</v>
      </c>
      <c r="X448" s="2" t="s">
        <v>38</v>
      </c>
      <c r="Y448" s="2" t="str" cm="1">
        <f t="array" ref="Y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49" spans="1:25" ht="15" customHeight="1" x14ac:dyDescent="0.35">
      <c r="A449" s="1">
        <v>448</v>
      </c>
      <c r="B449" s="13">
        <v>-8.3567738018501796</v>
      </c>
      <c r="C449" s="12">
        <v>39.484403830994196</v>
      </c>
      <c r="D449" s="1">
        <v>1189</v>
      </c>
      <c r="E449" s="2" t="s">
        <v>571</v>
      </c>
      <c r="F449" s="1"/>
      <c r="G449" s="2" t="s">
        <v>19</v>
      </c>
      <c r="H449" s="2" t="s">
        <v>54</v>
      </c>
      <c r="I449" s="2" t="s">
        <v>555</v>
      </c>
      <c r="J449" s="1">
        <v>-19242.54</v>
      </c>
      <c r="K449" s="1">
        <v>-20388.84</v>
      </c>
      <c r="L449" s="2" t="s">
        <v>21</v>
      </c>
      <c r="M449" s="1">
        <v>1995</v>
      </c>
      <c r="N449" s="1" t="str" cm="1">
        <f t="array" ref="N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49" s="2" t="s">
        <v>228</v>
      </c>
      <c r="P449" s="2" t="str" cm="1">
        <f t="array" ref="P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49" s="1">
        <v>1</v>
      </c>
      <c r="R449" s="1">
        <v>12.73</v>
      </c>
      <c r="S449" s="1">
        <v>31.2</v>
      </c>
      <c r="U449" s="9"/>
      <c r="V449" s="10"/>
      <c r="W449" s="1" t="s">
        <v>23</v>
      </c>
      <c r="X449" s="2" t="s">
        <v>24</v>
      </c>
      <c r="Y449" s="2" t="str" cm="1">
        <f t="array" ref="Y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0" spans="1:25" ht="15" customHeight="1" x14ac:dyDescent="0.35">
      <c r="A450" s="1">
        <v>449</v>
      </c>
      <c r="B450" s="13">
        <v>-9.1576963085230307</v>
      </c>
      <c r="C450" s="12">
        <v>39.2807625887882</v>
      </c>
      <c r="D450" s="1">
        <v>1190</v>
      </c>
      <c r="E450" s="2" t="s">
        <v>572</v>
      </c>
      <c r="F450" s="1"/>
      <c r="G450" s="2" t="s">
        <v>19</v>
      </c>
      <c r="H450" s="2" t="s">
        <v>143</v>
      </c>
      <c r="I450" s="2" t="s">
        <v>573</v>
      </c>
      <c r="J450" s="1">
        <v>-88405.48</v>
      </c>
      <c r="K450" s="1">
        <v>-42521.06</v>
      </c>
      <c r="L450" s="2" t="s">
        <v>21</v>
      </c>
      <c r="M450" s="1">
        <v>1928</v>
      </c>
      <c r="N450" s="1" t="str" cm="1">
        <f t="array" ref="N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0" s="2" t="s">
        <v>22</v>
      </c>
      <c r="P450" s="2" t="str" cm="1">
        <f t="array" ref="P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0" s="1">
        <v>1</v>
      </c>
      <c r="R450" s="1">
        <v>13.82</v>
      </c>
      <c r="S450" s="1">
        <v>8.6999999999999993</v>
      </c>
      <c r="T450" s="1">
        <v>13.82</v>
      </c>
      <c r="U450" s="9"/>
      <c r="V450" s="10"/>
      <c r="W450" s="1" t="s">
        <v>30</v>
      </c>
      <c r="X450" s="2" t="s">
        <v>24</v>
      </c>
      <c r="Y450" s="2" t="str" cm="1">
        <f t="array" ref="Y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1" spans="1:25" ht="15" customHeight="1" x14ac:dyDescent="0.35">
      <c r="A451" s="1">
        <v>450</v>
      </c>
      <c r="B451" s="13">
        <v>-8.0910765807478793</v>
      </c>
      <c r="C451" s="12">
        <v>39.765791550240202</v>
      </c>
      <c r="D451" s="1">
        <v>1191</v>
      </c>
      <c r="E451" s="2" t="s">
        <v>574</v>
      </c>
      <c r="F451" s="1"/>
      <c r="G451" s="2" t="s">
        <v>26</v>
      </c>
      <c r="H451" s="2" t="s">
        <v>325</v>
      </c>
      <c r="I451" s="2" t="s">
        <v>409</v>
      </c>
      <c r="J451" s="1">
        <v>3601.4859999999999</v>
      </c>
      <c r="K451" s="1">
        <v>10829.88</v>
      </c>
      <c r="L451" s="2" t="s">
        <v>21</v>
      </c>
      <c r="M451" s="1">
        <v>1945</v>
      </c>
      <c r="N451" s="1" t="str" cm="1">
        <f t="array" ref="N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1" s="2" t="s">
        <v>22</v>
      </c>
      <c r="P451" s="2" t="str" cm="1">
        <f t="array" ref="P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51" s="1">
        <v>1</v>
      </c>
      <c r="R451" s="1">
        <v>16.5</v>
      </c>
      <c r="S451" s="1">
        <v>7.84</v>
      </c>
      <c r="T451" s="1">
        <v>16.5</v>
      </c>
      <c r="U451" s="9"/>
      <c r="V451" s="10"/>
      <c r="W451" s="1" t="s">
        <v>46</v>
      </c>
      <c r="X451" s="2" t="s">
        <v>24</v>
      </c>
      <c r="Y451" s="2" t="str" cm="1">
        <f t="array" ref="Y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2" spans="1:25" ht="15" customHeight="1" x14ac:dyDescent="0.35">
      <c r="A452" s="1">
        <v>451</v>
      </c>
      <c r="B452" s="13">
        <v>-8.0915918650686791</v>
      </c>
      <c r="C452" s="12">
        <v>39.733405123878597</v>
      </c>
      <c r="D452" s="1">
        <v>1193</v>
      </c>
      <c r="E452" s="2" t="s">
        <v>575</v>
      </c>
      <c r="F452" s="1"/>
      <c r="G452" s="2" t="s">
        <v>26</v>
      </c>
      <c r="H452" s="2" t="s">
        <v>325</v>
      </c>
      <c r="I452" s="2" t="s">
        <v>409</v>
      </c>
      <c r="J452" s="1">
        <v>3559</v>
      </c>
      <c r="K452" s="1">
        <v>7234</v>
      </c>
      <c r="L452" s="2" t="s">
        <v>21</v>
      </c>
      <c r="M452" s="1">
        <v>1972</v>
      </c>
      <c r="N452" s="1" t="str" cm="1">
        <f t="array" ref="N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52" s="2" t="s">
        <v>32</v>
      </c>
      <c r="P452" s="2" t="str" cm="1">
        <f t="array" ref="P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2" s="1">
        <v>5</v>
      </c>
      <c r="R452" s="1">
        <v>95</v>
      </c>
      <c r="S452" s="1">
        <v>11.8</v>
      </c>
      <c r="T452" s="1">
        <v>21</v>
      </c>
      <c r="U452" s="1">
        <v>20</v>
      </c>
      <c r="V452" s="10"/>
      <c r="W452" s="1" t="s">
        <v>23</v>
      </c>
      <c r="X452" s="2" t="s">
        <v>38</v>
      </c>
      <c r="Y452" s="2" t="str" cm="1">
        <f t="array" ref="Y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3" spans="1:25" ht="15" customHeight="1" x14ac:dyDescent="0.35">
      <c r="A453" s="1">
        <v>452</v>
      </c>
      <c r="B453" s="13">
        <v>-7.5970520931568997</v>
      </c>
      <c r="C453" s="12">
        <v>40.480750272128901</v>
      </c>
      <c r="D453" s="1">
        <v>1196</v>
      </c>
      <c r="E453" s="2" t="s">
        <v>576</v>
      </c>
      <c r="F453" s="1"/>
      <c r="G453" s="2" t="s">
        <v>63</v>
      </c>
      <c r="H453" s="2" t="s">
        <v>39</v>
      </c>
      <c r="I453" s="2" t="s">
        <v>45</v>
      </c>
      <c r="J453" s="1">
        <v>45453.38</v>
      </c>
      <c r="K453" s="1">
        <v>90353.95</v>
      </c>
      <c r="L453" s="2" t="s">
        <v>21</v>
      </c>
      <c r="M453" s="1">
        <v>2005</v>
      </c>
      <c r="N453" s="1" t="str" cm="1">
        <f t="array" ref="N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3" s="2" t="s">
        <v>32</v>
      </c>
      <c r="P453" s="2" t="str" cm="1">
        <f t="array" ref="P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3" s="1">
        <v>7</v>
      </c>
      <c r="R453" s="1">
        <v>200</v>
      </c>
      <c r="S453" s="1">
        <v>17.54</v>
      </c>
      <c r="T453" s="1">
        <v>32</v>
      </c>
      <c r="U453" s="1">
        <v>14.67</v>
      </c>
      <c r="V453" s="10"/>
      <c r="W453" s="1" t="s">
        <v>46</v>
      </c>
      <c r="X453" s="2" t="s">
        <v>38</v>
      </c>
      <c r="Y453" s="2" t="str" cm="1">
        <f t="array" ref="Y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4" spans="1:25" ht="15" customHeight="1" x14ac:dyDescent="0.35">
      <c r="A454" s="1">
        <v>453</v>
      </c>
      <c r="B454" s="13">
        <v>-7.9968227013462103</v>
      </c>
      <c r="C454" s="12">
        <v>39.766684832036802</v>
      </c>
      <c r="D454" s="1">
        <v>1197</v>
      </c>
      <c r="E454" s="2" t="s">
        <v>577</v>
      </c>
      <c r="F454" s="1"/>
      <c r="G454" s="2" t="s">
        <v>26</v>
      </c>
      <c r="H454" s="2" t="s">
        <v>325</v>
      </c>
      <c r="I454" s="2" t="s">
        <v>409</v>
      </c>
      <c r="J454" s="1">
        <v>11677.47</v>
      </c>
      <c r="K454" s="1">
        <v>10937.1</v>
      </c>
      <c r="L454" s="2" t="s">
        <v>21</v>
      </c>
      <c r="M454" s="1">
        <v>1885</v>
      </c>
      <c r="N454" s="1" t="str" cm="1">
        <f t="array" ref="N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4" s="2" t="s">
        <v>29</v>
      </c>
      <c r="P454" s="2" t="str" cm="1">
        <f t="array" ref="P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4" s="1">
        <v>5</v>
      </c>
      <c r="R454" s="1">
        <v>38</v>
      </c>
      <c r="S454" s="1">
        <v>7</v>
      </c>
      <c r="T454" s="1">
        <v>8</v>
      </c>
      <c r="U454" s="1">
        <v>5</v>
      </c>
      <c r="V454" s="10"/>
      <c r="W454" s="1" t="s">
        <v>46</v>
      </c>
      <c r="X454" s="2" t="s">
        <v>31</v>
      </c>
      <c r="Y454" s="2" t="str" cm="1">
        <f t="array" ref="Y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455" spans="1:25" ht="15" customHeight="1" x14ac:dyDescent="0.35">
      <c r="A455" s="1">
        <v>454</v>
      </c>
      <c r="B455" s="13">
        <v>-8.3636263767060104</v>
      </c>
      <c r="C455" s="12">
        <v>39.485586756175003</v>
      </c>
      <c r="D455" s="1">
        <v>1198</v>
      </c>
      <c r="E455" s="2" t="s">
        <v>578</v>
      </c>
      <c r="F455" s="1"/>
      <c r="G455" s="2" t="s">
        <v>19</v>
      </c>
      <c r="H455" s="2" t="s">
        <v>54</v>
      </c>
      <c r="I455" s="2" t="s">
        <v>555</v>
      </c>
      <c r="J455" s="1">
        <v>-19831.75</v>
      </c>
      <c r="K455" s="1">
        <v>-20256.02</v>
      </c>
      <c r="L455" s="2" t="s">
        <v>21</v>
      </c>
      <c r="M455" s="1">
        <v>1995</v>
      </c>
      <c r="N455" s="1" t="str" cm="1">
        <f t="array" ref="N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5" s="2" t="s">
        <v>228</v>
      </c>
      <c r="P455" s="2" t="str" cm="1">
        <f t="array" ref="P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5" s="1">
        <v>1</v>
      </c>
      <c r="R455" s="1">
        <v>13.2</v>
      </c>
      <c r="S455" s="1">
        <v>30</v>
      </c>
      <c r="T455" s="1">
        <v>13.2</v>
      </c>
      <c r="U455" s="9"/>
      <c r="V455" s="10"/>
      <c r="W455" s="1" t="s">
        <v>23</v>
      </c>
      <c r="X455" s="2" t="s">
        <v>24</v>
      </c>
      <c r="Y455" s="2" t="str" cm="1">
        <f t="array" ref="Y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6" spans="1:25" ht="15" customHeight="1" x14ac:dyDescent="0.35">
      <c r="A456" s="1">
        <v>455</v>
      </c>
      <c r="B456" s="13">
        <v>-8.3664990188854809</v>
      </c>
      <c r="C456" s="12">
        <v>39.485437904873898</v>
      </c>
      <c r="D456" s="1">
        <v>1199</v>
      </c>
      <c r="E456" s="2" t="s">
        <v>579</v>
      </c>
      <c r="F456" s="1"/>
      <c r="G456" s="2" t="s">
        <v>37</v>
      </c>
      <c r="H456" s="2" t="s">
        <v>54</v>
      </c>
      <c r="I456" s="2" t="s">
        <v>555</v>
      </c>
      <c r="J456" s="1">
        <v>-20078.93</v>
      </c>
      <c r="K456" s="1">
        <v>-20271.91</v>
      </c>
      <c r="L456" s="2" t="s">
        <v>21</v>
      </c>
      <c r="M456" s="1">
        <v>1995</v>
      </c>
      <c r="N456" s="1" t="str" cm="1">
        <f t="array" ref="N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56" s="2" t="s">
        <v>32</v>
      </c>
      <c r="P456" s="2" t="str" cm="1">
        <f t="array" ref="P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56" s="1">
        <v>4</v>
      </c>
      <c r="R456" s="1">
        <v>57.12</v>
      </c>
      <c r="S456" s="1">
        <v>11.3</v>
      </c>
      <c r="T456" s="1">
        <v>17.5</v>
      </c>
      <c r="U456" s="1">
        <v>6.8</v>
      </c>
      <c r="V456" s="10"/>
      <c r="W456" s="1" t="s">
        <v>23</v>
      </c>
      <c r="X456" s="2" t="s">
        <v>38</v>
      </c>
      <c r="Y456" s="2" t="str" cm="1">
        <f t="array" ref="Y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7" spans="1:25" ht="15" customHeight="1" x14ac:dyDescent="0.35">
      <c r="A457" s="1">
        <v>456</v>
      </c>
      <c r="B457" s="13">
        <v>-7.9512929315551997</v>
      </c>
      <c r="C457" s="12">
        <v>39.685129665447299</v>
      </c>
      <c r="D457" s="1">
        <v>1208</v>
      </c>
      <c r="E457" s="2" t="s">
        <v>580</v>
      </c>
      <c r="F457" s="1"/>
      <c r="G457" s="2" t="s">
        <v>26</v>
      </c>
      <c r="H457" s="2" t="s">
        <v>325</v>
      </c>
      <c r="I457" s="2" t="s">
        <v>581</v>
      </c>
      <c r="J457" s="1">
        <v>15597</v>
      </c>
      <c r="K457" s="1">
        <v>1889</v>
      </c>
      <c r="L457" s="2" t="s">
        <v>21</v>
      </c>
      <c r="M457" s="1">
        <v>1865</v>
      </c>
      <c r="N457" s="1" t="str" cm="1">
        <f t="array" ref="N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7" s="2" t="s">
        <v>29</v>
      </c>
      <c r="P457" s="2" t="str" cm="1">
        <f t="array" ref="P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7" s="1">
        <v>3</v>
      </c>
      <c r="R457" s="1">
        <v>23.4</v>
      </c>
      <c r="S457" s="1">
        <v>8.1999999999999993</v>
      </c>
      <c r="T457" s="1">
        <v>9.1999999999999993</v>
      </c>
      <c r="U457" s="1">
        <v>3.4</v>
      </c>
      <c r="V457" s="10"/>
      <c r="W457" s="1" t="s">
        <v>46</v>
      </c>
      <c r="X457" s="2" t="s">
        <v>35</v>
      </c>
      <c r="Y457" s="2" t="str" cm="1">
        <f t="array" ref="Y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58" spans="1:25" ht="15" customHeight="1" x14ac:dyDescent="0.35">
      <c r="A458" s="1">
        <v>457</v>
      </c>
      <c r="B458" s="13">
        <v>-7.8495195131356903</v>
      </c>
      <c r="C458" s="12">
        <v>40.016049255127498</v>
      </c>
      <c r="D458" s="1">
        <v>1211</v>
      </c>
      <c r="E458" s="2" t="s">
        <v>582</v>
      </c>
      <c r="F458" s="1"/>
      <c r="G458" s="2" t="s">
        <v>26</v>
      </c>
      <c r="H458" s="2" t="s">
        <v>325</v>
      </c>
      <c r="I458" s="2" t="s">
        <v>542</v>
      </c>
      <c r="J458" s="1">
        <v>24211.09</v>
      </c>
      <c r="K458" s="1">
        <v>38654.31</v>
      </c>
      <c r="L458" s="2" t="s">
        <v>21</v>
      </c>
      <c r="M458" s="1">
        <v>1949</v>
      </c>
      <c r="N458" s="1" t="str" cm="1">
        <f t="array" ref="N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8" s="2" t="s">
        <v>29</v>
      </c>
      <c r="P458" s="2" t="str" cm="1">
        <f t="array" ref="P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8" s="1">
        <v>3</v>
      </c>
      <c r="R458" s="1">
        <v>96</v>
      </c>
      <c r="S458" s="1">
        <v>8.3000000000000007</v>
      </c>
      <c r="T458" s="1">
        <v>33</v>
      </c>
      <c r="U458" s="1">
        <v>6</v>
      </c>
      <c r="V458" s="10"/>
      <c r="W458" s="1" t="s">
        <v>46</v>
      </c>
      <c r="X458" s="2" t="s">
        <v>24</v>
      </c>
      <c r="Y458" s="2" t="str" cm="1">
        <f t="array" ref="Y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59" spans="1:25" ht="15" customHeight="1" x14ac:dyDescent="0.35">
      <c r="A459" s="1">
        <v>458</v>
      </c>
      <c r="B459" s="13">
        <v>-7.33395625697844</v>
      </c>
      <c r="C459" s="12">
        <v>39.858681711021099</v>
      </c>
      <c r="D459" s="1">
        <v>1212</v>
      </c>
      <c r="E459" s="2" t="s">
        <v>583</v>
      </c>
      <c r="F459" s="1"/>
      <c r="G459" s="2" t="s">
        <v>26</v>
      </c>
      <c r="H459" s="2" t="s">
        <v>325</v>
      </c>
      <c r="I459" s="2" t="s">
        <v>367</v>
      </c>
      <c r="J459" s="1">
        <v>68383.55</v>
      </c>
      <c r="K459" s="1">
        <v>21448.38</v>
      </c>
      <c r="L459" s="2" t="s">
        <v>21</v>
      </c>
      <c r="M459" s="1">
        <v>1875</v>
      </c>
      <c r="N459" s="1" t="str" cm="1">
        <f t="array" ref="N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59" s="2" t="s">
        <v>29</v>
      </c>
      <c r="P459" s="2" t="str" cm="1">
        <f t="array" ref="P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59" s="1">
        <v>3</v>
      </c>
      <c r="R459" s="1">
        <v>50</v>
      </c>
      <c r="S459" s="1">
        <v>11.5</v>
      </c>
      <c r="T459" s="1">
        <v>18</v>
      </c>
      <c r="U459" s="1">
        <v>15</v>
      </c>
      <c r="V459" s="10"/>
      <c r="W459" s="1" t="s">
        <v>46</v>
      </c>
      <c r="X459" s="2" t="s">
        <v>35</v>
      </c>
      <c r="Y459" s="2" t="str" cm="1">
        <f t="array" ref="Y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60" spans="1:25" ht="15" customHeight="1" x14ac:dyDescent="0.35">
      <c r="A460" s="1">
        <v>459</v>
      </c>
      <c r="B460" s="13">
        <v>-7.1502612818351396</v>
      </c>
      <c r="C460" s="12">
        <v>39.830500796496999</v>
      </c>
      <c r="D460" s="1">
        <v>1214</v>
      </c>
      <c r="E460" s="2" t="s">
        <v>584</v>
      </c>
      <c r="F460" s="1"/>
      <c r="G460" s="2" t="s">
        <v>26</v>
      </c>
      <c r="H460" s="2" t="s">
        <v>325</v>
      </c>
      <c r="I460" s="2" t="s">
        <v>367</v>
      </c>
      <c r="J460" s="1">
        <v>84137</v>
      </c>
      <c r="K460" s="1">
        <v>18476</v>
      </c>
      <c r="L460" s="2" t="s">
        <v>21</v>
      </c>
      <c r="M460" s="1">
        <v>1875</v>
      </c>
      <c r="N460" s="1" t="str" cm="1">
        <f t="array" ref="N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0" s="2" t="s">
        <v>29</v>
      </c>
      <c r="P460" s="2" t="str" cm="1">
        <f t="array" ref="P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0" s="1">
        <v>1</v>
      </c>
      <c r="R460" s="1">
        <v>12</v>
      </c>
      <c r="S460" s="1">
        <v>7</v>
      </c>
      <c r="T460" s="1">
        <v>12</v>
      </c>
      <c r="U460" s="9"/>
      <c r="V460" s="10"/>
      <c r="W460" s="1" t="s">
        <v>46</v>
      </c>
      <c r="X460" s="2" t="s">
        <v>35</v>
      </c>
      <c r="Y460" s="2" t="str" cm="1">
        <f t="array" ref="Y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461" spans="1:25" ht="15" customHeight="1" x14ac:dyDescent="0.35">
      <c r="A461" s="1">
        <v>460</v>
      </c>
      <c r="B461" s="13">
        <v>-8.3862939411015702</v>
      </c>
      <c r="C461" s="12">
        <v>39.486839137125301</v>
      </c>
      <c r="D461" s="1">
        <v>1219</v>
      </c>
      <c r="E461" s="2" t="s">
        <v>585</v>
      </c>
      <c r="F461" s="1"/>
      <c r="G461" s="2" t="s">
        <v>37</v>
      </c>
      <c r="H461" s="2" t="s">
        <v>54</v>
      </c>
      <c r="I461" s="2" t="s">
        <v>407</v>
      </c>
      <c r="J461" s="1">
        <v>-21781.48</v>
      </c>
      <c r="K461" s="1">
        <v>-20111.740000000002</v>
      </c>
      <c r="L461" s="2" t="s">
        <v>21</v>
      </c>
      <c r="M461" s="1">
        <v>1995</v>
      </c>
      <c r="N461" s="1" t="str" cm="1">
        <f t="array" ref="N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1" s="2" t="s">
        <v>32</v>
      </c>
      <c r="P461" s="2" t="str" cm="1">
        <f t="array" ref="P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1" s="1">
        <v>4</v>
      </c>
      <c r="R461" s="1">
        <v>50.1</v>
      </c>
      <c r="S461" s="1">
        <v>8.3000000000000007</v>
      </c>
      <c r="T461" s="1">
        <v>15.22</v>
      </c>
      <c r="U461" s="1">
        <v>7.9</v>
      </c>
      <c r="V461" s="10"/>
      <c r="W461" s="1" t="s">
        <v>23</v>
      </c>
      <c r="X461" s="2" t="s">
        <v>24</v>
      </c>
      <c r="Y461" s="2" t="str" cm="1">
        <f t="array" ref="Y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2" spans="1:25" ht="15" customHeight="1" x14ac:dyDescent="0.35">
      <c r="A462" s="1">
        <v>461</v>
      </c>
      <c r="B462" s="13">
        <v>-6.9548094454997802</v>
      </c>
      <c r="C462" s="12">
        <v>39.923601653630698</v>
      </c>
      <c r="D462" s="1">
        <v>1220</v>
      </c>
      <c r="E462" s="2" t="s">
        <v>586</v>
      </c>
      <c r="F462" s="1"/>
      <c r="G462" s="2" t="s">
        <v>26</v>
      </c>
      <c r="H462" s="2" t="s">
        <v>325</v>
      </c>
      <c r="I462" s="2" t="s">
        <v>367</v>
      </c>
      <c r="J462" s="1">
        <v>100732.8</v>
      </c>
      <c r="K462" s="1">
        <v>29015.74</v>
      </c>
      <c r="L462" s="2" t="s">
        <v>21</v>
      </c>
      <c r="M462" s="1">
        <v>1937</v>
      </c>
      <c r="N462" s="1" t="str" cm="1">
        <f t="array" ref="N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2" s="2" t="s">
        <v>29</v>
      </c>
      <c r="P462" s="2" t="str" cm="1">
        <f t="array" ref="P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2" s="1">
        <v>1</v>
      </c>
      <c r="R462" s="1">
        <v>15</v>
      </c>
      <c r="S462" s="1">
        <v>6.6</v>
      </c>
      <c r="T462" s="1">
        <v>15</v>
      </c>
      <c r="U462" s="9"/>
      <c r="V462" s="10"/>
      <c r="W462" s="1" t="s">
        <v>46</v>
      </c>
      <c r="X462" s="2" t="s">
        <v>24</v>
      </c>
      <c r="Y462" s="2" t="str" cm="1">
        <f t="array" ref="Y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3" spans="1:25" ht="15" customHeight="1" x14ac:dyDescent="0.35">
      <c r="A463" s="1">
        <v>462</v>
      </c>
      <c r="B463" s="13">
        <v>-8.3905044079540296</v>
      </c>
      <c r="C463" s="12">
        <v>39.486888438422298</v>
      </c>
      <c r="D463" s="1">
        <v>1222</v>
      </c>
      <c r="E463" s="2" t="s">
        <v>587</v>
      </c>
      <c r="F463" s="1"/>
      <c r="G463" s="2" t="s">
        <v>19</v>
      </c>
      <c r="H463" s="2" t="s">
        <v>54</v>
      </c>
      <c r="I463" s="2" t="s">
        <v>414</v>
      </c>
      <c r="J463" s="1">
        <v>-22143.69</v>
      </c>
      <c r="K463" s="1">
        <v>-20105.240000000002</v>
      </c>
      <c r="L463" s="2" t="s">
        <v>21</v>
      </c>
      <c r="M463" s="1">
        <v>1995</v>
      </c>
      <c r="N463" s="1" t="str" cm="1">
        <f t="array" ref="N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3" s="2" t="s">
        <v>32</v>
      </c>
      <c r="P463" s="2" t="str" cm="1">
        <f t="array" ref="P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3" s="1">
        <v>3</v>
      </c>
      <c r="R463" s="1">
        <v>42.53</v>
      </c>
      <c r="S463" s="1">
        <v>29.76</v>
      </c>
      <c r="T463" s="1">
        <v>20.13</v>
      </c>
      <c r="U463" s="1">
        <v>5.34</v>
      </c>
      <c r="V463" s="10"/>
      <c r="W463" s="1" t="s">
        <v>23</v>
      </c>
      <c r="X463" s="2" t="s">
        <v>38</v>
      </c>
      <c r="Y463" s="2" t="str" cm="1">
        <f t="array" ref="Y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4" spans="1:25" ht="15" customHeight="1" x14ac:dyDescent="0.35">
      <c r="A464" s="1">
        <v>463</v>
      </c>
      <c r="B464" s="13">
        <v>-8.3944425972318708</v>
      </c>
      <c r="C464" s="12">
        <v>39.487017100642902</v>
      </c>
      <c r="D464" s="1">
        <v>1224</v>
      </c>
      <c r="E464" s="2" t="s">
        <v>588</v>
      </c>
      <c r="F464" s="1"/>
      <c r="G464" s="2" t="s">
        <v>37</v>
      </c>
      <c r="H464" s="2" t="s">
        <v>54</v>
      </c>
      <c r="I464" s="2" t="s">
        <v>407</v>
      </c>
      <c r="J464" s="1">
        <v>-22482.45</v>
      </c>
      <c r="K464" s="1">
        <v>-20089.98</v>
      </c>
      <c r="L464" s="2" t="s">
        <v>21</v>
      </c>
      <c r="M464" s="1">
        <v>1995</v>
      </c>
      <c r="N464" s="1" t="str" cm="1">
        <f t="array" ref="N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4" s="2" t="s">
        <v>32</v>
      </c>
      <c r="P464" s="2" t="str" cm="1">
        <f t="array" ref="P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4" s="1">
        <v>4</v>
      </c>
      <c r="R464" s="1">
        <v>50</v>
      </c>
      <c r="S464" s="1">
        <v>8.3000000000000007</v>
      </c>
      <c r="T464" s="1">
        <v>15.25</v>
      </c>
      <c r="U464" s="1">
        <v>8.3000000000000007</v>
      </c>
      <c r="V464" s="10"/>
      <c r="W464" s="1" t="s">
        <v>23</v>
      </c>
      <c r="X464" s="2" t="s">
        <v>38</v>
      </c>
      <c r="Y464" s="2" t="str" cm="1">
        <f t="array" ref="Y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5" spans="1:26" ht="15" customHeight="1" x14ac:dyDescent="0.35">
      <c r="A465" s="1">
        <v>464</v>
      </c>
      <c r="B465" s="13">
        <v>-6.9093237185149503</v>
      </c>
      <c r="C465" s="12">
        <v>39.967974432595803</v>
      </c>
      <c r="D465" s="1">
        <v>1229</v>
      </c>
      <c r="E465" s="2" t="s">
        <v>589</v>
      </c>
      <c r="F465" s="1"/>
      <c r="G465" s="2" t="s">
        <v>26</v>
      </c>
      <c r="H465" s="2" t="s">
        <v>325</v>
      </c>
      <c r="I465" s="2" t="s">
        <v>367</v>
      </c>
      <c r="J465" s="1">
        <v>104553.9</v>
      </c>
      <c r="K465" s="1">
        <v>33995.129999999997</v>
      </c>
      <c r="L465" s="2" t="s">
        <v>21</v>
      </c>
      <c r="M465" s="1">
        <v>1938</v>
      </c>
      <c r="N465" s="1" t="str" cm="1">
        <f t="array" ref="N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65" s="2" t="s">
        <v>29</v>
      </c>
      <c r="P465" s="2" t="str" cm="1">
        <f t="array" ref="P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65" s="1">
        <v>1</v>
      </c>
      <c r="R465" s="1">
        <v>15</v>
      </c>
      <c r="S465" s="1">
        <v>6.6</v>
      </c>
      <c r="T465" s="1">
        <v>15</v>
      </c>
      <c r="U465" s="9"/>
      <c r="V465" s="10"/>
      <c r="W465" s="1" t="s">
        <v>46</v>
      </c>
      <c r="X465" s="2" t="s">
        <v>24</v>
      </c>
      <c r="Y465" s="2" t="str" cm="1">
        <f t="array" ref="Y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6" spans="1:26" ht="15" customHeight="1" x14ac:dyDescent="0.35">
      <c r="A466" s="1">
        <v>465</v>
      </c>
      <c r="B466" s="13">
        <v>-8.4029431357494797</v>
      </c>
      <c r="C466" s="12">
        <v>39.486258932791003</v>
      </c>
      <c r="D466" s="1">
        <v>1230</v>
      </c>
      <c r="E466" s="2" t="s">
        <v>590</v>
      </c>
      <c r="F466" s="1"/>
      <c r="G466" s="2" t="s">
        <v>37</v>
      </c>
      <c r="H466" s="2" t="s">
        <v>54</v>
      </c>
      <c r="I466" s="2" t="s">
        <v>414</v>
      </c>
      <c r="J466" s="1">
        <v>-23214</v>
      </c>
      <c r="K466" s="1">
        <v>-20172</v>
      </c>
      <c r="L466" s="2" t="s">
        <v>21</v>
      </c>
      <c r="M466" s="1">
        <v>1995</v>
      </c>
      <c r="N466" s="1" t="str" cm="1">
        <f t="array" ref="N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6" s="2" t="s">
        <v>32</v>
      </c>
      <c r="P466" s="2" t="str" cm="1">
        <f t="array" ref="P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6" s="1">
        <v>4</v>
      </c>
      <c r="R466" s="1">
        <v>50</v>
      </c>
      <c r="S466" s="1">
        <v>8.3000000000000007</v>
      </c>
      <c r="T466" s="1">
        <v>15.25</v>
      </c>
      <c r="U466" s="1">
        <v>8.1</v>
      </c>
      <c r="V466" s="10"/>
      <c r="W466" s="1" t="s">
        <v>23</v>
      </c>
      <c r="X466" s="2" t="s">
        <v>38</v>
      </c>
      <c r="Y466" s="2" t="str" cm="1">
        <f t="array" ref="Y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7" spans="1:26" ht="15" customHeight="1" x14ac:dyDescent="0.35">
      <c r="A467" s="1">
        <v>466</v>
      </c>
      <c r="B467" s="13">
        <v>-8.4321785800893903</v>
      </c>
      <c r="C467" s="12">
        <v>39.489709410952699</v>
      </c>
      <c r="D467" s="1">
        <v>1241</v>
      </c>
      <c r="E467" s="2" t="s">
        <v>591</v>
      </c>
      <c r="F467" s="1"/>
      <c r="G467" s="2" t="s">
        <v>37</v>
      </c>
      <c r="H467" s="2" t="s">
        <v>54</v>
      </c>
      <c r="I467" s="2" t="s">
        <v>407</v>
      </c>
      <c r="J467" s="1">
        <v>-25727.87</v>
      </c>
      <c r="K467" s="1">
        <v>-19780.97</v>
      </c>
      <c r="L467" s="2" t="s">
        <v>21</v>
      </c>
      <c r="M467" s="1">
        <v>1995</v>
      </c>
      <c r="N467" s="1" t="str" cm="1">
        <f t="array" ref="N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7" s="2" t="s">
        <v>32</v>
      </c>
      <c r="P467" s="2" t="str" cm="1">
        <f t="array" ref="P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7" s="1">
        <v>4</v>
      </c>
      <c r="R467" s="1">
        <v>49.4</v>
      </c>
      <c r="S467" s="1">
        <v>8.3000000000000007</v>
      </c>
      <c r="T467" s="1">
        <v>15.2</v>
      </c>
      <c r="U467" s="1">
        <v>7.8</v>
      </c>
      <c r="V467" s="10"/>
      <c r="W467" s="1" t="s">
        <v>23</v>
      </c>
      <c r="X467" s="2" t="s">
        <v>24</v>
      </c>
      <c r="Y467" s="2" t="str" cm="1">
        <f t="array" ref="Y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8" spans="1:26" ht="15" customHeight="1" x14ac:dyDescent="0.35">
      <c r="A468" s="1">
        <v>467</v>
      </c>
      <c r="B468" s="13">
        <v>-8.44401442204828</v>
      </c>
      <c r="C468" s="12">
        <v>39.488676160737903</v>
      </c>
      <c r="D468" s="1">
        <v>1243</v>
      </c>
      <c r="E468" s="2" t="s">
        <v>592</v>
      </c>
      <c r="F468" s="1"/>
      <c r="G468" s="2" t="s">
        <v>19</v>
      </c>
      <c r="H468" s="2" t="s">
        <v>54</v>
      </c>
      <c r="I468" s="2" t="s">
        <v>407</v>
      </c>
      <c r="J468" s="1">
        <v>-26746.46</v>
      </c>
      <c r="K468" s="1">
        <v>-19892.240000000002</v>
      </c>
      <c r="L468" s="2" t="s">
        <v>21</v>
      </c>
      <c r="M468" s="1">
        <v>1993</v>
      </c>
      <c r="N468" s="1" t="str" cm="1">
        <f t="array" ref="N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8" s="2" t="s">
        <v>22</v>
      </c>
      <c r="P468" s="2" t="str" cm="1">
        <f t="array" ref="P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68" s="1">
        <v>1</v>
      </c>
      <c r="R468" s="1">
        <v>14.1</v>
      </c>
      <c r="S468" s="1">
        <v>34.799999999999997</v>
      </c>
      <c r="T468" s="1">
        <v>14.1</v>
      </c>
      <c r="U468" s="9"/>
      <c r="V468" s="10"/>
      <c r="W468" s="1" t="s">
        <v>23</v>
      </c>
      <c r="X468" s="2" t="s">
        <v>38</v>
      </c>
      <c r="Y468" s="2" t="str" cm="1">
        <f t="array" ref="Y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69" spans="1:26" ht="15" customHeight="1" x14ac:dyDescent="0.35">
      <c r="A469" s="1">
        <v>468</v>
      </c>
      <c r="B469" s="13">
        <v>-8.4475353539169706</v>
      </c>
      <c r="C469" s="12">
        <v>39.488927534857602</v>
      </c>
      <c r="D469" s="1">
        <v>1246</v>
      </c>
      <c r="E469" s="2" t="s">
        <v>593</v>
      </c>
      <c r="F469" s="1"/>
      <c r="G469" s="2" t="s">
        <v>37</v>
      </c>
      <c r="H469" s="2" t="s">
        <v>54</v>
      </c>
      <c r="I469" s="2" t="s">
        <v>407</v>
      </c>
      <c r="J469" s="1">
        <v>-27049.26</v>
      </c>
      <c r="K469" s="1">
        <v>-19863.28</v>
      </c>
      <c r="L469" s="2" t="s">
        <v>21</v>
      </c>
      <c r="M469" s="1">
        <v>1993</v>
      </c>
      <c r="N469" s="1" t="str" cm="1">
        <f t="array" ref="N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69" s="2" t="s">
        <v>32</v>
      </c>
      <c r="P469" s="2" t="str" cm="1">
        <f t="array" ref="P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69" s="1">
        <v>4</v>
      </c>
      <c r="R469" s="1">
        <v>60.6</v>
      </c>
      <c r="S469" s="1">
        <v>23.3</v>
      </c>
      <c r="T469" s="1">
        <v>18</v>
      </c>
      <c r="U469" s="1">
        <v>6.7</v>
      </c>
      <c r="V469" s="10"/>
      <c r="W469" s="1" t="s">
        <v>23</v>
      </c>
      <c r="X469" s="2" t="s">
        <v>38</v>
      </c>
      <c r="Y469" s="2" t="str" cm="1">
        <f t="array" ref="Y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0" spans="1:26" ht="15" customHeight="1" x14ac:dyDescent="0.35">
      <c r="A470" s="1">
        <v>469</v>
      </c>
      <c r="B470" s="13">
        <v>-8.4524047655417593</v>
      </c>
      <c r="C470" s="12">
        <v>39.489543672285301</v>
      </c>
      <c r="D470" s="1">
        <v>1248</v>
      </c>
      <c r="E470" s="2" t="s">
        <v>594</v>
      </c>
      <c r="F470" s="1"/>
      <c r="G470" s="2" t="s">
        <v>37</v>
      </c>
      <c r="H470" s="2" t="s">
        <v>54</v>
      </c>
      <c r="I470" s="2" t="s">
        <v>407</v>
      </c>
      <c r="J470" s="1">
        <v>-27467.919999999998</v>
      </c>
      <c r="K470" s="1">
        <v>-19793.400000000001</v>
      </c>
      <c r="L470" s="2" t="s">
        <v>21</v>
      </c>
      <c r="M470" s="1">
        <v>1993</v>
      </c>
      <c r="N470" s="1" t="str" cm="1">
        <f t="array" ref="N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0" s="2" t="s">
        <v>32</v>
      </c>
      <c r="P470" s="2" t="str" cm="1">
        <f t="array" ref="P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0" s="1">
        <v>4</v>
      </c>
      <c r="R470" s="1">
        <v>53.8</v>
      </c>
      <c r="S470" s="1">
        <v>11.31</v>
      </c>
      <c r="T470" s="1">
        <v>15.2</v>
      </c>
      <c r="U470" s="1">
        <v>7.8</v>
      </c>
      <c r="V470" s="10"/>
      <c r="W470" s="1" t="s">
        <v>23</v>
      </c>
      <c r="X470" s="2" t="s">
        <v>38</v>
      </c>
      <c r="Y470" s="2" t="str" cm="1">
        <f t="array" ref="Y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1" spans="1:26" ht="15" customHeight="1" x14ac:dyDescent="0.35">
      <c r="A471" s="1">
        <v>470</v>
      </c>
      <c r="B471" s="13">
        <v>-8.4577856565448002</v>
      </c>
      <c r="C471" s="12">
        <v>39.489642619863403</v>
      </c>
      <c r="D471" s="1">
        <v>1249</v>
      </c>
      <c r="E471" s="2" t="s">
        <v>595</v>
      </c>
      <c r="F471" s="1"/>
      <c r="G471" s="2" t="s">
        <v>26</v>
      </c>
      <c r="H471" s="2" t="s">
        <v>54</v>
      </c>
      <c r="I471" s="2" t="s">
        <v>530</v>
      </c>
      <c r="J471" s="1">
        <v>-27930.78</v>
      </c>
      <c r="K471" s="1">
        <v>-19780.759999999998</v>
      </c>
      <c r="L471" s="2" t="s">
        <v>21</v>
      </c>
      <c r="M471" s="1">
        <v>1994</v>
      </c>
      <c r="N471" s="1" t="str" cm="1">
        <f t="array" ref="N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1" s="2" t="s">
        <v>32</v>
      </c>
      <c r="P471" s="2" t="str" cm="1">
        <f t="array" ref="P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1" s="1">
        <v>6</v>
      </c>
      <c r="R471" s="1">
        <v>204.5</v>
      </c>
      <c r="S471" s="1">
        <v>14.86</v>
      </c>
      <c r="T471" s="1">
        <v>34.25</v>
      </c>
      <c r="U471" s="1">
        <v>15</v>
      </c>
      <c r="V471" s="10"/>
      <c r="W471" s="1" t="s">
        <v>23</v>
      </c>
      <c r="X471" s="2" t="s">
        <v>38</v>
      </c>
      <c r="Y471" s="2" t="str" cm="1">
        <f t="array" ref="Y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2" spans="1:26" ht="15" customHeight="1" x14ac:dyDescent="0.35">
      <c r="A472" s="1">
        <v>471</v>
      </c>
      <c r="B472" s="13">
        <v>-8.4577804556080203</v>
      </c>
      <c r="C472" s="12">
        <v>39.489524102721496</v>
      </c>
      <c r="D472" s="1">
        <v>1249</v>
      </c>
      <c r="E472" s="2" t="s">
        <v>595</v>
      </c>
      <c r="F472" s="1"/>
      <c r="G472" s="2" t="s">
        <v>26</v>
      </c>
      <c r="H472" s="2" t="s">
        <v>54</v>
      </c>
      <c r="I472" s="2" t="s">
        <v>530</v>
      </c>
      <c r="J472" s="1">
        <v>-27930.38</v>
      </c>
      <c r="K472" s="1">
        <v>-19793.919999999998</v>
      </c>
      <c r="L472" s="2" t="s">
        <v>21</v>
      </c>
      <c r="M472" s="1">
        <v>1994</v>
      </c>
      <c r="N472" s="1" t="str" cm="1">
        <f t="array" ref="N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2" s="2" t="s">
        <v>32</v>
      </c>
      <c r="P472" s="2" t="str" cm="1">
        <f t="array" ref="P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2" s="1">
        <v>6</v>
      </c>
      <c r="R472" s="1">
        <v>203</v>
      </c>
      <c r="S472" s="1">
        <v>14.86</v>
      </c>
      <c r="T472" s="1">
        <v>34</v>
      </c>
      <c r="U472" s="1">
        <v>15</v>
      </c>
      <c r="V472" s="10"/>
      <c r="W472" s="1" t="s">
        <v>23</v>
      </c>
      <c r="X472" s="2" t="s">
        <v>38</v>
      </c>
      <c r="Y472" s="2" t="str" cm="1">
        <f t="array" ref="Y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3" spans="1:26" ht="15" customHeight="1" x14ac:dyDescent="0.35">
      <c r="A473" s="1">
        <v>472</v>
      </c>
      <c r="B473" s="13">
        <v>-8.4647660722988594</v>
      </c>
      <c r="C473" s="12">
        <v>39.487319207360002</v>
      </c>
      <c r="D473" s="1">
        <v>1250</v>
      </c>
      <c r="E473" s="2" t="s">
        <v>596</v>
      </c>
      <c r="F473" s="1"/>
      <c r="G473" s="2" t="s">
        <v>37</v>
      </c>
      <c r="H473" s="2" t="s">
        <v>54</v>
      </c>
      <c r="I473" s="2" t="s">
        <v>530</v>
      </c>
      <c r="J473" s="1">
        <v>-28532.23</v>
      </c>
      <c r="K473" s="1">
        <v>-20036.53</v>
      </c>
      <c r="L473" s="2" t="s">
        <v>21</v>
      </c>
      <c r="M473" s="1">
        <v>1993</v>
      </c>
      <c r="N473" s="1" t="str" cm="1">
        <f t="array" ref="N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3" s="2" t="s">
        <v>32</v>
      </c>
      <c r="P473" s="2" t="str" cm="1">
        <f t="array" ref="P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3" s="1">
        <v>4</v>
      </c>
      <c r="R473" s="1">
        <v>50</v>
      </c>
      <c r="S473" s="1">
        <v>8.3000000000000007</v>
      </c>
      <c r="T473" s="1">
        <v>15.2</v>
      </c>
      <c r="U473" s="1">
        <v>7.2</v>
      </c>
      <c r="V473" s="10"/>
      <c r="W473" s="1" t="s">
        <v>23</v>
      </c>
      <c r="X473" s="2" t="s">
        <v>38</v>
      </c>
      <c r="Y473" s="2" t="str" cm="1">
        <f t="array" ref="Y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4" spans="1:26" ht="15" customHeight="1" x14ac:dyDescent="0.35">
      <c r="A474" s="1">
        <v>473</v>
      </c>
      <c r="B474" s="13">
        <v>-8.4704561232051105</v>
      </c>
      <c r="C474" s="12">
        <v>39.486287843383899</v>
      </c>
      <c r="D474" s="1">
        <v>1252</v>
      </c>
      <c r="E474" s="2" t="s">
        <v>597</v>
      </c>
      <c r="F474" s="1"/>
      <c r="G474" s="2" t="s">
        <v>37</v>
      </c>
      <c r="H474" s="2" t="s">
        <v>54</v>
      </c>
      <c r="I474" s="2" t="s">
        <v>530</v>
      </c>
      <c r="J474" s="1">
        <v>-29022.17</v>
      </c>
      <c r="K474" s="1">
        <v>-20149.22</v>
      </c>
      <c r="L474" s="2" t="s">
        <v>21</v>
      </c>
      <c r="M474" s="1">
        <v>1993</v>
      </c>
      <c r="N474" s="1" t="str" cm="1">
        <f t="array" ref="N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4" s="2" t="s">
        <v>32</v>
      </c>
      <c r="P474" s="2" t="str" cm="1">
        <f t="array" ref="P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4" s="1">
        <v>4</v>
      </c>
      <c r="R474" s="1">
        <v>52.6</v>
      </c>
      <c r="S474" s="1">
        <v>12.3</v>
      </c>
      <c r="T474" s="1">
        <v>16</v>
      </c>
      <c r="U474" s="1">
        <v>7.5</v>
      </c>
      <c r="V474" s="10"/>
      <c r="W474" s="1" t="s">
        <v>23</v>
      </c>
      <c r="X474" s="2" t="s">
        <v>38</v>
      </c>
      <c r="Y474" s="2" t="str" cm="1">
        <f t="array" ref="Y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5" spans="1:26" ht="15" customHeight="1" x14ac:dyDescent="0.35">
      <c r="A475" s="1">
        <v>474</v>
      </c>
      <c r="B475" s="13">
        <v>-8.4823574213467605</v>
      </c>
      <c r="C475" s="12">
        <v>39.478749268270498</v>
      </c>
      <c r="D475" s="1">
        <v>1254</v>
      </c>
      <c r="E475" s="2" t="s">
        <v>598</v>
      </c>
      <c r="F475" s="1"/>
      <c r="G475" s="2" t="s">
        <v>37</v>
      </c>
      <c r="H475" s="2" t="s">
        <v>54</v>
      </c>
      <c r="I475" s="2" t="s">
        <v>530</v>
      </c>
      <c r="J475" s="1">
        <v>-30049.29</v>
      </c>
      <c r="K475" s="1">
        <v>-20982.29</v>
      </c>
      <c r="L475" s="2" t="s">
        <v>21</v>
      </c>
      <c r="M475" s="1">
        <v>1993</v>
      </c>
      <c r="N475" s="1" t="str" cm="1">
        <f t="array" ref="N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5" s="2" t="s">
        <v>32</v>
      </c>
      <c r="P475" s="2" t="str" cm="1">
        <f t="array" ref="P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5" s="1">
        <v>4</v>
      </c>
      <c r="R475" s="1">
        <v>49.87</v>
      </c>
      <c r="S475" s="1">
        <v>11.61</v>
      </c>
      <c r="T475" s="1">
        <v>16.2</v>
      </c>
      <c r="U475" s="1">
        <v>11.1</v>
      </c>
      <c r="V475" s="10"/>
      <c r="W475" s="1" t="s">
        <v>23</v>
      </c>
      <c r="X475" s="2" t="s">
        <v>38</v>
      </c>
      <c r="Y475" s="2" t="str" cm="1">
        <f t="array" ref="Y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6" spans="1:26" ht="15" customHeight="1" x14ac:dyDescent="0.35">
      <c r="A476" s="1">
        <v>475</v>
      </c>
      <c r="B476" s="13">
        <v>-8.9291376258883801</v>
      </c>
      <c r="C476" s="12">
        <v>38.508597071962299</v>
      </c>
      <c r="D476" s="1">
        <v>1256</v>
      </c>
      <c r="E476" s="2" t="s">
        <v>599</v>
      </c>
      <c r="F476" s="1"/>
      <c r="G476" s="2" t="s">
        <v>26</v>
      </c>
      <c r="H476" s="2" t="s">
        <v>600</v>
      </c>
      <c r="I476" s="2" t="s">
        <v>600</v>
      </c>
      <c r="J476" s="1">
        <v>-69432.09</v>
      </c>
      <c r="K476" s="1">
        <v>-128442</v>
      </c>
      <c r="L476" s="2" t="s">
        <v>21</v>
      </c>
      <c r="M476" s="1">
        <v>2008</v>
      </c>
      <c r="N476" s="1" t="str" cm="1">
        <f t="array" ref="N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6" s="2" t="s">
        <v>22</v>
      </c>
      <c r="P476" s="2" t="str" cm="1">
        <f t="array" ref="P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6" s="1">
        <v>1</v>
      </c>
      <c r="R476" s="1">
        <v>20</v>
      </c>
      <c r="S476" s="1">
        <v>12.7</v>
      </c>
      <c r="T476" s="1">
        <v>20</v>
      </c>
      <c r="U476" s="9"/>
      <c r="V476" s="10"/>
      <c r="W476" s="1" t="s">
        <v>30</v>
      </c>
      <c r="X476" s="2" t="s">
        <v>321</v>
      </c>
      <c r="Y476" s="2" t="str" cm="1">
        <f t="array" ref="Y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476" s="2" t="s">
        <v>24</v>
      </c>
    </row>
    <row r="477" spans="1:26" ht="15" customHeight="1" x14ac:dyDescent="0.35">
      <c r="A477" s="1">
        <v>476</v>
      </c>
      <c r="B477" s="13">
        <v>-8.4890363603999095</v>
      </c>
      <c r="C477" s="12">
        <v>39.474770629595199</v>
      </c>
      <c r="D477" s="1">
        <v>1257</v>
      </c>
      <c r="E477" s="2" t="s">
        <v>601</v>
      </c>
      <c r="F477" s="1"/>
      <c r="G477" s="2" t="s">
        <v>37</v>
      </c>
      <c r="H477" s="2" t="s">
        <v>54</v>
      </c>
      <c r="I477" s="2" t="s">
        <v>530</v>
      </c>
      <c r="J477" s="1">
        <v>-30625.69</v>
      </c>
      <c r="K477" s="1">
        <v>-21421.77</v>
      </c>
      <c r="L477" s="2" t="s">
        <v>21</v>
      </c>
      <c r="M477" s="1">
        <v>1993</v>
      </c>
      <c r="N477" s="1" t="str" cm="1">
        <f t="array" ref="N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7" s="2" t="s">
        <v>32</v>
      </c>
      <c r="P477" s="2" t="str" cm="1">
        <f t="array" ref="P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77" s="1">
        <v>4</v>
      </c>
      <c r="R477" s="1">
        <v>56.55</v>
      </c>
      <c r="S477" s="1">
        <v>19.3</v>
      </c>
      <c r="T477" s="1">
        <v>17.7</v>
      </c>
      <c r="U477" s="1">
        <v>9.6</v>
      </c>
      <c r="V477" s="10"/>
      <c r="W477" s="1" t="s">
        <v>23</v>
      </c>
      <c r="X477" s="2" t="s">
        <v>38</v>
      </c>
      <c r="Y477" s="2" t="str" cm="1">
        <f t="array" ref="Y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78" spans="1:26" ht="15" customHeight="1" x14ac:dyDescent="0.35">
      <c r="A478" s="1">
        <v>477</v>
      </c>
      <c r="B478" s="13">
        <v>-8.1092924559815192</v>
      </c>
      <c r="C478" s="12">
        <v>38.028406112986403</v>
      </c>
      <c r="D478" s="1">
        <v>1258</v>
      </c>
      <c r="E478" s="2" t="s">
        <v>602</v>
      </c>
      <c r="F478" s="1"/>
      <c r="G478" s="2" t="s">
        <v>26</v>
      </c>
      <c r="H478" s="2" t="s">
        <v>27</v>
      </c>
      <c r="I478" s="2" t="s">
        <v>174</v>
      </c>
      <c r="J478" s="1">
        <v>2091</v>
      </c>
      <c r="K478" s="1">
        <v>-182044</v>
      </c>
      <c r="L478" s="2" t="s">
        <v>21</v>
      </c>
      <c r="M478" s="1">
        <v>1969</v>
      </c>
      <c r="N478" s="1" t="str" cm="1">
        <f t="array" ref="N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78" s="2" t="s">
        <v>29</v>
      </c>
      <c r="P478" s="2" t="str" cm="1">
        <f t="array" ref="P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78" s="1">
        <v>1</v>
      </c>
      <c r="R478" s="1">
        <v>10</v>
      </c>
      <c r="S478" s="1">
        <v>6</v>
      </c>
      <c r="T478" s="1">
        <v>10</v>
      </c>
      <c r="U478" s="9"/>
      <c r="V478" s="10"/>
      <c r="W478" s="1" t="s">
        <v>30</v>
      </c>
      <c r="X478" s="2" t="s">
        <v>31</v>
      </c>
      <c r="Y478" s="2" t="str" cm="1">
        <f t="array" ref="Y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479" spans="1:26" ht="15" customHeight="1" x14ac:dyDescent="0.35">
      <c r="A479" s="1">
        <v>478</v>
      </c>
      <c r="B479" s="13">
        <v>-8.4960449048164808</v>
      </c>
      <c r="C479" s="12">
        <v>39.470943786348101</v>
      </c>
      <c r="D479" s="1">
        <v>1259</v>
      </c>
      <c r="E479" s="2" t="s">
        <v>603</v>
      </c>
      <c r="F479" s="1"/>
      <c r="G479" s="2" t="s">
        <v>19</v>
      </c>
      <c r="H479" s="2" t="s">
        <v>54</v>
      </c>
      <c r="I479" s="2" t="s">
        <v>530</v>
      </c>
      <c r="J479" s="1">
        <v>-31230.45</v>
      </c>
      <c r="K479" s="1">
        <v>-21844.240000000002</v>
      </c>
      <c r="L479" s="2" t="s">
        <v>21</v>
      </c>
      <c r="M479" s="1">
        <v>1993</v>
      </c>
      <c r="N479" s="1" t="str" cm="1">
        <f t="array" ref="N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79" s="2" t="s">
        <v>22</v>
      </c>
      <c r="P479" s="2" t="str" cm="1">
        <f t="array" ref="P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79" s="1">
        <v>1</v>
      </c>
      <c r="R479" s="1">
        <v>15.4</v>
      </c>
      <c r="S479" s="1">
        <v>29.58</v>
      </c>
      <c r="T479" s="1">
        <v>15.4</v>
      </c>
      <c r="U479" s="9"/>
      <c r="V479" s="10"/>
      <c r="W479" s="1" t="s">
        <v>23</v>
      </c>
      <c r="X479" s="2" t="s">
        <v>24</v>
      </c>
      <c r="Y479" s="2" t="str" cm="1">
        <f t="array" ref="Y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0" spans="1:26" ht="15" customHeight="1" x14ac:dyDescent="0.35">
      <c r="A480" s="1">
        <v>479</v>
      </c>
      <c r="B480" s="13">
        <v>-8.4976384068791795</v>
      </c>
      <c r="C480" s="12">
        <v>39.4708550372278</v>
      </c>
      <c r="D480" s="1">
        <v>1263</v>
      </c>
      <c r="E480" s="2" t="s">
        <v>604</v>
      </c>
      <c r="F480" s="1"/>
      <c r="G480" s="2" t="s">
        <v>19</v>
      </c>
      <c r="H480" s="2" t="s">
        <v>54</v>
      </c>
      <c r="I480" s="2" t="s">
        <v>605</v>
      </c>
      <c r="J480" s="1">
        <v>-31367.61</v>
      </c>
      <c r="K480" s="1">
        <v>-21853.54</v>
      </c>
      <c r="L480" s="2" t="s">
        <v>21</v>
      </c>
      <c r="M480" s="1">
        <v>1993</v>
      </c>
      <c r="N480" s="1" t="str" cm="1">
        <f t="array" ref="N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0" s="2" t="s">
        <v>32</v>
      </c>
      <c r="P480" s="2" t="str" cm="1">
        <f t="array" ref="P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0" s="1">
        <v>3</v>
      </c>
      <c r="R480" s="1">
        <v>51</v>
      </c>
      <c r="S480" s="1">
        <v>28.5</v>
      </c>
      <c r="T480" s="1">
        <v>26.4</v>
      </c>
      <c r="U480" s="1">
        <v>4.4000000000000004</v>
      </c>
      <c r="V480" s="10"/>
      <c r="W480" s="1" t="s">
        <v>23</v>
      </c>
      <c r="X480" s="2" t="s">
        <v>38</v>
      </c>
      <c r="Y480" s="2" t="str" cm="1">
        <f t="array" ref="Y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1" spans="1:26" ht="15" customHeight="1" x14ac:dyDescent="0.35">
      <c r="A481" s="1">
        <v>480</v>
      </c>
      <c r="B481" s="13">
        <v>-8.5025993970038805</v>
      </c>
      <c r="C481" s="12">
        <v>39.469979663598302</v>
      </c>
      <c r="D481" s="1">
        <v>1264</v>
      </c>
      <c r="E481" s="2" t="s">
        <v>606</v>
      </c>
      <c r="F481" s="1"/>
      <c r="G481" s="2" t="s">
        <v>37</v>
      </c>
      <c r="H481" s="2" t="s">
        <v>54</v>
      </c>
      <c r="I481" s="2" t="s">
        <v>605</v>
      </c>
      <c r="J481" s="1">
        <v>-31794.9</v>
      </c>
      <c r="K481" s="1">
        <v>-21948.99</v>
      </c>
      <c r="L481" s="2" t="s">
        <v>21</v>
      </c>
      <c r="M481" s="1">
        <v>1993</v>
      </c>
      <c r="N481" s="1" t="str" cm="1">
        <f t="array" ref="N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1" s="2" t="s">
        <v>32</v>
      </c>
      <c r="P481" s="2" t="str" cm="1">
        <f t="array" ref="P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1" s="1">
        <v>4</v>
      </c>
      <c r="R481" s="1">
        <v>59.6</v>
      </c>
      <c r="S481" s="1">
        <v>11.31</v>
      </c>
      <c r="T481" s="1">
        <v>16.5</v>
      </c>
      <c r="U481" s="1">
        <v>10.8</v>
      </c>
      <c r="V481" s="10"/>
      <c r="W481" s="1" t="s">
        <v>23</v>
      </c>
      <c r="X481" s="2" t="s">
        <v>38</v>
      </c>
      <c r="Y481" s="2" t="str" cm="1">
        <f t="array" ref="Y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2" spans="1:26" ht="15" customHeight="1" x14ac:dyDescent="0.35">
      <c r="A482" s="1">
        <v>481</v>
      </c>
      <c r="B482" s="13">
        <v>-8.5144905841791196</v>
      </c>
      <c r="C482" s="12">
        <v>39.469034090345602</v>
      </c>
      <c r="D482" s="1">
        <v>1266</v>
      </c>
      <c r="E482" s="2" t="s">
        <v>607</v>
      </c>
      <c r="F482" s="1"/>
      <c r="G482" s="2" t="s">
        <v>37</v>
      </c>
      <c r="H482" s="2" t="s">
        <v>54</v>
      </c>
      <c r="I482" s="2" t="s">
        <v>605</v>
      </c>
      <c r="J482" s="1">
        <v>-32818.589999999997</v>
      </c>
      <c r="K482" s="1">
        <v>-22049.71</v>
      </c>
      <c r="L482" s="2" t="s">
        <v>21</v>
      </c>
      <c r="M482" s="1">
        <v>1993</v>
      </c>
      <c r="N482" s="1" t="str" cm="1">
        <f t="array" ref="N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2" s="2" t="s">
        <v>32</v>
      </c>
      <c r="P482" s="2" t="str" cm="1">
        <f t="array" ref="P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2" s="1">
        <v>4</v>
      </c>
      <c r="R482" s="1">
        <v>52.4</v>
      </c>
      <c r="S482" s="1">
        <v>9.8000000000000007</v>
      </c>
      <c r="T482" s="1">
        <v>15.7</v>
      </c>
      <c r="U482" s="1">
        <v>8.1999999999999993</v>
      </c>
      <c r="V482" s="10"/>
      <c r="W482" s="1" t="s">
        <v>23</v>
      </c>
      <c r="X482" s="2" t="s">
        <v>38</v>
      </c>
      <c r="Y482" s="2" t="str" cm="1">
        <f t="array" ref="Y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3" spans="1:26" ht="15" customHeight="1" x14ac:dyDescent="0.35">
      <c r="A483" s="1">
        <v>482</v>
      </c>
      <c r="B483" s="13">
        <v>-8.1388182988289302</v>
      </c>
      <c r="C483" s="12">
        <v>38.076337407514302</v>
      </c>
      <c r="D483" s="1">
        <v>1277</v>
      </c>
      <c r="E483" s="2" t="s">
        <v>608</v>
      </c>
      <c r="F483" s="1"/>
      <c r="G483" s="2" t="s">
        <v>26</v>
      </c>
      <c r="H483" s="2" t="s">
        <v>27</v>
      </c>
      <c r="I483" s="2" t="s">
        <v>174</v>
      </c>
      <c r="J483" s="1">
        <v>-501</v>
      </c>
      <c r="K483" s="1">
        <v>-176724</v>
      </c>
      <c r="L483" s="2" t="s">
        <v>21</v>
      </c>
      <c r="M483" s="1">
        <v>1970</v>
      </c>
      <c r="N483" s="1" t="str" cm="1">
        <f t="array" ref="N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83" s="2" t="s">
        <v>32</v>
      </c>
      <c r="P483" s="2" t="str" cm="1">
        <f t="array" ref="P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3" s="1">
        <v>4</v>
      </c>
      <c r="R483" s="1">
        <v>8.1</v>
      </c>
      <c r="S483" s="1">
        <v>19.899999999999999</v>
      </c>
      <c r="T483" s="1">
        <v>2.0299999999999998</v>
      </c>
      <c r="U483" s="1">
        <v>0.8</v>
      </c>
      <c r="V483" s="10"/>
      <c r="W483" s="1" t="s">
        <v>30</v>
      </c>
      <c r="X483" s="2" t="s">
        <v>24</v>
      </c>
      <c r="Y483" s="2" t="str" cm="1">
        <f t="array" ref="Y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4" spans="1:26" ht="15" customHeight="1" x14ac:dyDescent="0.35">
      <c r="A484" s="1">
        <v>483</v>
      </c>
      <c r="B484" s="13">
        <v>-8.12342172614186</v>
      </c>
      <c r="C484" s="12">
        <v>38.074112780656698</v>
      </c>
      <c r="D484" s="1">
        <v>1280</v>
      </c>
      <c r="E484" s="2" t="s">
        <v>609</v>
      </c>
      <c r="F484" s="1"/>
      <c r="G484" s="2" t="s">
        <v>26</v>
      </c>
      <c r="H484" s="2" t="s">
        <v>27</v>
      </c>
      <c r="I484" s="2" t="s">
        <v>174</v>
      </c>
      <c r="J484" s="1">
        <v>849.94159999999999</v>
      </c>
      <c r="K484" s="1">
        <v>-176970.9</v>
      </c>
      <c r="L484" s="2" t="s">
        <v>21</v>
      </c>
      <c r="M484" s="1">
        <v>1860</v>
      </c>
      <c r="N484" s="1" t="str" cm="1">
        <f t="array" ref="N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84" s="2" t="s">
        <v>29</v>
      </c>
      <c r="P484" s="2" t="str" cm="1">
        <f t="array" ref="P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84" s="1">
        <v>2</v>
      </c>
      <c r="R484" s="1">
        <v>21.8</v>
      </c>
      <c r="S484" s="1">
        <v>10.4</v>
      </c>
      <c r="T484" s="1">
        <v>10.9</v>
      </c>
      <c r="U484" s="1">
        <v>1</v>
      </c>
      <c r="V484" s="10"/>
      <c r="W484" s="1" t="s">
        <v>30</v>
      </c>
      <c r="X484" s="2" t="s">
        <v>31</v>
      </c>
      <c r="Y484" s="2" t="str" cm="1">
        <f t="array" ref="Y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484" s="2" t="s">
        <v>163</v>
      </c>
    </row>
    <row r="485" spans="1:26" ht="15" customHeight="1" x14ac:dyDescent="0.35">
      <c r="A485" s="1">
        <v>484</v>
      </c>
      <c r="B485" s="13">
        <v>-8.5239736711403307</v>
      </c>
      <c r="C485" s="12">
        <v>39.4669739602246</v>
      </c>
      <c r="D485" s="1">
        <v>1282</v>
      </c>
      <c r="E485" s="2" t="s">
        <v>610</v>
      </c>
      <c r="F485" s="1"/>
      <c r="G485" s="2" t="s">
        <v>37</v>
      </c>
      <c r="H485" s="2" t="s">
        <v>54</v>
      </c>
      <c r="I485" s="2" t="s">
        <v>605</v>
      </c>
      <c r="J485" s="1">
        <v>-33635.620000000003</v>
      </c>
      <c r="K485" s="1">
        <v>-22274.94</v>
      </c>
      <c r="L485" s="2" t="s">
        <v>21</v>
      </c>
      <c r="M485" s="1">
        <v>1993</v>
      </c>
      <c r="N485" s="1" t="str" cm="1">
        <f t="array" ref="N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5" s="2" t="s">
        <v>32</v>
      </c>
      <c r="P485" s="2" t="str" cm="1">
        <f t="array" ref="P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5" s="1">
        <v>4</v>
      </c>
      <c r="R485" s="1">
        <v>60.6</v>
      </c>
      <c r="S485" s="1">
        <v>12.3</v>
      </c>
      <c r="T485" s="1">
        <v>18</v>
      </c>
      <c r="U485" s="1">
        <v>8.5</v>
      </c>
      <c r="V485" s="10"/>
      <c r="W485" s="1" t="s">
        <v>23</v>
      </c>
      <c r="X485" s="2" t="s">
        <v>38</v>
      </c>
      <c r="Y485" s="2" t="str" cm="1">
        <f t="array" ref="Y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6" spans="1:26" ht="15" customHeight="1" x14ac:dyDescent="0.35">
      <c r="A486" s="1">
        <v>485</v>
      </c>
      <c r="B486" s="13">
        <v>-8.5268537262377002</v>
      </c>
      <c r="C486" s="12">
        <v>39.4658434150464</v>
      </c>
      <c r="D486" s="1">
        <v>1283</v>
      </c>
      <c r="E486" s="2" t="s">
        <v>611</v>
      </c>
      <c r="F486" s="1"/>
      <c r="G486" s="2" t="s">
        <v>26</v>
      </c>
      <c r="H486" s="2" t="s">
        <v>54</v>
      </c>
      <c r="I486" s="2" t="s">
        <v>605</v>
      </c>
      <c r="J486" s="1">
        <v>-33884.01</v>
      </c>
      <c r="K486" s="1">
        <v>-22399.38</v>
      </c>
      <c r="L486" s="2" t="s">
        <v>21</v>
      </c>
      <c r="M486" s="1">
        <v>1993</v>
      </c>
      <c r="N486" s="1" t="str" cm="1">
        <f t="array" ref="N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6" s="2" t="s">
        <v>32</v>
      </c>
      <c r="P486" s="2" t="str" cm="1">
        <f t="array" ref="P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6" s="1">
        <v>3</v>
      </c>
      <c r="R486" s="1">
        <v>39.6</v>
      </c>
      <c r="S486" s="1">
        <v>29.5</v>
      </c>
      <c r="T486" s="1">
        <v>15</v>
      </c>
      <c r="U486" s="1">
        <v>6.5</v>
      </c>
      <c r="V486" s="10"/>
      <c r="W486" s="1" t="s">
        <v>23</v>
      </c>
      <c r="X486" s="2" t="s">
        <v>24</v>
      </c>
      <c r="Y486" s="2" t="str" cm="1">
        <f t="array" ref="Y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7" spans="1:26" ht="15" customHeight="1" x14ac:dyDescent="0.35">
      <c r="A487" s="1">
        <v>486</v>
      </c>
      <c r="B487" s="13">
        <v>-8.5317434692336196</v>
      </c>
      <c r="C487" s="12">
        <v>39.464664675052497</v>
      </c>
      <c r="D487" s="1">
        <v>1284</v>
      </c>
      <c r="E487" s="2" t="s">
        <v>612</v>
      </c>
      <c r="F487" s="1"/>
      <c r="G487" s="2" t="s">
        <v>19</v>
      </c>
      <c r="H487" s="2" t="s">
        <v>54</v>
      </c>
      <c r="I487" s="2" t="s">
        <v>605</v>
      </c>
      <c r="J487" s="1">
        <v>-34305.379999999997</v>
      </c>
      <c r="K487" s="1">
        <v>-22528.400000000001</v>
      </c>
      <c r="L487" s="2" t="s">
        <v>21</v>
      </c>
      <c r="M487" s="1">
        <v>1993</v>
      </c>
      <c r="N487" s="1" t="str" cm="1">
        <f t="array" ref="N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7" s="2" t="s">
        <v>32</v>
      </c>
      <c r="P487" s="2" t="str" cm="1">
        <f t="array" ref="P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7" s="1">
        <v>3</v>
      </c>
      <c r="R487" s="1">
        <v>38.6</v>
      </c>
      <c r="S487" s="1">
        <v>30.52</v>
      </c>
      <c r="T487" s="1">
        <v>17.2</v>
      </c>
      <c r="U487" s="1">
        <v>6.85</v>
      </c>
      <c r="V487" s="10"/>
      <c r="W487" s="1" t="s">
        <v>23</v>
      </c>
      <c r="X487" s="2" t="s">
        <v>24</v>
      </c>
      <c r="Y487" s="2" t="str" cm="1">
        <f t="array" ref="Y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8" spans="1:26" ht="15" customHeight="1" x14ac:dyDescent="0.35">
      <c r="A488" s="1">
        <v>487</v>
      </c>
      <c r="B488" s="13">
        <v>-8.53882858261567</v>
      </c>
      <c r="C488" s="12">
        <v>39.464236840058199</v>
      </c>
      <c r="D488" s="1">
        <v>1285</v>
      </c>
      <c r="E488" s="2" t="s">
        <v>613</v>
      </c>
      <c r="F488" s="1"/>
      <c r="G488" s="2" t="s">
        <v>37</v>
      </c>
      <c r="H488" s="2" t="s">
        <v>54</v>
      </c>
      <c r="I488" s="2" t="s">
        <v>605</v>
      </c>
      <c r="J488" s="1">
        <v>-34915.32</v>
      </c>
      <c r="K488" s="1">
        <v>-22573.18</v>
      </c>
      <c r="L488" s="2" t="s">
        <v>21</v>
      </c>
      <c r="M488" s="1">
        <v>1993</v>
      </c>
      <c r="N488" s="1" t="str" cm="1">
        <f t="array" ref="N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8" s="2" t="s">
        <v>32</v>
      </c>
      <c r="P488" s="2" t="str" cm="1">
        <f t="array" ref="P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8" s="1">
        <v>4</v>
      </c>
      <c r="R488" s="1">
        <v>52.6</v>
      </c>
      <c r="S488" s="1">
        <v>12.38</v>
      </c>
      <c r="T488" s="1">
        <v>16</v>
      </c>
      <c r="U488" s="1">
        <v>7</v>
      </c>
      <c r="V488" s="10"/>
      <c r="W488" s="1" t="s">
        <v>23</v>
      </c>
      <c r="X488" s="2" t="s">
        <v>38</v>
      </c>
      <c r="Y488" s="2" t="str" cm="1">
        <f t="array" ref="Y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89" spans="1:26" ht="15" customHeight="1" x14ac:dyDescent="0.35">
      <c r="A489" s="1">
        <v>488</v>
      </c>
      <c r="B489" s="13">
        <v>-8.5487394830132803</v>
      </c>
      <c r="C489" s="12">
        <v>39.464220035724303</v>
      </c>
      <c r="D489" s="1">
        <v>1289</v>
      </c>
      <c r="E489" s="2" t="s">
        <v>614</v>
      </c>
      <c r="F489" s="1"/>
      <c r="G489" s="2" t="s">
        <v>37</v>
      </c>
      <c r="H489" s="2" t="s">
        <v>54</v>
      </c>
      <c r="I489" s="2" t="s">
        <v>605</v>
      </c>
      <c r="J489" s="1">
        <v>-35768.239999999998</v>
      </c>
      <c r="K489" s="1">
        <v>-22571.16</v>
      </c>
      <c r="L489" s="2" t="s">
        <v>21</v>
      </c>
      <c r="M489" s="1">
        <v>1993</v>
      </c>
      <c r="N489" s="1" t="str" cm="1">
        <f t="array" ref="N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89" s="2" t="s">
        <v>32</v>
      </c>
      <c r="P489" s="2" t="str" cm="1">
        <f t="array" ref="P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89" s="1">
        <v>4</v>
      </c>
      <c r="R489" s="1">
        <v>50.2</v>
      </c>
      <c r="S489" s="1">
        <v>11.3</v>
      </c>
      <c r="T489" s="1">
        <v>15.2</v>
      </c>
      <c r="U489" s="1">
        <v>11.2</v>
      </c>
      <c r="V489" s="10"/>
      <c r="W489" s="1" t="s">
        <v>23</v>
      </c>
      <c r="X489" s="2" t="s">
        <v>24</v>
      </c>
      <c r="Y489" s="2" t="str" cm="1">
        <f t="array" ref="Y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0" spans="1:26" ht="15" customHeight="1" x14ac:dyDescent="0.35">
      <c r="A490" s="1">
        <v>489</v>
      </c>
      <c r="B490" s="13">
        <v>-8.5521928904648696</v>
      </c>
      <c r="C490" s="12">
        <v>39.464129281465297</v>
      </c>
      <c r="D490" s="1">
        <v>1290</v>
      </c>
      <c r="E490" s="2" t="s">
        <v>615</v>
      </c>
      <c r="F490" s="1"/>
      <c r="G490" s="2" t="s">
        <v>37</v>
      </c>
      <c r="H490" s="2" t="s">
        <v>54</v>
      </c>
      <c r="I490" s="2" t="s">
        <v>605</v>
      </c>
      <c r="J490" s="1">
        <v>-36065.480000000003</v>
      </c>
      <c r="K490" s="1">
        <v>-22579.86</v>
      </c>
      <c r="L490" s="2" t="s">
        <v>21</v>
      </c>
      <c r="M490" s="1">
        <v>1993</v>
      </c>
      <c r="N490" s="1" t="str" cm="1">
        <f t="array" ref="N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0" s="2" t="s">
        <v>32</v>
      </c>
      <c r="P490" s="2" t="str" cm="1">
        <f t="array" ref="P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0" s="1">
        <v>4</v>
      </c>
      <c r="R490" s="1">
        <v>50</v>
      </c>
      <c r="S490" s="1">
        <v>8.3000000000000007</v>
      </c>
      <c r="T490" s="1">
        <v>15.2</v>
      </c>
      <c r="U490" s="1">
        <v>7.5</v>
      </c>
      <c r="V490" s="10"/>
      <c r="W490" s="1" t="s">
        <v>23</v>
      </c>
      <c r="X490" s="2" t="s">
        <v>38</v>
      </c>
      <c r="Y490" s="2" t="str" cm="1">
        <f t="array" ref="Y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1" spans="1:26" ht="15" customHeight="1" x14ac:dyDescent="0.35">
      <c r="A491" s="1">
        <v>490</v>
      </c>
      <c r="B491" s="13">
        <v>-8.5642428351654694</v>
      </c>
      <c r="C491" s="12">
        <v>39.467679109149501</v>
      </c>
      <c r="D491" s="1">
        <v>1294</v>
      </c>
      <c r="E491" s="2" t="s">
        <v>616</v>
      </c>
      <c r="F491" s="1"/>
      <c r="G491" s="2" t="s">
        <v>37</v>
      </c>
      <c r="H491" s="2" t="s">
        <v>54</v>
      </c>
      <c r="I491" s="2" t="s">
        <v>605</v>
      </c>
      <c r="J491" s="1">
        <v>-37100.589999999997</v>
      </c>
      <c r="K491" s="1">
        <v>-22180.85</v>
      </c>
      <c r="L491" s="2" t="s">
        <v>21</v>
      </c>
      <c r="M491" s="1">
        <v>1993</v>
      </c>
      <c r="N491" s="1" t="str" cm="1">
        <f t="array" ref="N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1" s="2" t="s">
        <v>32</v>
      </c>
      <c r="P491" s="2" t="str" cm="1">
        <f t="array" ref="P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1" s="1">
        <v>4</v>
      </c>
      <c r="R491" s="1">
        <v>50.8</v>
      </c>
      <c r="S491" s="1">
        <v>11.3</v>
      </c>
      <c r="T491" s="1">
        <v>15.7</v>
      </c>
      <c r="U491" s="1">
        <v>13.4</v>
      </c>
      <c r="V491" s="10"/>
      <c r="W491" s="1" t="s">
        <v>23</v>
      </c>
      <c r="X491" s="2" t="s">
        <v>24</v>
      </c>
      <c r="Y491" s="2" t="str" cm="1">
        <f t="array" ref="Y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2" spans="1:26" ht="15" customHeight="1" x14ac:dyDescent="0.35">
      <c r="A492" s="1">
        <v>491</v>
      </c>
      <c r="B492" s="13">
        <v>-9.1546371901906092</v>
      </c>
      <c r="C492" s="12">
        <v>39.2743327756071</v>
      </c>
      <c r="D492" s="1">
        <v>1295</v>
      </c>
      <c r="E492" s="2" t="s">
        <v>617</v>
      </c>
      <c r="F492" s="1"/>
      <c r="G492" s="2" t="s">
        <v>26</v>
      </c>
      <c r="H492" s="2" t="s">
        <v>143</v>
      </c>
      <c r="I492" s="2" t="s">
        <v>573</v>
      </c>
      <c r="J492" s="1">
        <v>-88149.58</v>
      </c>
      <c r="K492" s="1">
        <v>-43237.91</v>
      </c>
      <c r="L492" s="2" t="s">
        <v>21</v>
      </c>
      <c r="M492" s="1">
        <v>1928</v>
      </c>
      <c r="N492" s="1" t="str" cm="1">
        <f t="array" ref="N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2" s="2" t="s">
        <v>77</v>
      </c>
      <c r="P492" s="2" t="str" cm="1">
        <f t="array" ref="P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492" s="1">
        <v>3</v>
      </c>
      <c r="R492" s="1">
        <v>15.7</v>
      </c>
      <c r="S492" s="1">
        <v>17.3</v>
      </c>
      <c r="T492" s="1">
        <v>5.4</v>
      </c>
      <c r="U492" s="1">
        <v>3</v>
      </c>
      <c r="V492" s="10"/>
      <c r="W492" s="1" t="s">
        <v>23</v>
      </c>
      <c r="X492" s="2" t="s">
        <v>35</v>
      </c>
      <c r="Y492" s="2" t="str" cm="1">
        <f t="array" ref="Y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492" s="2" t="s">
        <v>24</v>
      </c>
    </row>
    <row r="493" spans="1:26" ht="15" customHeight="1" x14ac:dyDescent="0.35">
      <c r="A493" s="1">
        <v>492</v>
      </c>
      <c r="B493" s="13">
        <v>-9.0450868040232493</v>
      </c>
      <c r="C493" s="12">
        <v>38.593689632616403</v>
      </c>
      <c r="D493" s="1">
        <v>1298</v>
      </c>
      <c r="E493" s="2" t="s">
        <v>619</v>
      </c>
      <c r="F493" s="1"/>
      <c r="G493" s="2" t="s">
        <v>26</v>
      </c>
      <c r="H493" s="2" t="s">
        <v>600</v>
      </c>
      <c r="I493" s="2" t="s">
        <v>620</v>
      </c>
      <c r="J493" s="1">
        <v>-79452</v>
      </c>
      <c r="K493" s="1">
        <v>-118902</v>
      </c>
      <c r="L493" s="2" t="s">
        <v>21</v>
      </c>
      <c r="M493" s="1">
        <v>1952</v>
      </c>
      <c r="N493" s="1" t="str" cm="1">
        <f t="array" ref="N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3" s="2" t="s">
        <v>333</v>
      </c>
      <c r="P493" s="2" t="str" cm="1">
        <f t="array" ref="P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3" s="1">
        <v>3</v>
      </c>
      <c r="R493" s="1">
        <v>14.6</v>
      </c>
      <c r="S493" s="1">
        <v>10.16</v>
      </c>
      <c r="T493" s="1">
        <v>5.4</v>
      </c>
      <c r="U493" s="1">
        <v>2</v>
      </c>
      <c r="V493" s="10"/>
      <c r="W493" s="1" t="s">
        <v>30</v>
      </c>
      <c r="X493" s="2" t="s">
        <v>24</v>
      </c>
      <c r="Y493" s="2" t="str" cm="1">
        <f t="array" ref="Y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4" spans="1:26" ht="15" customHeight="1" x14ac:dyDescent="0.35">
      <c r="A494" s="1">
        <v>493</v>
      </c>
      <c r="B494" s="13">
        <v>-8.5749229159592009</v>
      </c>
      <c r="C494" s="12">
        <v>39.4710614937364</v>
      </c>
      <c r="D494" s="1">
        <v>1299</v>
      </c>
      <c r="E494" s="2" t="s">
        <v>621</v>
      </c>
      <c r="F494" s="1"/>
      <c r="G494" s="2" t="s">
        <v>37</v>
      </c>
      <c r="H494" s="2" t="s">
        <v>54</v>
      </c>
      <c r="I494" s="2" t="s">
        <v>605</v>
      </c>
      <c r="J494" s="1">
        <v>-38017.81</v>
      </c>
      <c r="K494" s="1">
        <v>-21800.87</v>
      </c>
      <c r="L494" s="2" t="s">
        <v>21</v>
      </c>
      <c r="M494" s="1">
        <v>1993</v>
      </c>
      <c r="N494" s="1" t="str" cm="1">
        <f t="array" ref="N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4" s="2" t="s">
        <v>32</v>
      </c>
      <c r="P494" s="2" t="str" cm="1">
        <f t="array" ref="P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4" s="1">
        <v>4</v>
      </c>
      <c r="R494" s="1">
        <v>50</v>
      </c>
      <c r="S494" s="1">
        <v>8.3000000000000007</v>
      </c>
      <c r="T494" s="1">
        <v>15.2</v>
      </c>
      <c r="U494" s="1">
        <v>7.5</v>
      </c>
      <c r="V494" s="10"/>
      <c r="W494" s="1" t="s">
        <v>23</v>
      </c>
      <c r="X494" s="2" t="s">
        <v>38</v>
      </c>
      <c r="Y494" s="2" t="str" cm="1">
        <f t="array" ref="Y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5" spans="1:26" ht="15" customHeight="1" x14ac:dyDescent="0.35">
      <c r="A495" s="1">
        <v>494</v>
      </c>
      <c r="B495" s="13">
        <v>-7.4945511727560499</v>
      </c>
      <c r="C495" s="12">
        <v>39.290797986028998</v>
      </c>
      <c r="D495" s="1">
        <v>1301</v>
      </c>
      <c r="E495" s="2" t="s">
        <v>622</v>
      </c>
      <c r="F495" s="1"/>
      <c r="G495" s="2" t="s">
        <v>26</v>
      </c>
      <c r="H495" s="2" t="s">
        <v>20</v>
      </c>
      <c r="I495" s="2" t="s">
        <v>20</v>
      </c>
      <c r="J495" s="1">
        <v>55089</v>
      </c>
      <c r="K495" s="1">
        <v>-41713</v>
      </c>
      <c r="L495" s="2" t="s">
        <v>21</v>
      </c>
      <c r="M495" s="1">
        <v>1982</v>
      </c>
      <c r="N495" s="1" t="str" cm="1">
        <f t="array" ref="N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495" s="2" t="s">
        <v>133</v>
      </c>
      <c r="P495" s="2" t="str" cm="1">
        <f t="array" ref="P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495" s="1">
        <v>2</v>
      </c>
      <c r="R495" s="1">
        <v>7.2</v>
      </c>
      <c r="S495" s="1">
        <v>10.25</v>
      </c>
      <c r="T495" s="1">
        <v>3.6</v>
      </c>
      <c r="U495" s="1">
        <v>2</v>
      </c>
      <c r="V495" s="10"/>
      <c r="W495" s="1" t="s">
        <v>23</v>
      </c>
      <c r="X495" s="2" t="s">
        <v>24</v>
      </c>
      <c r="Y495" s="2" t="str" cm="1">
        <f t="array" ref="Y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6" spans="1:26" ht="15" customHeight="1" x14ac:dyDescent="0.35">
      <c r="A496" s="1">
        <v>495</v>
      </c>
      <c r="B496" s="13">
        <v>-8.5810709870437094</v>
      </c>
      <c r="C496" s="12">
        <v>39.472092508957203</v>
      </c>
      <c r="D496" s="1">
        <v>1303</v>
      </c>
      <c r="E496" s="2" t="s">
        <v>623</v>
      </c>
      <c r="F496" s="1"/>
      <c r="G496" s="2" t="s">
        <v>37</v>
      </c>
      <c r="H496" s="2" t="s">
        <v>54</v>
      </c>
      <c r="I496" s="2" t="s">
        <v>605</v>
      </c>
      <c r="J496" s="1">
        <v>-38546.28</v>
      </c>
      <c r="K496" s="1">
        <v>-21683.79</v>
      </c>
      <c r="L496" s="2" t="s">
        <v>21</v>
      </c>
      <c r="M496" s="1">
        <v>1993</v>
      </c>
      <c r="N496" s="1" t="str" cm="1">
        <f t="array" ref="N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6" s="2" t="s">
        <v>32</v>
      </c>
      <c r="P496" s="2" t="str" cm="1">
        <f t="array" ref="P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6" s="1">
        <v>4</v>
      </c>
      <c r="R496" s="1">
        <v>53</v>
      </c>
      <c r="S496" s="1">
        <v>9.8000000000000007</v>
      </c>
      <c r="T496" s="1">
        <v>15.7</v>
      </c>
      <c r="U496" s="1">
        <v>8</v>
      </c>
      <c r="V496" s="10"/>
      <c r="W496" s="1" t="s">
        <v>23</v>
      </c>
      <c r="X496" s="2" t="s">
        <v>38</v>
      </c>
      <c r="Y496" s="2" t="str" cm="1">
        <f t="array" ref="Y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7" spans="1:26" ht="15" customHeight="1" x14ac:dyDescent="0.35">
      <c r="A497" s="1">
        <v>496</v>
      </c>
      <c r="B497" s="13">
        <v>-8.5919110011365003</v>
      </c>
      <c r="C497" s="12">
        <v>39.471163780867798</v>
      </c>
      <c r="D497" s="1">
        <v>1305</v>
      </c>
      <c r="E497" s="2" t="s">
        <v>624</v>
      </c>
      <c r="F497" s="1"/>
      <c r="G497" s="2" t="s">
        <v>37</v>
      </c>
      <c r="H497" s="2" t="s">
        <v>54</v>
      </c>
      <c r="I497" s="2" t="s">
        <v>605</v>
      </c>
      <c r="J497" s="1">
        <v>-39479.57</v>
      </c>
      <c r="K497" s="1">
        <v>-21782.21</v>
      </c>
      <c r="L497" s="2" t="s">
        <v>21</v>
      </c>
      <c r="M497" s="1">
        <v>1993</v>
      </c>
      <c r="N497" s="1" t="str" cm="1">
        <f t="array" ref="N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7" s="2" t="s">
        <v>32</v>
      </c>
      <c r="P497" s="2" t="str" cm="1">
        <f t="array" ref="P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7" s="1">
        <v>4</v>
      </c>
      <c r="R497" s="1">
        <v>60.6</v>
      </c>
      <c r="S497" s="1">
        <v>12.3</v>
      </c>
      <c r="T497" s="1">
        <v>18</v>
      </c>
      <c r="U497" s="1">
        <v>8</v>
      </c>
      <c r="V497" s="10"/>
      <c r="W497" s="1" t="s">
        <v>23</v>
      </c>
      <c r="X497" s="2" t="s">
        <v>38</v>
      </c>
      <c r="Y497" s="2" t="str" cm="1">
        <f t="array" ref="Y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8" spans="1:26" ht="15" customHeight="1" x14ac:dyDescent="0.35">
      <c r="A498" s="1">
        <v>497</v>
      </c>
      <c r="B498" s="13">
        <v>-8.6048945900345508</v>
      </c>
      <c r="C498" s="12">
        <v>39.476138615095103</v>
      </c>
      <c r="D498" s="1">
        <v>1309</v>
      </c>
      <c r="E498" s="2" t="s">
        <v>626</v>
      </c>
      <c r="F498" s="1"/>
      <c r="G498" s="2" t="s">
        <v>37</v>
      </c>
      <c r="H498" s="2" t="s">
        <v>54</v>
      </c>
      <c r="I498" s="2" t="s">
        <v>605</v>
      </c>
      <c r="J498" s="1">
        <v>-40593.910000000003</v>
      </c>
      <c r="K498" s="1">
        <v>-21224.11</v>
      </c>
      <c r="L498" s="2" t="s">
        <v>21</v>
      </c>
      <c r="M498" s="1">
        <v>1993</v>
      </c>
      <c r="N498" s="1" t="str" cm="1">
        <f t="array" ref="N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498" s="2" t="s">
        <v>32</v>
      </c>
      <c r="P498" s="2" t="str" cm="1">
        <f t="array" ref="P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498" s="1">
        <v>4</v>
      </c>
      <c r="R498" s="1">
        <v>56.6</v>
      </c>
      <c r="S498" s="1">
        <v>11.3</v>
      </c>
      <c r="T498" s="1">
        <v>17.5</v>
      </c>
      <c r="U498" s="1">
        <v>8.1</v>
      </c>
      <c r="V498" s="10"/>
      <c r="W498" s="1" t="s">
        <v>23</v>
      </c>
      <c r="X498" s="2" t="s">
        <v>24</v>
      </c>
      <c r="Y498" s="2" t="str" cm="1">
        <f t="array" ref="Y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499" spans="1:26" ht="15" customHeight="1" x14ac:dyDescent="0.35">
      <c r="A499" s="1">
        <v>498</v>
      </c>
      <c r="B499" s="13">
        <v>-8.2592721837163499</v>
      </c>
      <c r="C499" s="12">
        <v>37.675059652847402</v>
      </c>
      <c r="D499" s="1">
        <v>1310</v>
      </c>
      <c r="E499" s="2" t="s">
        <v>627</v>
      </c>
      <c r="F499" s="1"/>
      <c r="G499" s="2" t="s">
        <v>26</v>
      </c>
      <c r="H499" s="2" t="s">
        <v>27</v>
      </c>
      <c r="I499" s="2" t="s">
        <v>392</v>
      </c>
      <c r="J499" s="1">
        <v>-11130</v>
      </c>
      <c r="K499" s="1">
        <v>-221256</v>
      </c>
      <c r="L499" s="2" t="s">
        <v>21</v>
      </c>
      <c r="M499" s="1">
        <v>1948</v>
      </c>
      <c r="N499" s="1" t="str" cm="1">
        <f t="array" ref="N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499" s="2" t="s">
        <v>22</v>
      </c>
      <c r="P499" s="2" t="str" cm="1">
        <f t="array" ref="P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499" s="1">
        <v>1</v>
      </c>
      <c r="R499" s="1">
        <v>13.6</v>
      </c>
      <c r="S499" s="1">
        <v>9</v>
      </c>
      <c r="T499" s="1">
        <v>13.6</v>
      </c>
      <c r="U499" s="9"/>
      <c r="V499" s="10"/>
      <c r="W499" s="1" t="s">
        <v>30</v>
      </c>
      <c r="X499" s="2" t="s">
        <v>24</v>
      </c>
      <c r="Y499" s="2" t="str" cm="1">
        <f t="array" ref="Y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0" spans="1:26" ht="15" customHeight="1" x14ac:dyDescent="0.35">
      <c r="A500" s="1">
        <v>499</v>
      </c>
      <c r="B500" s="13">
        <v>-8.6180254553000406</v>
      </c>
      <c r="C500" s="12">
        <v>39.479928765803699</v>
      </c>
      <c r="D500" s="1">
        <v>1311</v>
      </c>
      <c r="E500" s="2" t="s">
        <v>628</v>
      </c>
      <c r="F500" s="1"/>
      <c r="G500" s="2" t="s">
        <v>37</v>
      </c>
      <c r="H500" s="2" t="s">
        <v>54</v>
      </c>
      <c r="I500" s="2" t="s">
        <v>605</v>
      </c>
      <c r="J500" s="1">
        <v>-41721.47</v>
      </c>
      <c r="K500" s="1">
        <v>-20797.310000000001</v>
      </c>
      <c r="L500" s="2" t="s">
        <v>21</v>
      </c>
      <c r="M500" s="1">
        <v>1993</v>
      </c>
      <c r="N500" s="1" t="str" cm="1">
        <f t="array" ref="N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0" s="2" t="s">
        <v>32</v>
      </c>
      <c r="P500" s="2" t="str" cm="1">
        <f t="array" ref="P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0" s="1">
        <v>4</v>
      </c>
      <c r="R500" s="1">
        <v>53</v>
      </c>
      <c r="S500" s="1">
        <v>8.3000000000000007</v>
      </c>
      <c r="T500" s="1">
        <v>17.2</v>
      </c>
      <c r="U500" s="1">
        <v>7.9</v>
      </c>
      <c r="V500" s="10"/>
      <c r="W500" s="1" t="s">
        <v>23</v>
      </c>
      <c r="X500" s="2" t="s">
        <v>38</v>
      </c>
      <c r="Y500" s="2" t="str" cm="1">
        <f t="array" ref="Y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1" spans="1:26" ht="15" customHeight="1" x14ac:dyDescent="0.35">
      <c r="A501" s="1">
        <v>500</v>
      </c>
      <c r="B501" s="13">
        <v>-8.6226511533474195</v>
      </c>
      <c r="C501" s="12">
        <v>39.480060250208801</v>
      </c>
      <c r="D501" s="1">
        <v>1316</v>
      </c>
      <c r="E501" s="2" t="s">
        <v>629</v>
      </c>
      <c r="F501" s="1"/>
      <c r="G501" s="2" t="s">
        <v>37</v>
      </c>
      <c r="H501" s="2" t="s">
        <v>54</v>
      </c>
      <c r="I501" s="2" t="s">
        <v>605</v>
      </c>
      <c r="J501" s="1">
        <v>-42119.38</v>
      </c>
      <c r="K501" s="1">
        <v>-20780.560000000001</v>
      </c>
      <c r="L501" s="2" t="s">
        <v>21</v>
      </c>
      <c r="M501" s="1">
        <v>1993</v>
      </c>
      <c r="N501" s="1" t="str" cm="1">
        <f t="array" ref="N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1" s="2" t="s">
        <v>32</v>
      </c>
      <c r="P501" s="2" t="str" cm="1">
        <f t="array" ref="P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1" s="1">
        <v>4</v>
      </c>
      <c r="R501" s="1">
        <v>56.1</v>
      </c>
      <c r="S501" s="1">
        <v>19.3</v>
      </c>
      <c r="T501" s="1">
        <v>17.7</v>
      </c>
      <c r="U501" s="1">
        <v>7.9</v>
      </c>
      <c r="V501" s="10"/>
      <c r="W501" s="1" t="s">
        <v>23</v>
      </c>
      <c r="X501" s="2" t="s">
        <v>38</v>
      </c>
      <c r="Y501" s="2" t="str" cm="1">
        <f t="array" ref="Y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2" spans="1:26" ht="15" customHeight="1" x14ac:dyDescent="0.35">
      <c r="A502" s="1">
        <v>501</v>
      </c>
      <c r="B502" s="13">
        <v>-7.3989527139230598</v>
      </c>
      <c r="C502" s="12">
        <v>39.883522063478701</v>
      </c>
      <c r="D502" s="1">
        <v>1319</v>
      </c>
      <c r="E502" s="2" t="s">
        <v>630</v>
      </c>
      <c r="F502" s="1"/>
      <c r="G502" s="2" t="s">
        <v>26</v>
      </c>
      <c r="H502" s="2" t="s">
        <v>325</v>
      </c>
      <c r="I502" s="2" t="s">
        <v>325</v>
      </c>
      <c r="J502" s="1">
        <v>62799.08</v>
      </c>
      <c r="K502" s="1">
        <v>24158.799999999999</v>
      </c>
      <c r="L502" s="2" t="s">
        <v>21</v>
      </c>
      <c r="M502" s="1">
        <v>1875</v>
      </c>
      <c r="N502" s="1" t="str" cm="1">
        <f t="array" ref="N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2" s="2" t="s">
        <v>29</v>
      </c>
      <c r="P502" s="2" t="str" cm="1">
        <f t="array" ref="P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2" s="1">
        <v>1</v>
      </c>
      <c r="R502" s="1">
        <v>10</v>
      </c>
      <c r="S502" s="1">
        <v>10.4</v>
      </c>
      <c r="T502" s="1">
        <v>10</v>
      </c>
      <c r="U502" s="9"/>
      <c r="V502" s="10"/>
      <c r="W502" s="1" t="s">
        <v>46</v>
      </c>
      <c r="X502" s="2" t="s">
        <v>35</v>
      </c>
      <c r="Y502" s="2" t="str" cm="1">
        <f t="array" ref="Y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2" s="2" t="s">
        <v>24</v>
      </c>
    </row>
    <row r="503" spans="1:26" ht="15" customHeight="1" x14ac:dyDescent="0.35">
      <c r="A503" s="1">
        <v>502</v>
      </c>
      <c r="B503" s="13">
        <v>-7.5909513090021896</v>
      </c>
      <c r="C503" s="12">
        <v>40.240741831008101</v>
      </c>
      <c r="D503" s="1">
        <v>1322</v>
      </c>
      <c r="E503" s="2" t="s">
        <v>632</v>
      </c>
      <c r="F503" s="1"/>
      <c r="G503" s="2" t="s">
        <v>26</v>
      </c>
      <c r="H503" s="2" t="s">
        <v>325</v>
      </c>
      <c r="I503" s="2" t="s">
        <v>631</v>
      </c>
      <c r="J503" s="1">
        <v>46134</v>
      </c>
      <c r="K503" s="1">
        <v>63706</v>
      </c>
      <c r="L503" s="2" t="s">
        <v>21</v>
      </c>
      <c r="M503" s="1">
        <v>1880</v>
      </c>
      <c r="N503" s="1" t="str" cm="1">
        <f t="array" ref="N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3" s="2" t="s">
        <v>29</v>
      </c>
      <c r="P503" s="2" t="str" cm="1">
        <f t="array" ref="P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3" s="1">
        <v>1</v>
      </c>
      <c r="R503" s="1">
        <v>13</v>
      </c>
      <c r="S503" s="1">
        <v>7</v>
      </c>
      <c r="T503" s="1">
        <v>13</v>
      </c>
      <c r="U503" s="9"/>
      <c r="V503" s="10"/>
      <c r="W503" s="1" t="s">
        <v>46</v>
      </c>
      <c r="X503" s="2" t="s">
        <v>35</v>
      </c>
      <c r="Y503" s="2" t="str" cm="1">
        <f t="array" ref="Y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04" spans="1:26" ht="15" customHeight="1" x14ac:dyDescent="0.35">
      <c r="A504" s="1">
        <v>503</v>
      </c>
      <c r="B504" s="13">
        <v>-8.2237888940304398</v>
      </c>
      <c r="C504" s="12">
        <v>39.479826442862098</v>
      </c>
      <c r="D504" s="1">
        <v>1332</v>
      </c>
      <c r="E504" s="2" t="s">
        <v>633</v>
      </c>
      <c r="F504" s="1"/>
      <c r="G504" s="2" t="s">
        <v>19</v>
      </c>
      <c r="H504" s="2" t="s">
        <v>54</v>
      </c>
      <c r="I504" s="2" t="s">
        <v>411</v>
      </c>
      <c r="J504" s="1">
        <v>-7802</v>
      </c>
      <c r="K504" s="1">
        <v>-20917</v>
      </c>
      <c r="L504" s="2" t="s">
        <v>21</v>
      </c>
      <c r="M504" s="1">
        <v>1995</v>
      </c>
      <c r="N504" s="1" t="str" cm="1">
        <f t="array" ref="N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4" s="2" t="s">
        <v>65</v>
      </c>
      <c r="P504" s="2" t="str" cm="1">
        <f t="array" ref="P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04" s="1">
        <v>1</v>
      </c>
      <c r="R504" s="1">
        <v>11.22</v>
      </c>
      <c r="S504" s="1">
        <v>22.58</v>
      </c>
      <c r="T504" s="1">
        <v>11.22</v>
      </c>
      <c r="U504" s="9"/>
      <c r="V504" s="10"/>
      <c r="W504" s="1" t="s">
        <v>23</v>
      </c>
      <c r="X504" s="2" t="s">
        <v>24</v>
      </c>
      <c r="Y504" s="2" t="str" cm="1">
        <f t="array" ref="Y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5" spans="1:26" ht="15" customHeight="1" x14ac:dyDescent="0.35">
      <c r="A505" s="1">
        <v>504</v>
      </c>
      <c r="B505" s="13">
        <v>-7.1823946334439404</v>
      </c>
      <c r="C505" s="12">
        <v>40.226381406115202</v>
      </c>
      <c r="D505" s="1">
        <v>1335</v>
      </c>
      <c r="E505" s="2" t="s">
        <v>634</v>
      </c>
      <c r="F505" s="1"/>
      <c r="G505" s="2" t="s">
        <v>26</v>
      </c>
      <c r="H505" s="2" t="s">
        <v>325</v>
      </c>
      <c r="I505" s="2" t="s">
        <v>635</v>
      </c>
      <c r="J505" s="1">
        <v>80917</v>
      </c>
      <c r="K505" s="1">
        <v>62404</v>
      </c>
      <c r="L505" s="2" t="s">
        <v>21</v>
      </c>
      <c r="M505" s="1">
        <v>1934</v>
      </c>
      <c r="N505" s="1" t="str" cm="1">
        <f t="array" ref="N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5" s="2" t="s">
        <v>32</v>
      </c>
      <c r="P505" s="2" t="str" cm="1">
        <f t="array" ref="P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5" s="1">
        <v>3</v>
      </c>
      <c r="R505" s="1">
        <v>18.600000000000001</v>
      </c>
      <c r="S505" s="1">
        <v>7</v>
      </c>
      <c r="T505" s="1">
        <v>6.2</v>
      </c>
      <c r="U505" s="1">
        <v>4.5</v>
      </c>
      <c r="V505" s="10"/>
      <c r="W505" s="1" t="s">
        <v>46</v>
      </c>
      <c r="X505" s="2" t="s">
        <v>24</v>
      </c>
      <c r="Y505" s="2" t="str" cm="1">
        <f t="array" ref="Y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6" spans="1:26" ht="15" customHeight="1" x14ac:dyDescent="0.35">
      <c r="A506" s="1">
        <v>505</v>
      </c>
      <c r="B506" s="13">
        <v>-9.1721453193382807</v>
      </c>
      <c r="C506" s="12">
        <v>39.345215071690603</v>
      </c>
      <c r="D506" s="1">
        <v>1345</v>
      </c>
      <c r="E506" s="2" t="s">
        <v>636</v>
      </c>
      <c r="F506" s="1"/>
      <c r="G506" s="2" t="s">
        <v>19</v>
      </c>
      <c r="H506" s="2" t="s">
        <v>143</v>
      </c>
      <c r="I506" s="2" t="s">
        <v>637</v>
      </c>
      <c r="J506" s="1">
        <v>-89570</v>
      </c>
      <c r="K506" s="1">
        <v>-35351</v>
      </c>
      <c r="L506" s="2" t="s">
        <v>21</v>
      </c>
      <c r="M506" s="1">
        <v>1949</v>
      </c>
      <c r="N506" s="1" t="str" cm="1">
        <f t="array" ref="N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6" s="2" t="s">
        <v>29</v>
      </c>
      <c r="P506" s="2" t="str" cm="1">
        <f t="array" ref="P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6" s="1">
        <v>1</v>
      </c>
      <c r="R506" s="1">
        <v>12.3</v>
      </c>
      <c r="S506" s="1">
        <v>6.75</v>
      </c>
      <c r="T506" s="1">
        <v>12.3</v>
      </c>
      <c r="U506" s="9"/>
      <c r="V506" s="10"/>
      <c r="W506" s="1" t="s">
        <v>23</v>
      </c>
      <c r="X506" s="2" t="s">
        <v>35</v>
      </c>
      <c r="Y506" s="2" t="str" cm="1">
        <f t="array" ref="Y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06" s="2" t="s">
        <v>38</v>
      </c>
    </row>
    <row r="507" spans="1:26" ht="15" customHeight="1" x14ac:dyDescent="0.35">
      <c r="A507" s="1">
        <v>506</v>
      </c>
      <c r="B507" s="13">
        <v>-8.9985996954462895</v>
      </c>
      <c r="C507" s="12">
        <v>38.6464257331073</v>
      </c>
      <c r="D507" s="1">
        <v>1346</v>
      </c>
      <c r="E507" s="2" t="s">
        <v>638</v>
      </c>
      <c r="F507" s="1"/>
      <c r="G507" s="2" t="s">
        <v>63</v>
      </c>
      <c r="H507" s="2" t="s">
        <v>600</v>
      </c>
      <c r="I507" s="2" t="s">
        <v>639</v>
      </c>
      <c r="J507" s="1">
        <v>-75346.75</v>
      </c>
      <c r="K507" s="1">
        <v>-113086.9</v>
      </c>
      <c r="L507" s="2" t="s">
        <v>21</v>
      </c>
      <c r="M507" s="1">
        <v>1993</v>
      </c>
      <c r="N507" s="1" t="str" cm="1">
        <f t="array" ref="N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07" s="2" t="s">
        <v>32</v>
      </c>
      <c r="P507" s="2" t="str" cm="1">
        <f t="array" ref="P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7" s="1">
        <v>11</v>
      </c>
      <c r="R507" s="1">
        <v>163.9</v>
      </c>
      <c r="S507" s="1">
        <v>11.97</v>
      </c>
      <c r="T507" s="1">
        <v>25.81</v>
      </c>
      <c r="U507" s="1">
        <v>7.68</v>
      </c>
      <c r="V507" s="10"/>
      <c r="W507" s="1" t="s">
        <v>30</v>
      </c>
      <c r="X507" s="2" t="s">
        <v>38</v>
      </c>
      <c r="Y507" s="2" t="str" cm="1">
        <f t="array" ref="Y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8" spans="1:26" ht="15" customHeight="1" x14ac:dyDescent="0.35">
      <c r="A508" s="1">
        <v>507</v>
      </c>
      <c r="B508" s="13">
        <v>-9.1804264081740108</v>
      </c>
      <c r="C508" s="12">
        <v>39.318696470415702</v>
      </c>
      <c r="D508" s="1">
        <v>1348</v>
      </c>
      <c r="E508" s="2" t="s">
        <v>617</v>
      </c>
      <c r="F508" s="1"/>
      <c r="G508" s="2" t="s">
        <v>26</v>
      </c>
      <c r="H508" s="2" t="s">
        <v>143</v>
      </c>
      <c r="I508" s="2" t="s">
        <v>573</v>
      </c>
      <c r="J508" s="1">
        <v>-90318</v>
      </c>
      <c r="K508" s="1">
        <v>-38287</v>
      </c>
      <c r="L508" s="2" t="s">
        <v>21</v>
      </c>
      <c r="M508" s="1">
        <v>1910</v>
      </c>
      <c r="N508" s="1" t="str" cm="1">
        <f t="array" ref="N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8" s="2" t="s">
        <v>32</v>
      </c>
      <c r="P508" s="2" t="str" cm="1">
        <f t="array" ref="P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08" s="1">
        <v>2</v>
      </c>
      <c r="R508" s="1">
        <v>14.81</v>
      </c>
      <c r="S508" s="1">
        <v>5.0999999999999996</v>
      </c>
      <c r="T508" s="1">
        <v>7.41</v>
      </c>
      <c r="U508" s="1">
        <v>4</v>
      </c>
      <c r="V508" s="10"/>
      <c r="W508" s="1" t="s">
        <v>30</v>
      </c>
      <c r="X508" s="2" t="s">
        <v>24</v>
      </c>
      <c r="Y508" s="2" t="str" cm="1">
        <f t="array" ref="Y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09" spans="1:26" ht="15" customHeight="1" x14ac:dyDescent="0.35">
      <c r="A509" s="1">
        <v>508</v>
      </c>
      <c r="B509" s="13">
        <v>-9.1998088991446707</v>
      </c>
      <c r="C509" s="12">
        <v>39.297723382302799</v>
      </c>
      <c r="D509" s="1">
        <v>1350</v>
      </c>
      <c r="E509" s="2" t="s">
        <v>640</v>
      </c>
      <c r="F509" s="1"/>
      <c r="G509" s="2" t="s">
        <v>26</v>
      </c>
      <c r="H509" s="2" t="s">
        <v>143</v>
      </c>
      <c r="I509" s="2" t="s">
        <v>573</v>
      </c>
      <c r="J509" s="1">
        <v>-92017</v>
      </c>
      <c r="K509" s="1">
        <v>-40596</v>
      </c>
      <c r="L509" s="2" t="s">
        <v>21</v>
      </c>
      <c r="M509" s="1">
        <v>1930</v>
      </c>
      <c r="N509" s="1" t="str" cm="1">
        <f t="array" ref="N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09" s="2" t="s">
        <v>29</v>
      </c>
      <c r="P509" s="2" t="str" cm="1">
        <f t="array" ref="P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09" s="1">
        <v>2</v>
      </c>
      <c r="R509" s="1">
        <v>6.9</v>
      </c>
      <c r="S509" s="1">
        <v>6.07</v>
      </c>
      <c r="T509" s="1">
        <v>3.45</v>
      </c>
      <c r="U509" s="1">
        <v>2.13</v>
      </c>
      <c r="V509" s="10"/>
      <c r="W509" s="1" t="s">
        <v>30</v>
      </c>
      <c r="X509" s="2" t="s">
        <v>35</v>
      </c>
      <c r="Y509" s="2" t="str" cm="1">
        <f t="array" ref="Y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10" spans="1:26" ht="15" customHeight="1" x14ac:dyDescent="0.35">
      <c r="A510" s="1">
        <v>509</v>
      </c>
      <c r="B510" s="13">
        <v>-8.9211004760920307</v>
      </c>
      <c r="C510" s="12">
        <v>38.747862517215097</v>
      </c>
      <c r="D510" s="1">
        <v>1351</v>
      </c>
      <c r="E510" s="2" t="s">
        <v>641</v>
      </c>
      <c r="F510" s="1"/>
      <c r="G510" s="2" t="s">
        <v>26</v>
      </c>
      <c r="H510" s="2" t="s">
        <v>600</v>
      </c>
      <c r="I510" s="2" t="s">
        <v>642</v>
      </c>
      <c r="J510" s="1">
        <v>-68503</v>
      </c>
      <c r="K510" s="1">
        <v>-101887</v>
      </c>
      <c r="L510" s="2" t="s">
        <v>21</v>
      </c>
      <c r="M510" s="1">
        <v>1992</v>
      </c>
      <c r="N510" s="1" t="str" cm="1">
        <f t="array" ref="N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10" s="2" t="s">
        <v>32</v>
      </c>
      <c r="P510" s="2" t="str" cm="1">
        <f t="array" ref="P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0" s="1">
        <v>3</v>
      </c>
      <c r="R510" s="1">
        <v>62.84</v>
      </c>
      <c r="S510" s="1">
        <v>15</v>
      </c>
      <c r="T510" s="1">
        <v>24.15</v>
      </c>
      <c r="U510" s="1">
        <v>3.26</v>
      </c>
      <c r="V510" s="10"/>
      <c r="W510" s="1" t="s">
        <v>30</v>
      </c>
      <c r="X510" s="2" t="s">
        <v>38</v>
      </c>
      <c r="Y510" s="2" t="str" cm="1">
        <f t="array" ref="Y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1" spans="1:26" ht="15" customHeight="1" x14ac:dyDescent="0.35">
      <c r="A511" s="1">
        <v>510</v>
      </c>
      <c r="B511" s="13">
        <v>-8.4945792253995904</v>
      </c>
      <c r="C511" s="12">
        <v>38.693302020403699</v>
      </c>
      <c r="D511" s="1">
        <v>1354</v>
      </c>
      <c r="E511" s="2" t="s">
        <v>643</v>
      </c>
      <c r="F511" s="1"/>
      <c r="G511" s="2" t="s">
        <v>19</v>
      </c>
      <c r="H511" s="2" t="s">
        <v>135</v>
      </c>
      <c r="I511" s="2" t="s">
        <v>644</v>
      </c>
      <c r="J511" s="1">
        <v>-31447.7</v>
      </c>
      <c r="K511" s="1">
        <v>-108176.6</v>
      </c>
      <c r="L511" s="2" t="s">
        <v>21</v>
      </c>
      <c r="M511" s="1">
        <v>1983</v>
      </c>
      <c r="N511" s="1" t="str" cm="1">
        <f t="array" ref="N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1" s="2" t="s">
        <v>65</v>
      </c>
      <c r="P511" s="2" t="str" cm="1">
        <f t="array" ref="P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11" s="1">
        <v>1</v>
      </c>
      <c r="R511" s="1">
        <v>12.7</v>
      </c>
      <c r="S511" s="1">
        <v>10</v>
      </c>
      <c r="T511" s="1">
        <v>12.7</v>
      </c>
      <c r="U511" s="9"/>
      <c r="V511" s="10"/>
      <c r="W511" s="1" t="s">
        <v>23</v>
      </c>
      <c r="X511" s="2" t="s">
        <v>24</v>
      </c>
      <c r="Y511" s="2" t="str" cm="1">
        <f t="array" ref="Y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2" spans="1:26" ht="15" customHeight="1" x14ac:dyDescent="0.35">
      <c r="A512" s="1">
        <v>511</v>
      </c>
      <c r="B512" s="13">
        <v>-7.3452197398180097</v>
      </c>
      <c r="C512" s="12">
        <v>39.974745889887799</v>
      </c>
      <c r="D512" s="1">
        <v>1365</v>
      </c>
      <c r="E512" s="2" t="s">
        <v>645</v>
      </c>
      <c r="F512" s="1"/>
      <c r="G512" s="2" t="s">
        <v>26</v>
      </c>
      <c r="H512" s="2" t="s">
        <v>325</v>
      </c>
      <c r="I512" s="2" t="s">
        <v>325</v>
      </c>
      <c r="J512" s="1">
        <v>67306</v>
      </c>
      <c r="K512" s="1">
        <v>34327</v>
      </c>
      <c r="L512" s="2" t="s">
        <v>21</v>
      </c>
      <c r="M512" s="1">
        <v>1864</v>
      </c>
      <c r="N512" s="1" t="str" cm="1">
        <f t="array" ref="N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2" s="2" t="s">
        <v>77</v>
      </c>
      <c r="P512" s="2" t="str" cm="1">
        <f t="array" ref="P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2" s="1">
        <v>4</v>
      </c>
      <c r="R512" s="1">
        <v>49.7</v>
      </c>
      <c r="S512" s="1">
        <v>9</v>
      </c>
      <c r="T512" s="1">
        <v>17.600000000000001</v>
      </c>
      <c r="U512" s="1">
        <v>2</v>
      </c>
      <c r="V512" s="10"/>
      <c r="W512" s="1" t="s">
        <v>46</v>
      </c>
      <c r="X512" s="2" t="s">
        <v>35</v>
      </c>
      <c r="Y512" s="2" t="str" cm="1">
        <f t="array" ref="Y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12" s="2" t="s">
        <v>24</v>
      </c>
    </row>
    <row r="513" spans="1:27" ht="15" customHeight="1" x14ac:dyDescent="0.35">
      <c r="A513" s="1">
        <v>512</v>
      </c>
      <c r="B513" s="13">
        <v>-7.6553160844022603</v>
      </c>
      <c r="C513" s="12">
        <v>37.982603404173901</v>
      </c>
      <c r="D513" s="1">
        <v>1371</v>
      </c>
      <c r="E513" s="2" t="s">
        <v>646</v>
      </c>
      <c r="F513" s="1"/>
      <c r="G513" s="2" t="s">
        <v>26</v>
      </c>
      <c r="H513" s="2" t="s">
        <v>27</v>
      </c>
      <c r="I513" s="2" t="s">
        <v>647</v>
      </c>
      <c r="J513" s="1">
        <v>41975.7</v>
      </c>
      <c r="K513" s="1">
        <v>-187020.5</v>
      </c>
      <c r="L513" s="2" t="s">
        <v>21</v>
      </c>
      <c r="M513" s="1">
        <v>1977</v>
      </c>
      <c r="N513" s="1" t="str" cm="1">
        <f t="array" ref="N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3" s="2" t="s">
        <v>32</v>
      </c>
      <c r="P513" s="2" t="str" cm="1">
        <f t="array" ref="P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3" s="1">
        <v>7</v>
      </c>
      <c r="R513" s="1">
        <v>402</v>
      </c>
      <c r="S513" s="1">
        <v>15.5</v>
      </c>
      <c r="T513" s="1">
        <v>60</v>
      </c>
      <c r="U513" s="1">
        <v>45</v>
      </c>
      <c r="V513" s="10"/>
      <c r="W513" s="1" t="s">
        <v>30</v>
      </c>
      <c r="X513" s="2" t="s">
        <v>38</v>
      </c>
      <c r="Y513" s="2" t="str" cm="1">
        <f t="array" ref="Y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4" spans="1:27" ht="15" customHeight="1" x14ac:dyDescent="0.35">
      <c r="A514" s="1">
        <v>513</v>
      </c>
      <c r="B514" s="13">
        <v>-7.5872350081251696</v>
      </c>
      <c r="C514" s="12">
        <v>37.945803471071599</v>
      </c>
      <c r="D514" s="1">
        <v>1374</v>
      </c>
      <c r="E514" s="2" t="s">
        <v>648</v>
      </c>
      <c r="F514" s="1"/>
      <c r="G514" s="2" t="s">
        <v>19</v>
      </c>
      <c r="H514" s="2" t="s">
        <v>27</v>
      </c>
      <c r="I514" s="2" t="s">
        <v>647</v>
      </c>
      <c r="J514" s="1">
        <v>47980.84</v>
      </c>
      <c r="K514" s="1">
        <v>-191072.3</v>
      </c>
      <c r="L514" s="2" t="s">
        <v>21</v>
      </c>
      <c r="M514" s="1">
        <v>1969</v>
      </c>
      <c r="N514" s="1" t="str" cm="1">
        <f t="array" ref="N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4" s="2" t="s">
        <v>22</v>
      </c>
      <c r="P514" s="2" t="str" cm="1">
        <f t="array" ref="P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14" s="1">
        <v>1</v>
      </c>
      <c r="R514" s="1">
        <v>8.4</v>
      </c>
      <c r="S514" s="1">
        <v>13.8</v>
      </c>
      <c r="T514" s="1">
        <v>8.4</v>
      </c>
      <c r="U514" s="9"/>
      <c r="V514" s="10"/>
      <c r="W514" s="1" t="s">
        <v>30</v>
      </c>
      <c r="X514" s="2" t="s">
        <v>24</v>
      </c>
      <c r="Y514" s="2" t="str" cm="1">
        <f t="array" ref="Y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5" spans="1:27" ht="15" customHeight="1" x14ac:dyDescent="0.35">
      <c r="A515" s="1">
        <v>514</v>
      </c>
      <c r="B515" s="13">
        <v>-7.3271192900345001</v>
      </c>
      <c r="C515" s="12">
        <v>37.941693770717798</v>
      </c>
      <c r="D515" s="1">
        <v>1376</v>
      </c>
      <c r="E515" s="2" t="s">
        <v>649</v>
      </c>
      <c r="F515" s="1"/>
      <c r="G515" s="2" t="s">
        <v>26</v>
      </c>
      <c r="H515" s="2" t="s">
        <v>27</v>
      </c>
      <c r="I515" s="2" t="s">
        <v>647</v>
      </c>
      <c r="J515" s="1">
        <v>70848.59</v>
      </c>
      <c r="K515" s="1">
        <v>-191362.6</v>
      </c>
      <c r="L515" s="2" t="s">
        <v>21</v>
      </c>
      <c r="M515" s="1">
        <v>1969</v>
      </c>
      <c r="N515" s="1" t="str" cm="1">
        <f t="array" ref="N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5" s="2" t="s">
        <v>32</v>
      </c>
      <c r="P515" s="2" t="str" cm="1">
        <f t="array" ref="P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5" s="1">
        <v>3</v>
      </c>
      <c r="R515" s="1">
        <v>20.100000000000001</v>
      </c>
      <c r="S515" s="1">
        <v>14</v>
      </c>
      <c r="T515" s="1">
        <v>7.1</v>
      </c>
      <c r="U515" s="1">
        <v>2.4</v>
      </c>
      <c r="V515" s="10"/>
      <c r="W515" s="1" t="s">
        <v>23</v>
      </c>
      <c r="X515" s="2" t="s">
        <v>24</v>
      </c>
      <c r="Y515" s="2" t="str" cm="1">
        <f t="array" ref="Y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6" spans="1:27" ht="15" customHeight="1" x14ac:dyDescent="0.35">
      <c r="A516" s="1">
        <v>515</v>
      </c>
      <c r="B516" s="13">
        <v>-8.3059080934029996</v>
      </c>
      <c r="C516" s="12">
        <v>37.783037664872701</v>
      </c>
      <c r="D516" s="1">
        <v>1383</v>
      </c>
      <c r="E516" s="2" t="s">
        <v>650</v>
      </c>
      <c r="F516" s="1"/>
      <c r="G516" s="2" t="s">
        <v>26</v>
      </c>
      <c r="H516" s="2" t="s">
        <v>27</v>
      </c>
      <c r="I516" s="2" t="s">
        <v>392</v>
      </c>
      <c r="J516" s="1">
        <v>-15222.04</v>
      </c>
      <c r="K516" s="1">
        <v>-209264.8</v>
      </c>
      <c r="L516" s="2" t="s">
        <v>21</v>
      </c>
      <c r="M516" s="1">
        <v>1983</v>
      </c>
      <c r="N516" s="1" t="str" cm="1">
        <f t="array" ref="N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6" s="2" t="s">
        <v>32</v>
      </c>
      <c r="P516" s="2" t="str" cm="1">
        <f t="array" ref="P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6" s="1">
        <v>3</v>
      </c>
      <c r="R516" s="1">
        <v>66.3</v>
      </c>
      <c r="S516" s="1">
        <v>14.8</v>
      </c>
      <c r="T516" s="1">
        <v>26.5</v>
      </c>
      <c r="U516" s="1">
        <v>7</v>
      </c>
      <c r="V516" s="10"/>
      <c r="W516" s="1" t="s">
        <v>30</v>
      </c>
      <c r="X516" s="2" t="s">
        <v>38</v>
      </c>
      <c r="Y516" s="2" t="str" cm="1">
        <f t="array" ref="Y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7" spans="1:27" ht="15" customHeight="1" x14ac:dyDescent="0.35">
      <c r="A517" s="1">
        <v>516</v>
      </c>
      <c r="B517" s="13">
        <v>-8.2330849909674892</v>
      </c>
      <c r="C517" s="12">
        <v>37.749792559772899</v>
      </c>
      <c r="D517" s="1">
        <v>1388</v>
      </c>
      <c r="E517" s="2" t="s">
        <v>154</v>
      </c>
      <c r="F517" s="1"/>
      <c r="G517" s="2" t="s">
        <v>26</v>
      </c>
      <c r="H517" s="2" t="s">
        <v>27</v>
      </c>
      <c r="I517" s="2" t="s">
        <v>392</v>
      </c>
      <c r="J517" s="1">
        <v>-8810.9480000000003</v>
      </c>
      <c r="K517" s="1">
        <v>-212964.1</v>
      </c>
      <c r="L517" s="2" t="s">
        <v>21</v>
      </c>
      <c r="M517" s="1">
        <v>1983</v>
      </c>
      <c r="N517" s="1" t="str" cm="1">
        <f t="array" ref="N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17" s="2" t="s">
        <v>32</v>
      </c>
      <c r="P517" s="2" t="str" cm="1">
        <f t="array" ref="P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17" s="1">
        <v>3</v>
      </c>
      <c r="R517" s="1">
        <v>58.9</v>
      </c>
      <c r="S517" s="1">
        <v>14.8</v>
      </c>
      <c r="T517" s="1">
        <v>23.6</v>
      </c>
      <c r="U517" s="1">
        <v>9.3000000000000007</v>
      </c>
      <c r="V517" s="10"/>
      <c r="W517" s="1" t="s">
        <v>30</v>
      </c>
      <c r="X517" s="2" t="s">
        <v>38</v>
      </c>
      <c r="Y517" s="2" t="str" cm="1">
        <f t="array" ref="Y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18" spans="1:27" ht="15" customHeight="1" x14ac:dyDescent="0.35">
      <c r="A518" s="1">
        <v>517</v>
      </c>
      <c r="B518" s="13">
        <v>-8.4956140382259093</v>
      </c>
      <c r="C518" s="12">
        <v>39.659514522643804</v>
      </c>
      <c r="D518" s="1">
        <v>1405</v>
      </c>
      <c r="E518" s="2" t="s">
        <v>651</v>
      </c>
      <c r="F518" s="1"/>
      <c r="G518" s="2" t="s">
        <v>19</v>
      </c>
      <c r="H518" s="2" t="s">
        <v>54</v>
      </c>
      <c r="I518" s="2" t="s">
        <v>414</v>
      </c>
      <c r="J518" s="1">
        <v>-31109</v>
      </c>
      <c r="K518" s="1">
        <v>-908</v>
      </c>
      <c r="L518" s="2" t="s">
        <v>21</v>
      </c>
      <c r="M518" s="1">
        <v>1863</v>
      </c>
      <c r="N518" s="1" t="str" cm="1">
        <f t="array" ref="N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8" s="2" t="s">
        <v>29</v>
      </c>
      <c r="P518" s="2" t="str" cm="1">
        <f t="array" ref="P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8" s="1">
        <v>1</v>
      </c>
      <c r="R518" s="1">
        <v>7.74</v>
      </c>
      <c r="S518" s="1">
        <v>12.9</v>
      </c>
      <c r="T518" s="1">
        <v>7.74</v>
      </c>
      <c r="U518" s="9"/>
      <c r="V518" s="10"/>
      <c r="W518" s="1" t="s">
        <v>23</v>
      </c>
      <c r="X518" s="2" t="s">
        <v>35</v>
      </c>
      <c r="Y518" s="2" t="str" cm="1">
        <f t="array" ref="Y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19" spans="1:27" ht="15" customHeight="1" x14ac:dyDescent="0.35">
      <c r="A519" s="1">
        <v>518</v>
      </c>
      <c r="B519" s="13">
        <v>-8.5473899831472995</v>
      </c>
      <c r="C519" s="12">
        <v>39.659998871619699</v>
      </c>
      <c r="D519" s="1">
        <v>1408</v>
      </c>
      <c r="E519" s="2" t="s">
        <v>652</v>
      </c>
      <c r="F519" s="1"/>
      <c r="G519" s="2" t="s">
        <v>26</v>
      </c>
      <c r="H519" s="2" t="s">
        <v>54</v>
      </c>
      <c r="I519" s="2" t="s">
        <v>653</v>
      </c>
      <c r="J519" s="1">
        <v>-35552</v>
      </c>
      <c r="K519" s="1">
        <v>-835</v>
      </c>
      <c r="L519" s="2" t="s">
        <v>21</v>
      </c>
      <c r="M519" s="1">
        <v>1863</v>
      </c>
      <c r="N519" s="1" t="str" cm="1">
        <f t="array" ref="N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19" s="2" t="s">
        <v>29</v>
      </c>
      <c r="P519" s="2" t="str" cm="1">
        <f t="array" ref="P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19" s="1">
        <v>3</v>
      </c>
      <c r="R519" s="1">
        <v>15.86</v>
      </c>
      <c r="S519" s="1">
        <v>8.9</v>
      </c>
      <c r="T519" s="1">
        <v>6.27</v>
      </c>
      <c r="U519" s="1">
        <v>1.1599999999999999</v>
      </c>
      <c r="V519" s="10"/>
      <c r="W519" s="1" t="s">
        <v>23</v>
      </c>
      <c r="X519" s="2" t="s">
        <v>654</v>
      </c>
      <c r="Y519" s="2" t="str" cm="1">
        <f t="array" ref="Y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19" s="2" t="s">
        <v>35</v>
      </c>
      <c r="AA519" s="2" t="s">
        <v>24</v>
      </c>
    </row>
    <row r="520" spans="1:27" ht="15" customHeight="1" x14ac:dyDescent="0.35">
      <c r="A520" s="1">
        <v>519</v>
      </c>
      <c r="B520" s="13">
        <v>-8.4107254079557396</v>
      </c>
      <c r="C520" s="12">
        <v>39.602936352891803</v>
      </c>
      <c r="D520" s="1">
        <v>1419</v>
      </c>
      <c r="E520" s="2" t="s">
        <v>655</v>
      </c>
      <c r="F520" s="1"/>
      <c r="G520" s="2" t="s">
        <v>26</v>
      </c>
      <c r="H520" s="2" t="s">
        <v>54</v>
      </c>
      <c r="I520" s="2" t="s">
        <v>414</v>
      </c>
      <c r="J520" s="1">
        <v>-23843.55</v>
      </c>
      <c r="K520" s="1">
        <v>-7215.7219999999998</v>
      </c>
      <c r="L520" s="2" t="s">
        <v>21</v>
      </c>
      <c r="M520" s="1">
        <v>1967</v>
      </c>
      <c r="N520" s="1" t="str" cm="1">
        <f t="array" ref="N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0" s="2" t="s">
        <v>32</v>
      </c>
      <c r="P520" s="2" t="str" cm="1">
        <f t="array" ref="P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0" s="1">
        <v>3</v>
      </c>
      <c r="R520" s="1">
        <v>74</v>
      </c>
      <c r="S520" s="1">
        <v>18.89</v>
      </c>
      <c r="T520" s="1">
        <v>47.5</v>
      </c>
      <c r="U520" s="1">
        <v>5.39</v>
      </c>
      <c r="V520" s="10"/>
      <c r="W520" s="1" t="s">
        <v>23</v>
      </c>
      <c r="X520" s="2" t="s">
        <v>38</v>
      </c>
      <c r="Y520" s="2" t="str" cm="1">
        <f t="array" ref="Y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1" spans="1:27" ht="15" customHeight="1" x14ac:dyDescent="0.35">
      <c r="A521" s="1">
        <v>520</v>
      </c>
      <c r="B521" s="13">
        <v>-8.3901374652087295</v>
      </c>
      <c r="C521" s="12">
        <v>39.549589922061202</v>
      </c>
      <c r="D521" s="1">
        <v>1420</v>
      </c>
      <c r="E521" s="2" t="s">
        <v>656</v>
      </c>
      <c r="F521" s="1"/>
      <c r="G521" s="2" t="s">
        <v>26</v>
      </c>
      <c r="H521" s="2" t="s">
        <v>54</v>
      </c>
      <c r="I521" s="2" t="s">
        <v>414</v>
      </c>
      <c r="J521" s="1">
        <v>-22092.25</v>
      </c>
      <c r="K521" s="1">
        <v>-13143.86</v>
      </c>
      <c r="L521" s="2" t="s">
        <v>21</v>
      </c>
      <c r="M521" s="1">
        <v>2010</v>
      </c>
      <c r="N521" s="1" t="str" cm="1">
        <f t="array" ref="N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1" s="2" t="s">
        <v>65</v>
      </c>
      <c r="P521" s="2" t="str" cm="1">
        <f t="array" ref="P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21" s="1">
        <v>2</v>
      </c>
      <c r="R521" s="1">
        <v>46</v>
      </c>
      <c r="S521" s="1">
        <v>12.34</v>
      </c>
      <c r="T521" s="1">
        <v>23</v>
      </c>
      <c r="U521" s="1">
        <v>2.38</v>
      </c>
      <c r="V521" s="10"/>
      <c r="W521" s="1" t="s">
        <v>23</v>
      </c>
      <c r="X521" s="2" t="s">
        <v>24</v>
      </c>
      <c r="Y521" s="2" t="str" cm="1">
        <f t="array" ref="Y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2" spans="1:27" ht="15" customHeight="1" x14ac:dyDescent="0.35">
      <c r="A522" s="1">
        <v>521</v>
      </c>
      <c r="B522" s="13">
        <v>-8.3901811222218505</v>
      </c>
      <c r="C522" s="12">
        <v>39.549597571430297</v>
      </c>
      <c r="D522" s="1">
        <v>1420</v>
      </c>
      <c r="E522" s="2" t="s">
        <v>656</v>
      </c>
      <c r="F522" s="1"/>
      <c r="G522" s="2" t="s">
        <v>26</v>
      </c>
      <c r="H522" s="2" t="s">
        <v>54</v>
      </c>
      <c r="I522" s="2" t="s">
        <v>414</v>
      </c>
      <c r="J522" s="1">
        <v>-22096</v>
      </c>
      <c r="K522" s="1">
        <v>-13143</v>
      </c>
      <c r="L522" s="2" t="s">
        <v>21</v>
      </c>
      <c r="M522" s="1">
        <v>2010</v>
      </c>
      <c r="N522" s="1" t="str" cm="1">
        <f t="array" ref="N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2" s="2" t="s">
        <v>29</v>
      </c>
      <c r="P522" s="2" t="str" cm="1">
        <f t="array" ref="P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22" s="1">
        <v>5</v>
      </c>
      <c r="R522" s="1">
        <v>42.88</v>
      </c>
      <c r="S522" s="1">
        <v>12.34</v>
      </c>
      <c r="T522" s="1">
        <v>10.75</v>
      </c>
      <c r="U522" s="1">
        <v>0.99</v>
      </c>
      <c r="V522" s="10"/>
      <c r="W522" s="1" t="s">
        <v>23</v>
      </c>
      <c r="X522" s="2" t="s">
        <v>35</v>
      </c>
      <c r="Y522" s="2" t="str" cm="1">
        <f t="array" ref="Y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23" spans="1:27" ht="15" customHeight="1" x14ac:dyDescent="0.35">
      <c r="A523" s="1">
        <v>522</v>
      </c>
      <c r="B523" s="13">
        <v>-8.4599323048320496</v>
      </c>
      <c r="C523" s="12">
        <v>39.468404989270503</v>
      </c>
      <c r="D523" s="1">
        <v>1421</v>
      </c>
      <c r="E523" s="2" t="s">
        <v>657</v>
      </c>
      <c r="F523" s="1"/>
      <c r="G523" s="2" t="s">
        <v>19</v>
      </c>
      <c r="H523" s="2" t="s">
        <v>54</v>
      </c>
      <c r="I523" s="2" t="s">
        <v>414</v>
      </c>
      <c r="J523" s="1">
        <v>-28124</v>
      </c>
      <c r="K523" s="1">
        <v>-22138</v>
      </c>
      <c r="L523" s="2" t="s">
        <v>21</v>
      </c>
      <c r="M523" s="1">
        <v>1995</v>
      </c>
      <c r="N523" s="1" t="str" cm="1">
        <f t="array" ref="N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3" s="2" t="s">
        <v>22</v>
      </c>
      <c r="P523" s="2" t="str" cm="1">
        <f t="array" ref="P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3" s="1">
        <v>1</v>
      </c>
      <c r="R523" s="1">
        <v>17.7</v>
      </c>
      <c r="S523" s="1">
        <v>13.1</v>
      </c>
      <c r="T523" s="1">
        <v>17.7</v>
      </c>
      <c r="U523" s="9"/>
      <c r="V523" s="10"/>
      <c r="W523" s="1" t="s">
        <v>23</v>
      </c>
      <c r="X523" s="2" t="s">
        <v>38</v>
      </c>
      <c r="Y523" s="2" t="str" cm="1">
        <f t="array" ref="Y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4" spans="1:27" ht="15" customHeight="1" x14ac:dyDescent="0.35">
      <c r="A524" s="1">
        <v>523</v>
      </c>
      <c r="B524" s="13">
        <v>-8.0915477876295601</v>
      </c>
      <c r="C524" s="12">
        <v>39.815064887360798</v>
      </c>
      <c r="D524" s="1">
        <v>1423</v>
      </c>
      <c r="E524" s="2" t="s">
        <v>658</v>
      </c>
      <c r="F524" s="1"/>
      <c r="G524" s="2" t="s">
        <v>37</v>
      </c>
      <c r="H524" s="2" t="s">
        <v>325</v>
      </c>
      <c r="I524" s="2" t="s">
        <v>409</v>
      </c>
      <c r="J524" s="1">
        <v>3558.5709999999999</v>
      </c>
      <c r="K524" s="1">
        <v>16300.71</v>
      </c>
      <c r="L524" s="2" t="s">
        <v>21</v>
      </c>
      <c r="M524" s="1">
        <v>1993</v>
      </c>
      <c r="N524" s="1" t="str" cm="1">
        <f t="array" ref="N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4" s="2" t="s">
        <v>32</v>
      </c>
      <c r="P524" s="2" t="str" cm="1">
        <f t="array" ref="P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4" s="1">
        <v>3</v>
      </c>
      <c r="R524" s="1">
        <v>31.26</v>
      </c>
      <c r="S524" s="1">
        <v>11.62</v>
      </c>
      <c r="T524" s="1">
        <v>13.16</v>
      </c>
      <c r="U524" s="1">
        <v>6.65</v>
      </c>
      <c r="V524" s="10"/>
      <c r="W524" s="1" t="s">
        <v>46</v>
      </c>
      <c r="X524" s="2" t="s">
        <v>38</v>
      </c>
      <c r="Y524" s="2" t="str" cm="1">
        <f t="array" ref="Y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5" spans="1:27" ht="15" customHeight="1" x14ac:dyDescent="0.35">
      <c r="A525" s="1">
        <v>524</v>
      </c>
      <c r="B525" s="13">
        <v>-8.4622084410498903</v>
      </c>
      <c r="C525" s="12">
        <v>39.385635384607603</v>
      </c>
      <c r="D525" s="1">
        <v>1424</v>
      </c>
      <c r="E525" s="2" t="s">
        <v>659</v>
      </c>
      <c r="F525" s="1"/>
      <c r="G525" s="2" t="s">
        <v>26</v>
      </c>
      <c r="H525" s="2" t="s">
        <v>54</v>
      </c>
      <c r="I525" s="2" t="s">
        <v>55</v>
      </c>
      <c r="J525" s="1">
        <v>-28353.39</v>
      </c>
      <c r="K525" s="1">
        <v>-31326.7</v>
      </c>
      <c r="L525" s="2" t="s">
        <v>21</v>
      </c>
      <c r="M525" s="1">
        <v>1909</v>
      </c>
      <c r="N525" s="1" t="str" cm="1">
        <f t="array" ref="N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5" s="2" t="s">
        <v>32</v>
      </c>
      <c r="P525" s="2" t="str" cm="1">
        <f t="array" ref="P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5" s="1">
        <v>11</v>
      </c>
      <c r="R525" s="1">
        <v>753</v>
      </c>
      <c r="S525" s="1">
        <v>8.57</v>
      </c>
      <c r="T525" s="1">
        <v>71</v>
      </c>
      <c r="U525" s="1">
        <v>15</v>
      </c>
      <c r="V525" s="10"/>
      <c r="W525" s="1" t="s">
        <v>23</v>
      </c>
      <c r="X525" s="2" t="s">
        <v>321</v>
      </c>
      <c r="Y525" s="2" t="str" cm="1">
        <f t="array" ref="Y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526" spans="1:27" ht="15" customHeight="1" x14ac:dyDescent="0.35">
      <c r="A526" s="1">
        <v>525</v>
      </c>
      <c r="B526" s="13">
        <v>-7.4939758982431801</v>
      </c>
      <c r="C526" s="12">
        <v>39.8442335286488</v>
      </c>
      <c r="D526" s="1">
        <v>1428</v>
      </c>
      <c r="E526" s="2" t="s">
        <v>37</v>
      </c>
      <c r="F526" s="1"/>
      <c r="G526" s="2" t="s">
        <v>37</v>
      </c>
      <c r="H526" s="2" t="s">
        <v>325</v>
      </c>
      <c r="I526" s="2" t="s">
        <v>325</v>
      </c>
      <c r="J526" s="1">
        <v>54702</v>
      </c>
      <c r="K526" s="1">
        <v>19734</v>
      </c>
      <c r="L526" s="2" t="s">
        <v>21</v>
      </c>
      <c r="M526" s="1">
        <v>1989</v>
      </c>
      <c r="N526" s="1" t="str" cm="1">
        <f t="array" ref="N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6" s="2" t="s">
        <v>32</v>
      </c>
      <c r="P526" s="2" t="str" cm="1">
        <f t="array" ref="P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6" s="1">
        <v>3</v>
      </c>
      <c r="R526" s="1">
        <v>30.4</v>
      </c>
      <c r="S526" s="1">
        <v>10.35</v>
      </c>
      <c r="T526" s="1">
        <v>17.399999999999999</v>
      </c>
      <c r="U526" s="1">
        <v>5.72</v>
      </c>
      <c r="V526" s="10"/>
      <c r="W526" s="1" t="s">
        <v>46</v>
      </c>
      <c r="X526" s="2" t="s">
        <v>38</v>
      </c>
      <c r="Y526" s="2" t="str" cm="1">
        <f t="array" ref="Y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7" spans="1:27" ht="15" customHeight="1" x14ac:dyDescent="0.35">
      <c r="A527" s="1">
        <v>526</v>
      </c>
      <c r="B527" s="13">
        <v>-7.7687247046511096</v>
      </c>
      <c r="C527" s="12">
        <v>39.697570814795498</v>
      </c>
      <c r="D527" s="1">
        <v>1442</v>
      </c>
      <c r="E527" s="2" t="s">
        <v>661</v>
      </c>
      <c r="F527" s="1"/>
      <c r="G527" s="2" t="s">
        <v>26</v>
      </c>
      <c r="H527" s="2" t="s">
        <v>325</v>
      </c>
      <c r="I527" s="2" t="s">
        <v>362</v>
      </c>
      <c r="J527" s="1">
        <v>31253</v>
      </c>
      <c r="K527" s="1">
        <v>3318</v>
      </c>
      <c r="L527" s="2" t="s">
        <v>21</v>
      </c>
      <c r="M527" s="1">
        <v>1973</v>
      </c>
      <c r="N527" s="1" t="str" cm="1">
        <f t="array" ref="N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27" s="2" t="s">
        <v>333</v>
      </c>
      <c r="P527" s="2" t="str" cm="1">
        <f t="array" ref="P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7" s="1">
        <v>5</v>
      </c>
      <c r="R527" s="1">
        <v>117.5</v>
      </c>
      <c r="S527" s="1">
        <v>11</v>
      </c>
      <c r="T527" s="1">
        <v>31.5</v>
      </c>
      <c r="U527" s="1">
        <v>10</v>
      </c>
      <c r="V527" s="10"/>
      <c r="W527" s="1" t="s">
        <v>46</v>
      </c>
      <c r="X527" s="2" t="s">
        <v>38</v>
      </c>
      <c r="Y527" s="2" t="str" cm="1">
        <f t="array" ref="Y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8" spans="1:27" ht="15" customHeight="1" x14ac:dyDescent="0.35">
      <c r="A528" s="1">
        <v>527</v>
      </c>
      <c r="B528" s="13">
        <v>-7.8514325029379997</v>
      </c>
      <c r="C528" s="12">
        <v>39.624810131429399</v>
      </c>
      <c r="D528" s="1">
        <v>1443</v>
      </c>
      <c r="E528" s="2" t="s">
        <v>662</v>
      </c>
      <c r="F528" s="1"/>
      <c r="G528" s="2" t="s">
        <v>26</v>
      </c>
      <c r="H528" s="2" t="s">
        <v>325</v>
      </c>
      <c r="I528" s="2" t="s">
        <v>581</v>
      </c>
      <c r="J528" s="1">
        <v>24184.53</v>
      </c>
      <c r="K528" s="1">
        <v>-4786.0469999999996</v>
      </c>
      <c r="L528" s="2" t="s">
        <v>21</v>
      </c>
      <c r="M528" s="1">
        <v>1992</v>
      </c>
      <c r="N528" s="1" t="str" cm="1">
        <f t="array" ref="N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28" s="2" t="s">
        <v>32</v>
      </c>
      <c r="P528" s="2" t="str" cm="1">
        <f t="array" ref="P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28" s="1">
        <v>4</v>
      </c>
      <c r="R528" s="1">
        <v>127.2</v>
      </c>
      <c r="S528" s="1">
        <v>10.5</v>
      </c>
      <c r="T528" s="1">
        <v>35.6</v>
      </c>
      <c r="U528" s="1">
        <v>13.5</v>
      </c>
      <c r="V528" s="10"/>
      <c r="W528" s="1" t="s">
        <v>46</v>
      </c>
      <c r="X528" s="2" t="s">
        <v>38</v>
      </c>
      <c r="Y528" s="2" t="str" cm="1">
        <f t="array" ref="Y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29" spans="1:26" ht="15" customHeight="1" x14ac:dyDescent="0.35">
      <c r="A529" s="1">
        <v>528</v>
      </c>
      <c r="B529" s="13">
        <v>-8.3719953285959807</v>
      </c>
      <c r="C529" s="12">
        <v>38.7898468889274</v>
      </c>
      <c r="D529" s="1">
        <v>1449</v>
      </c>
      <c r="E529" s="2" t="s">
        <v>663</v>
      </c>
      <c r="F529" s="1"/>
      <c r="G529" s="2" t="s">
        <v>26</v>
      </c>
      <c r="H529" s="2" t="s">
        <v>135</v>
      </c>
      <c r="I529" s="2" t="s">
        <v>140</v>
      </c>
      <c r="J529" s="1">
        <v>-20755.009999999998</v>
      </c>
      <c r="K529" s="1">
        <v>-97494.01</v>
      </c>
      <c r="L529" s="2" t="s">
        <v>21</v>
      </c>
      <c r="M529" s="1">
        <v>1937</v>
      </c>
      <c r="N529" s="1" t="str" cm="1">
        <f t="array" ref="N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29" s="2" t="s">
        <v>22</v>
      </c>
      <c r="P529" s="2" t="str" cm="1">
        <f t="array" ref="P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29" s="1">
        <v>1</v>
      </c>
      <c r="R529" s="1">
        <v>12.6</v>
      </c>
      <c r="S529" s="1">
        <v>7.2</v>
      </c>
      <c r="T529" s="1">
        <v>12.6</v>
      </c>
      <c r="U529" s="9"/>
      <c r="V529" s="10"/>
      <c r="W529" s="1" t="s">
        <v>30</v>
      </c>
      <c r="X529" s="2" t="s">
        <v>24</v>
      </c>
      <c r="Y529" s="2" t="str" cm="1">
        <f t="array" ref="Y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0" spans="1:26" ht="15" customHeight="1" x14ac:dyDescent="0.35">
      <c r="A530" s="1">
        <v>529</v>
      </c>
      <c r="B530" s="13">
        <v>-8.3659777784934004</v>
      </c>
      <c r="C530" s="12">
        <v>38.769293684481703</v>
      </c>
      <c r="D530" s="1">
        <v>1452</v>
      </c>
      <c r="E530" s="2" t="s">
        <v>664</v>
      </c>
      <c r="F530" s="1"/>
      <c r="G530" s="2" t="s">
        <v>26</v>
      </c>
      <c r="H530" s="2" t="s">
        <v>135</v>
      </c>
      <c r="I530" s="2" t="s">
        <v>140</v>
      </c>
      <c r="J530" s="1">
        <v>-20238</v>
      </c>
      <c r="K530" s="1">
        <v>-99777</v>
      </c>
      <c r="L530" s="2" t="s">
        <v>21</v>
      </c>
      <c r="M530" s="1">
        <v>1994</v>
      </c>
      <c r="N530" s="1" t="str" cm="1">
        <f t="array" ref="N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0" s="2" t="s">
        <v>77</v>
      </c>
      <c r="P530" s="2" t="str" cm="1">
        <f t="array" ref="P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0" s="1">
        <v>3</v>
      </c>
      <c r="R530" s="1">
        <v>32.700000000000003</v>
      </c>
      <c r="S530" s="1">
        <v>10.8</v>
      </c>
      <c r="T530" s="1">
        <v>10.9</v>
      </c>
      <c r="U530" s="1">
        <v>3</v>
      </c>
      <c r="V530" s="10"/>
      <c r="W530" s="1" t="s">
        <v>30</v>
      </c>
      <c r="X530" s="2" t="s">
        <v>31</v>
      </c>
      <c r="Y530" s="2" t="str" cm="1">
        <f t="array" ref="Y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531" spans="1:26" ht="15" customHeight="1" x14ac:dyDescent="0.35">
      <c r="A531" s="1">
        <v>530</v>
      </c>
      <c r="B531" s="13">
        <v>-8.5665187579539808</v>
      </c>
      <c r="C531" s="12">
        <v>37.647402459637199</v>
      </c>
      <c r="D531" s="1">
        <v>1481</v>
      </c>
      <c r="E531" s="2" t="s">
        <v>665</v>
      </c>
      <c r="F531" s="1"/>
      <c r="G531" s="2" t="s">
        <v>26</v>
      </c>
      <c r="H531" s="2" t="s">
        <v>27</v>
      </c>
      <c r="I531" s="2" t="s">
        <v>172</v>
      </c>
      <c r="J531" s="1">
        <v>-38249.14</v>
      </c>
      <c r="K531" s="1">
        <v>-224244.8</v>
      </c>
      <c r="L531" s="2" t="s">
        <v>21</v>
      </c>
      <c r="M531" s="1">
        <v>1941</v>
      </c>
      <c r="N531" s="1" t="str" cm="1">
        <f t="array" ref="N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1" s="2" t="s">
        <v>22</v>
      </c>
      <c r="P531" s="2" t="str" cm="1">
        <f t="array" ref="P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31" s="1">
        <v>1</v>
      </c>
      <c r="R531" s="1">
        <v>21.85</v>
      </c>
      <c r="S531" s="1">
        <v>6.8</v>
      </c>
      <c r="T531" s="1">
        <v>21.85</v>
      </c>
      <c r="U531" s="9"/>
      <c r="V531" s="10"/>
      <c r="W531" s="1" t="s">
        <v>30</v>
      </c>
      <c r="X531" s="2" t="s">
        <v>51</v>
      </c>
      <c r="Y531" s="2" t="str" cm="1">
        <f t="array" ref="Y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31" s="2" t="s">
        <v>24</v>
      </c>
    </row>
    <row r="532" spans="1:26" ht="15" customHeight="1" x14ac:dyDescent="0.35">
      <c r="A532" s="1">
        <v>531</v>
      </c>
      <c r="B532" s="13">
        <v>-7.4792802805845398</v>
      </c>
      <c r="C532" s="12">
        <v>40.2809689972201</v>
      </c>
      <c r="D532" s="1">
        <v>1483</v>
      </c>
      <c r="E532" s="2" t="s">
        <v>666</v>
      </c>
      <c r="F532" s="1"/>
      <c r="G532" s="2" t="s">
        <v>19</v>
      </c>
      <c r="H532" s="2" t="s">
        <v>325</v>
      </c>
      <c r="I532" s="2" t="s">
        <v>631</v>
      </c>
      <c r="J532" s="1">
        <v>55603.59</v>
      </c>
      <c r="K532" s="1">
        <v>68236.929999999993</v>
      </c>
      <c r="L532" s="2" t="s">
        <v>21</v>
      </c>
      <c r="M532" s="1">
        <v>1980</v>
      </c>
      <c r="N532" s="1" t="str" cm="1">
        <f t="array" ref="N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2" s="2" t="s">
        <v>65</v>
      </c>
      <c r="P532" s="2" t="str" cm="1">
        <f t="array" ref="P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2" s="1">
        <v>1</v>
      </c>
      <c r="R532" s="1">
        <v>10.4</v>
      </c>
      <c r="S532" s="1">
        <v>13.2</v>
      </c>
      <c r="T532" s="1">
        <v>10.4</v>
      </c>
      <c r="U532" s="9"/>
      <c r="V532" s="10"/>
      <c r="W532" s="1" t="s">
        <v>46</v>
      </c>
      <c r="X532" s="2" t="s">
        <v>24</v>
      </c>
      <c r="Y532" s="2" t="str" cm="1">
        <f t="array" ref="Y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3" spans="1:26" ht="15" customHeight="1" x14ac:dyDescent="0.35">
      <c r="A533" s="1">
        <v>532</v>
      </c>
      <c r="B533" s="13">
        <v>-7.48791487433654</v>
      </c>
      <c r="C533" s="12">
        <v>40.271409044684098</v>
      </c>
      <c r="D533" s="1">
        <v>1491</v>
      </c>
      <c r="E533" s="2" t="s">
        <v>667</v>
      </c>
      <c r="F533" s="1"/>
      <c r="G533" s="2" t="s">
        <v>37</v>
      </c>
      <c r="H533" s="2" t="s">
        <v>325</v>
      </c>
      <c r="I533" s="2" t="s">
        <v>631</v>
      </c>
      <c r="J533" s="1">
        <v>54877</v>
      </c>
      <c r="K533" s="1">
        <v>67170</v>
      </c>
      <c r="L533" s="2" t="s">
        <v>21</v>
      </c>
      <c r="M533" s="1">
        <v>1980</v>
      </c>
      <c r="N533" s="1" t="str" cm="1">
        <f t="array" ref="N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3" s="2" t="s">
        <v>65</v>
      </c>
      <c r="P533" s="2" t="str" cm="1">
        <f t="array" ref="P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3" s="1">
        <v>1</v>
      </c>
      <c r="R533" s="1">
        <v>23.5</v>
      </c>
      <c r="S533" s="1">
        <v>13</v>
      </c>
      <c r="T533" s="1">
        <v>23.5</v>
      </c>
      <c r="U533" s="9"/>
      <c r="V533" s="10"/>
      <c r="W533" s="1" t="s">
        <v>46</v>
      </c>
      <c r="X533" s="2" t="s">
        <v>38</v>
      </c>
      <c r="Y533" s="2" t="str" cm="1">
        <f t="array" ref="Y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4" spans="1:26" ht="15" customHeight="1" x14ac:dyDescent="0.35">
      <c r="A534" s="1">
        <v>533</v>
      </c>
      <c r="B534" s="13">
        <v>-7.4896710026298301</v>
      </c>
      <c r="C534" s="12">
        <v>40.266249740234599</v>
      </c>
      <c r="D534" s="1">
        <v>1495</v>
      </c>
      <c r="E534" s="2" t="s">
        <v>668</v>
      </c>
      <c r="F534" s="1"/>
      <c r="G534" s="2" t="s">
        <v>19</v>
      </c>
      <c r="H534" s="2" t="s">
        <v>325</v>
      </c>
      <c r="I534" s="2" t="s">
        <v>631</v>
      </c>
      <c r="J534" s="1">
        <v>54731.79</v>
      </c>
      <c r="K534" s="1">
        <v>66596.02</v>
      </c>
      <c r="L534" s="2" t="s">
        <v>21</v>
      </c>
      <c r="M534" s="1">
        <v>1980</v>
      </c>
      <c r="N534" s="1" t="str" cm="1">
        <f t="array" ref="N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4" s="2" t="s">
        <v>32</v>
      </c>
      <c r="P534" s="2" t="str" cm="1">
        <f t="array" ref="P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4" s="1">
        <v>3</v>
      </c>
      <c r="R534" s="1">
        <v>72.3</v>
      </c>
      <c r="S534" s="1">
        <v>24</v>
      </c>
      <c r="T534" s="1">
        <v>37.9</v>
      </c>
      <c r="U534" s="1">
        <v>5.5</v>
      </c>
      <c r="V534" s="10"/>
      <c r="W534" s="1" t="s">
        <v>46</v>
      </c>
      <c r="X534" s="2" t="s">
        <v>38</v>
      </c>
      <c r="Y534" s="2" t="str" cm="1">
        <f t="array" ref="Y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5" spans="1:26" ht="15" customHeight="1" x14ac:dyDescent="0.35">
      <c r="A535" s="1">
        <v>534</v>
      </c>
      <c r="B535" s="13">
        <v>-8.3401236093035305</v>
      </c>
      <c r="C535" s="12">
        <v>37.779412909639497</v>
      </c>
      <c r="D535" s="1">
        <v>1496</v>
      </c>
      <c r="E535" s="2" t="s">
        <v>669</v>
      </c>
      <c r="F535" s="1"/>
      <c r="G535" s="2" t="s">
        <v>26</v>
      </c>
      <c r="H535" s="2" t="s">
        <v>27</v>
      </c>
      <c r="I535" s="2" t="s">
        <v>392</v>
      </c>
      <c r="J535" s="1">
        <v>-18237</v>
      </c>
      <c r="K535" s="1">
        <v>-209661</v>
      </c>
      <c r="L535" s="2" t="s">
        <v>21</v>
      </c>
      <c r="M535" s="1">
        <v>1893</v>
      </c>
      <c r="N535" s="1" t="str" cm="1">
        <f t="array" ref="N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35" s="2" t="s">
        <v>29</v>
      </c>
      <c r="P535" s="2" t="str" cm="1">
        <f t="array" ref="P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35" s="1">
        <v>10</v>
      </c>
      <c r="R535" s="1">
        <v>86.3</v>
      </c>
      <c r="S535" s="1">
        <v>12</v>
      </c>
      <c r="T535" s="1">
        <v>9.8000000000000007</v>
      </c>
      <c r="U535" s="1">
        <v>7.4</v>
      </c>
      <c r="V535" s="10"/>
      <c r="W535" s="1" t="s">
        <v>30</v>
      </c>
      <c r="X535" s="2" t="s">
        <v>73</v>
      </c>
      <c r="Y535" s="2" t="str" cm="1">
        <f t="array" ref="Y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535" s="2" t="s">
        <v>24</v>
      </c>
    </row>
    <row r="536" spans="1:26" ht="15" customHeight="1" x14ac:dyDescent="0.35">
      <c r="A536" s="1">
        <v>535</v>
      </c>
      <c r="B536" s="13">
        <v>-7.4927231017717899</v>
      </c>
      <c r="C536" s="12">
        <v>40.255243516385796</v>
      </c>
      <c r="D536" s="1">
        <v>1499</v>
      </c>
      <c r="E536" s="2" t="s">
        <v>670</v>
      </c>
      <c r="F536" s="1"/>
      <c r="G536" s="2" t="s">
        <v>19</v>
      </c>
      <c r="H536" s="2" t="s">
        <v>325</v>
      </c>
      <c r="I536" s="2" t="s">
        <v>631</v>
      </c>
      <c r="J536" s="1">
        <v>54481</v>
      </c>
      <c r="K536" s="1">
        <v>65372</v>
      </c>
      <c r="L536" s="2" t="s">
        <v>21</v>
      </c>
      <c r="M536" s="1">
        <v>1980</v>
      </c>
      <c r="N536" s="1" t="str" cm="1">
        <f t="array" ref="N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6" s="2" t="s">
        <v>133</v>
      </c>
      <c r="P536" s="2" t="str" cm="1">
        <f t="array" ref="P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6" s="1">
        <v>1</v>
      </c>
      <c r="R536" s="1">
        <v>11.8</v>
      </c>
      <c r="S536" s="1">
        <v>13</v>
      </c>
      <c r="T536" s="1">
        <v>11.8</v>
      </c>
      <c r="U536" s="9"/>
      <c r="V536" s="10"/>
      <c r="W536" s="1" t="s">
        <v>46</v>
      </c>
      <c r="X536" s="2" t="s">
        <v>24</v>
      </c>
      <c r="Y536" s="2" t="str" cm="1">
        <f t="array" ref="Y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7" spans="1:26" ht="15" customHeight="1" x14ac:dyDescent="0.35">
      <c r="A537" s="1">
        <v>536</v>
      </c>
      <c r="B537" s="13">
        <v>-7.4687045404276997</v>
      </c>
      <c r="C537" s="12">
        <v>37.245951006872303</v>
      </c>
      <c r="D537" s="1">
        <v>1500</v>
      </c>
      <c r="E537" s="2" t="s">
        <v>671</v>
      </c>
      <c r="F537" s="1"/>
      <c r="G537" s="2" t="s">
        <v>19</v>
      </c>
      <c r="H537" s="2" t="s">
        <v>69</v>
      </c>
      <c r="I537" s="2" t="s">
        <v>672</v>
      </c>
      <c r="J537" s="1">
        <v>58949.02</v>
      </c>
      <c r="K537" s="1">
        <v>-268681.8</v>
      </c>
      <c r="L537" s="2" t="s">
        <v>21</v>
      </c>
      <c r="M537" s="1">
        <v>2002</v>
      </c>
      <c r="N537" s="1" t="str" cm="1">
        <f t="array" ref="N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7" s="2" t="s">
        <v>65</v>
      </c>
      <c r="P537" s="2" t="str" cm="1">
        <f t="array" ref="P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37" s="1">
        <v>1</v>
      </c>
      <c r="R537" s="1">
        <v>7.9</v>
      </c>
      <c r="S537" s="1">
        <v>14.85</v>
      </c>
      <c r="T537" s="1">
        <v>7.9</v>
      </c>
      <c r="U537" s="9"/>
      <c r="V537" s="10"/>
      <c r="W537" s="1" t="s">
        <v>30</v>
      </c>
      <c r="X537" s="2" t="s">
        <v>24</v>
      </c>
      <c r="Y537" s="2" t="str" cm="1">
        <f t="array" ref="Y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8" spans="1:26" ht="15" customHeight="1" x14ac:dyDescent="0.35">
      <c r="A538" s="1">
        <v>537</v>
      </c>
      <c r="B538" s="13">
        <v>-7.4977389625546298</v>
      </c>
      <c r="C538" s="12">
        <v>40.224382674167799</v>
      </c>
      <c r="D538" s="1">
        <v>1508</v>
      </c>
      <c r="E538" s="2" t="s">
        <v>673</v>
      </c>
      <c r="F538" s="1"/>
      <c r="G538" s="2" t="s">
        <v>26</v>
      </c>
      <c r="H538" s="2" t="s">
        <v>325</v>
      </c>
      <c r="I538" s="2" t="s">
        <v>631</v>
      </c>
      <c r="J538" s="1">
        <v>54078.82</v>
      </c>
      <c r="K538" s="1">
        <v>61942.13</v>
      </c>
      <c r="L538" s="2" t="s">
        <v>21</v>
      </c>
      <c r="M538" s="1">
        <v>1980</v>
      </c>
      <c r="N538" s="1" t="str" cm="1">
        <f t="array" ref="N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38" s="2" t="s">
        <v>32</v>
      </c>
      <c r="P538" s="2" t="str" cm="1">
        <f t="array" ref="P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8" s="1">
        <v>5</v>
      </c>
      <c r="R538" s="1">
        <v>137</v>
      </c>
      <c r="S538" s="1">
        <v>15</v>
      </c>
      <c r="T538" s="1">
        <v>29.5</v>
      </c>
      <c r="U538" s="1">
        <v>15</v>
      </c>
      <c r="V538" s="10"/>
      <c r="W538" s="1" t="s">
        <v>46</v>
      </c>
      <c r="X538" s="2" t="s">
        <v>38</v>
      </c>
      <c r="Y538" s="2" t="str" cm="1">
        <f t="array" ref="Y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39" spans="1:26" ht="15" customHeight="1" x14ac:dyDescent="0.35">
      <c r="A539" s="1">
        <v>538</v>
      </c>
      <c r="B539" s="13">
        <v>-8.3611912998702707</v>
      </c>
      <c r="C539" s="12">
        <v>39.668998127923601</v>
      </c>
      <c r="D539" s="1">
        <v>1511</v>
      </c>
      <c r="E539" s="2" t="s">
        <v>674</v>
      </c>
      <c r="F539" s="1"/>
      <c r="G539" s="2" t="s">
        <v>37</v>
      </c>
      <c r="H539" s="2" t="s">
        <v>54</v>
      </c>
      <c r="I539" s="2" t="s">
        <v>414</v>
      </c>
      <c r="J539" s="1">
        <v>-19570.61</v>
      </c>
      <c r="K539" s="1">
        <v>107.00409999999999</v>
      </c>
      <c r="L539" s="2" t="s">
        <v>21</v>
      </c>
      <c r="M539" s="1">
        <v>2000</v>
      </c>
      <c r="N539" s="1" t="str" cm="1">
        <f t="array" ref="N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39" s="2" t="s">
        <v>32</v>
      </c>
      <c r="P539" s="2" t="str" cm="1">
        <f t="array" ref="P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39" s="1">
        <v>3</v>
      </c>
      <c r="R539" s="1">
        <v>68</v>
      </c>
      <c r="S539" s="1">
        <v>21.9</v>
      </c>
      <c r="T539" s="1">
        <v>33.299999999999997</v>
      </c>
      <c r="U539" s="1">
        <v>10.199999999999999</v>
      </c>
      <c r="V539" s="10"/>
      <c r="W539" s="1" t="s">
        <v>23</v>
      </c>
      <c r="X539" s="2" t="s">
        <v>38</v>
      </c>
      <c r="Y539" s="2" t="str" cm="1">
        <f t="array" ref="Y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0" spans="1:26" ht="15" customHeight="1" x14ac:dyDescent="0.35">
      <c r="A540" s="1">
        <v>539</v>
      </c>
      <c r="B540" s="13">
        <v>-8.4577719574033896</v>
      </c>
      <c r="C540" s="12">
        <v>39.459568143159601</v>
      </c>
      <c r="D540" s="1">
        <v>1513</v>
      </c>
      <c r="E540" s="2" t="s">
        <v>675</v>
      </c>
      <c r="F540" s="1"/>
      <c r="G540" s="2" t="s">
        <v>26</v>
      </c>
      <c r="H540" s="2" t="s">
        <v>54</v>
      </c>
      <c r="I540" s="2" t="s">
        <v>407</v>
      </c>
      <c r="J540" s="1">
        <v>-27941.63</v>
      </c>
      <c r="K540" s="1">
        <v>-23119.78</v>
      </c>
      <c r="L540" s="2" t="s">
        <v>21</v>
      </c>
      <c r="M540" s="1">
        <v>1994</v>
      </c>
      <c r="N540" s="1" t="str" cm="1">
        <f t="array" ref="N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0" s="2" t="s">
        <v>32</v>
      </c>
      <c r="P540" s="2" t="str" cm="1">
        <f t="array" ref="P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0" s="1">
        <v>16</v>
      </c>
      <c r="R540" s="1">
        <v>422.36</v>
      </c>
      <c r="S540" s="1">
        <v>14.45</v>
      </c>
      <c r="T540" s="1">
        <v>26.4</v>
      </c>
      <c r="U540" s="1">
        <v>5.19</v>
      </c>
      <c r="V540" s="10"/>
      <c r="W540" s="1" t="s">
        <v>23</v>
      </c>
      <c r="X540" s="2" t="s">
        <v>38</v>
      </c>
      <c r="Y540" s="2" t="str" cm="1">
        <f t="array" ref="Y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1" spans="1:26" ht="15" customHeight="1" x14ac:dyDescent="0.35">
      <c r="A541" s="1">
        <v>540</v>
      </c>
      <c r="B541" s="13">
        <v>-8.4564030089183593</v>
      </c>
      <c r="C541" s="12">
        <v>39.462440148885001</v>
      </c>
      <c r="D541" s="1">
        <v>1515</v>
      </c>
      <c r="E541" s="2" t="s">
        <v>676</v>
      </c>
      <c r="F541" s="1"/>
      <c r="G541" s="2" t="s">
        <v>37</v>
      </c>
      <c r="H541" s="2" t="s">
        <v>54</v>
      </c>
      <c r="I541" s="2" t="s">
        <v>407</v>
      </c>
      <c r="J541" s="1">
        <v>-27822.67</v>
      </c>
      <c r="K541" s="1">
        <v>-22801.34</v>
      </c>
      <c r="L541" s="2" t="s">
        <v>21</v>
      </c>
      <c r="M541" s="1">
        <v>1993</v>
      </c>
      <c r="N541" s="1" t="str" cm="1">
        <f t="array" ref="N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1" s="2" t="s">
        <v>32</v>
      </c>
      <c r="P541" s="2" t="str" cm="1">
        <f t="array" ref="P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1" s="1">
        <v>3</v>
      </c>
      <c r="R541" s="1">
        <v>41.15</v>
      </c>
      <c r="S541" s="1">
        <v>18.95</v>
      </c>
      <c r="T541" s="1">
        <v>18.55</v>
      </c>
      <c r="U541" s="1">
        <v>5.4</v>
      </c>
      <c r="V541" s="10"/>
      <c r="W541" s="1" t="s">
        <v>23</v>
      </c>
      <c r="X541" s="2" t="s">
        <v>38</v>
      </c>
      <c r="Y541" s="2" t="str" cm="1">
        <f t="array" ref="Y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2" spans="1:26" ht="15" customHeight="1" x14ac:dyDescent="0.35">
      <c r="A542" s="1">
        <v>541</v>
      </c>
      <c r="B542" s="13">
        <v>-7.6145106343181403</v>
      </c>
      <c r="C542" s="12">
        <v>39.419331352598</v>
      </c>
      <c r="D542" s="1">
        <v>1518</v>
      </c>
      <c r="E542" s="2" t="s">
        <v>677</v>
      </c>
      <c r="F542" s="1"/>
      <c r="G542" s="2" t="s">
        <v>26</v>
      </c>
      <c r="H542" s="2" t="s">
        <v>20</v>
      </c>
      <c r="I542" s="2" t="s">
        <v>451</v>
      </c>
      <c r="J542" s="1">
        <v>44658</v>
      </c>
      <c r="K542" s="1">
        <v>-27509</v>
      </c>
      <c r="L542" s="2" t="s">
        <v>21</v>
      </c>
      <c r="M542" s="1">
        <v>1889</v>
      </c>
      <c r="N542" s="1" t="str" cm="1">
        <f t="array" ref="N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2" s="2" t="s">
        <v>77</v>
      </c>
      <c r="P542" s="2" t="str" cm="1">
        <f t="array" ref="P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2" s="1">
        <v>2</v>
      </c>
      <c r="R542" s="1">
        <v>11.2</v>
      </c>
      <c r="S542" s="1">
        <v>9.5</v>
      </c>
      <c r="T542" s="1">
        <v>5.6</v>
      </c>
      <c r="U542" s="1">
        <v>0.2</v>
      </c>
      <c r="V542" s="10"/>
      <c r="W542" s="1" t="s">
        <v>23</v>
      </c>
      <c r="X542" s="2" t="s">
        <v>35</v>
      </c>
      <c r="Y542" s="2" t="str" cm="1">
        <f t="array" ref="Y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42" s="2" t="s">
        <v>24</v>
      </c>
    </row>
    <row r="543" spans="1:26" ht="15" customHeight="1" x14ac:dyDescent="0.35">
      <c r="A543" s="1">
        <v>542</v>
      </c>
      <c r="B543" s="13">
        <v>-8.4566901634934393</v>
      </c>
      <c r="C543" s="12">
        <v>39.464378558684103</v>
      </c>
      <c r="D543" s="1">
        <v>1521</v>
      </c>
      <c r="E543" s="2" t="s">
        <v>678</v>
      </c>
      <c r="F543" s="1"/>
      <c r="G543" s="2" t="s">
        <v>37</v>
      </c>
      <c r="H543" s="2" t="s">
        <v>54</v>
      </c>
      <c r="I543" s="2" t="s">
        <v>407</v>
      </c>
      <c r="J543" s="1">
        <v>-27846.61</v>
      </c>
      <c r="K543" s="1">
        <v>-22586.04</v>
      </c>
      <c r="L543" s="2" t="s">
        <v>21</v>
      </c>
      <c r="M543" s="1">
        <v>1993</v>
      </c>
      <c r="N543" s="1" t="str" cm="1">
        <f t="array" ref="N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3" s="2" t="s">
        <v>32</v>
      </c>
      <c r="P543" s="2" t="str" cm="1">
        <f t="array" ref="P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3" s="1">
        <v>3</v>
      </c>
      <c r="R543" s="1">
        <v>50.8</v>
      </c>
      <c r="S543" s="1">
        <v>11.3</v>
      </c>
      <c r="T543" s="1">
        <v>22.3</v>
      </c>
      <c r="U543" s="1">
        <v>4.8099999999999996</v>
      </c>
      <c r="V543" s="10"/>
      <c r="W543" s="1" t="s">
        <v>23</v>
      </c>
      <c r="X543" s="2" t="s">
        <v>38</v>
      </c>
      <c r="Y543" s="2" t="str" cm="1">
        <f t="array" ref="Y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4" spans="1:26" ht="15" customHeight="1" x14ac:dyDescent="0.35">
      <c r="A544" s="1">
        <v>543</v>
      </c>
      <c r="B544" s="13">
        <v>-8.4569177948833403</v>
      </c>
      <c r="C544" s="12">
        <v>39.4676867373514</v>
      </c>
      <c r="D544" s="1">
        <v>1522</v>
      </c>
      <c r="E544" s="2" t="s">
        <v>679</v>
      </c>
      <c r="F544" s="1"/>
      <c r="G544" s="2" t="s">
        <v>19</v>
      </c>
      <c r="H544" s="2" t="s">
        <v>54</v>
      </c>
      <c r="I544" s="2" t="s">
        <v>407</v>
      </c>
      <c r="J544" s="1">
        <v>-27864.880000000001</v>
      </c>
      <c r="K544" s="1">
        <v>-22218.68</v>
      </c>
      <c r="L544" s="2" t="s">
        <v>21</v>
      </c>
      <c r="M544" s="1">
        <v>1993</v>
      </c>
      <c r="N544" s="1" t="str" cm="1">
        <f t="array" ref="N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4" s="2" t="s">
        <v>32</v>
      </c>
      <c r="P544" s="2" t="str" cm="1">
        <f t="array" ref="P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4" s="1">
        <v>3</v>
      </c>
      <c r="R544" s="1">
        <v>37.6</v>
      </c>
      <c r="S544" s="1">
        <v>14.8</v>
      </c>
      <c r="T544" s="1">
        <v>16.5</v>
      </c>
      <c r="U544" s="1">
        <v>7.2</v>
      </c>
      <c r="V544" s="10"/>
      <c r="W544" s="1" t="s">
        <v>23</v>
      </c>
      <c r="X544" s="2" t="s">
        <v>24</v>
      </c>
      <c r="Y544" s="2" t="str" cm="1">
        <f t="array" ref="Y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5" spans="1:26" ht="15" customHeight="1" x14ac:dyDescent="0.35">
      <c r="A545" s="1">
        <v>544</v>
      </c>
      <c r="B545" s="13">
        <v>-8.4585409925732904</v>
      </c>
      <c r="C545" s="12">
        <v>39.4739526956619</v>
      </c>
      <c r="D545" s="1">
        <v>1524</v>
      </c>
      <c r="E545" s="2" t="s">
        <v>680</v>
      </c>
      <c r="F545" s="1"/>
      <c r="G545" s="2" t="s">
        <v>37</v>
      </c>
      <c r="H545" s="2" t="s">
        <v>54</v>
      </c>
      <c r="I545" s="2" t="s">
        <v>407</v>
      </c>
      <c r="J545" s="1">
        <v>-28002.05</v>
      </c>
      <c r="K545" s="1">
        <v>-21522.5</v>
      </c>
      <c r="L545" s="2" t="s">
        <v>21</v>
      </c>
      <c r="M545" s="1">
        <v>1993</v>
      </c>
      <c r="N545" s="1" t="str" cm="1">
        <f t="array" ref="N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5" s="2" t="s">
        <v>32</v>
      </c>
      <c r="P545" s="2" t="str" cm="1">
        <f t="array" ref="P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45" s="1">
        <v>3</v>
      </c>
      <c r="R545" s="1">
        <v>42.7</v>
      </c>
      <c r="S545" s="1">
        <v>11.8</v>
      </c>
      <c r="T545" s="1">
        <v>18.899999999999999</v>
      </c>
      <c r="U545" s="1">
        <v>5.17</v>
      </c>
      <c r="V545" s="10"/>
      <c r="W545" s="1" t="s">
        <v>23</v>
      </c>
      <c r="X545" s="2" t="s">
        <v>38</v>
      </c>
      <c r="Y545" s="2" t="str" cm="1">
        <f t="array" ref="Y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6" spans="1:26" ht="15" customHeight="1" x14ac:dyDescent="0.35">
      <c r="A546" s="1">
        <v>545</v>
      </c>
      <c r="B546" s="13">
        <v>-7.4670418522422697</v>
      </c>
      <c r="C546" s="12">
        <v>37.996236825793503</v>
      </c>
      <c r="D546" s="1">
        <v>1526</v>
      </c>
      <c r="E546" s="2" t="s">
        <v>681</v>
      </c>
      <c r="F546" s="1"/>
      <c r="G546" s="2" t="s">
        <v>26</v>
      </c>
      <c r="H546" s="2" t="s">
        <v>27</v>
      </c>
      <c r="I546" s="2" t="s">
        <v>647</v>
      </c>
      <c r="J546" s="1">
        <v>58505.57</v>
      </c>
      <c r="K546" s="1">
        <v>-185405.6</v>
      </c>
      <c r="L546" s="2" t="s">
        <v>21</v>
      </c>
      <c r="M546" s="1">
        <v>1998</v>
      </c>
      <c r="N546" s="1" t="str" cm="1">
        <f t="array" ref="N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6" s="2" t="s">
        <v>29</v>
      </c>
      <c r="P546" s="2" t="str" cm="1">
        <f t="array" ref="P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6" s="1">
        <v>2</v>
      </c>
      <c r="R546" s="1">
        <v>22</v>
      </c>
      <c r="S546" s="1">
        <v>9.5</v>
      </c>
      <c r="T546" s="1">
        <v>11</v>
      </c>
      <c r="U546" s="1">
        <v>3</v>
      </c>
      <c r="V546" s="10"/>
      <c r="W546" s="1" t="s">
        <v>23</v>
      </c>
      <c r="X546" s="2" t="s">
        <v>24</v>
      </c>
      <c r="Y546" s="2" t="str" cm="1">
        <f t="array" ref="Y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7" spans="1:26" ht="15" customHeight="1" x14ac:dyDescent="0.35">
      <c r="A547" s="1">
        <v>546</v>
      </c>
      <c r="B547" s="13">
        <v>-7.5367288039166302</v>
      </c>
      <c r="C547" s="12">
        <v>39.434414600535</v>
      </c>
      <c r="D547" s="1">
        <v>1536</v>
      </c>
      <c r="E547" s="2" t="s">
        <v>682</v>
      </c>
      <c r="F547" s="1"/>
      <c r="G547" s="2" t="s">
        <v>26</v>
      </c>
      <c r="H547" s="2" t="s">
        <v>20</v>
      </c>
      <c r="I547" s="2" t="s">
        <v>449</v>
      </c>
      <c r="J547" s="1">
        <v>51345</v>
      </c>
      <c r="K547" s="1">
        <v>-25793</v>
      </c>
      <c r="L547" s="2" t="s">
        <v>21</v>
      </c>
      <c r="M547" s="1">
        <v>1940</v>
      </c>
      <c r="N547" s="1" t="str" cm="1">
        <f t="array" ref="N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47" s="2" t="s">
        <v>29</v>
      </c>
      <c r="P547" s="2" t="str" cm="1">
        <f t="array" ref="P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47" s="1">
        <v>1</v>
      </c>
      <c r="R547" s="1">
        <v>25.68</v>
      </c>
      <c r="S547" s="1">
        <v>9.6</v>
      </c>
      <c r="T547" s="1">
        <v>25.68</v>
      </c>
      <c r="U547" s="9"/>
      <c r="V547" s="10"/>
      <c r="W547" s="1" t="s">
        <v>23</v>
      </c>
      <c r="X547" s="2" t="s">
        <v>35</v>
      </c>
      <c r="Y547" s="2" t="str" cm="1">
        <f t="array" ref="Y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48" spans="1:26" ht="15" customHeight="1" x14ac:dyDescent="0.35">
      <c r="A548" s="1">
        <v>547</v>
      </c>
      <c r="B548" s="13">
        <v>-7.4838324327594599</v>
      </c>
      <c r="C548" s="12">
        <v>39.4270608888636</v>
      </c>
      <c r="D548" s="1">
        <v>1540</v>
      </c>
      <c r="E548" s="2" t="s">
        <v>683</v>
      </c>
      <c r="F548" s="1"/>
      <c r="G548" s="2" t="s">
        <v>19</v>
      </c>
      <c r="H548" s="2" t="s">
        <v>20</v>
      </c>
      <c r="I548" s="2" t="s">
        <v>449</v>
      </c>
      <c r="J548" s="1">
        <v>55905</v>
      </c>
      <c r="K548" s="1">
        <v>-26578</v>
      </c>
      <c r="L548" s="2" t="s">
        <v>21</v>
      </c>
      <c r="M548" s="1">
        <v>2001</v>
      </c>
      <c r="N548" s="1" t="str" cm="1">
        <f t="array" ref="N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48" s="2" t="s">
        <v>22</v>
      </c>
      <c r="P548" s="2" t="str" cm="1">
        <f t="array" ref="P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8" s="1">
        <v>1</v>
      </c>
      <c r="R548" s="1">
        <v>17</v>
      </c>
      <c r="S548" s="1">
        <v>11.5</v>
      </c>
      <c r="T548" s="1">
        <v>17</v>
      </c>
      <c r="U548" s="9"/>
      <c r="V548" s="10"/>
      <c r="W548" s="1" t="s">
        <v>23</v>
      </c>
      <c r="X548" s="2" t="s">
        <v>38</v>
      </c>
      <c r="Y548" s="2" t="str" cm="1">
        <f t="array" ref="Y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49" spans="1:26" ht="15" customHeight="1" x14ac:dyDescent="0.35">
      <c r="A549" s="1">
        <v>548</v>
      </c>
      <c r="B549" s="13">
        <v>-7.5869183009859897</v>
      </c>
      <c r="C549" s="12">
        <v>37.942157747480501</v>
      </c>
      <c r="D549" s="1">
        <v>1546</v>
      </c>
      <c r="E549" s="2" t="s">
        <v>684</v>
      </c>
      <c r="F549" s="1"/>
      <c r="G549" s="2" t="s">
        <v>19</v>
      </c>
      <c r="H549" s="2" t="s">
        <v>27</v>
      </c>
      <c r="I549" s="2" t="s">
        <v>647</v>
      </c>
      <c r="J549" s="1">
        <v>48011.05</v>
      </c>
      <c r="K549" s="1">
        <v>-191476.8</v>
      </c>
      <c r="L549" s="2" t="s">
        <v>21</v>
      </c>
      <c r="M549" s="1">
        <v>1969</v>
      </c>
      <c r="N549" s="1" t="str" cm="1">
        <f t="array" ref="N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49" s="2" t="s">
        <v>22</v>
      </c>
      <c r="P549" s="2" t="str" cm="1">
        <f t="array" ref="P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49" s="1">
        <v>1</v>
      </c>
      <c r="R549" s="1">
        <v>6.4</v>
      </c>
      <c r="S549" s="1">
        <v>14.1</v>
      </c>
      <c r="T549" s="1">
        <v>6.4</v>
      </c>
      <c r="U549" s="9"/>
      <c r="V549" s="10"/>
      <c r="W549" s="1" t="s">
        <v>23</v>
      </c>
      <c r="X549" s="2" t="s">
        <v>24</v>
      </c>
      <c r="Y549" s="2" t="str" cm="1">
        <f t="array" ref="Y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50" spans="1:26" ht="15" customHeight="1" x14ac:dyDescent="0.35">
      <c r="A550" s="1">
        <v>549</v>
      </c>
      <c r="B550" s="13">
        <v>-7.46550881440597</v>
      </c>
      <c r="C550" s="12">
        <v>39.3658535594789</v>
      </c>
      <c r="D550" s="1">
        <v>1547</v>
      </c>
      <c r="E550" s="2" t="s">
        <v>685</v>
      </c>
      <c r="F550" s="1"/>
      <c r="G550" s="2" t="s">
        <v>26</v>
      </c>
      <c r="H550" s="2" t="s">
        <v>20</v>
      </c>
      <c r="I550" s="2" t="s">
        <v>20</v>
      </c>
      <c r="J550" s="1">
        <v>57533</v>
      </c>
      <c r="K550" s="1">
        <v>-33362</v>
      </c>
      <c r="L550" s="2" t="s">
        <v>21</v>
      </c>
      <c r="M550" s="1">
        <v>1948</v>
      </c>
      <c r="N550" s="1" t="str" cm="1">
        <f t="array" ref="N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0" s="2" t="s">
        <v>29</v>
      </c>
      <c r="P550" s="2" t="str" cm="1">
        <f t="array" ref="P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0" s="1">
        <v>3</v>
      </c>
      <c r="R550" s="1">
        <v>22.5</v>
      </c>
      <c r="S550" s="1">
        <v>13</v>
      </c>
      <c r="T550" s="1">
        <v>11</v>
      </c>
      <c r="U550" s="1">
        <v>1</v>
      </c>
      <c r="V550" s="10"/>
      <c r="W550" s="1" t="s">
        <v>23</v>
      </c>
      <c r="X550" s="2" t="s">
        <v>35</v>
      </c>
      <c r="Y550" s="2" t="str" cm="1">
        <f t="array" ref="Y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51" spans="1:26" ht="15" customHeight="1" x14ac:dyDescent="0.35">
      <c r="A551" s="1">
        <v>550</v>
      </c>
      <c r="B551" s="13">
        <v>-8.0058600695040703</v>
      </c>
      <c r="C551" s="12">
        <v>39.246702979465503</v>
      </c>
      <c r="D551" s="1">
        <v>1550</v>
      </c>
      <c r="E551" s="2" t="s">
        <v>686</v>
      </c>
      <c r="F551" s="1"/>
      <c r="G551" s="2" t="s">
        <v>26</v>
      </c>
      <c r="H551" s="2" t="s">
        <v>20</v>
      </c>
      <c r="I551" s="2" t="s">
        <v>43</v>
      </c>
      <c r="J551" s="1">
        <v>10984.68</v>
      </c>
      <c r="K551" s="1">
        <v>-46795.14</v>
      </c>
      <c r="L551" s="2" t="s">
        <v>21</v>
      </c>
      <c r="M551" s="1">
        <v>1823</v>
      </c>
      <c r="N551" s="1" t="str" cm="1">
        <f t="array" ref="N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1" s="2" t="s">
        <v>77</v>
      </c>
      <c r="P551" s="2" t="str" cm="1">
        <f t="array" ref="P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1" s="1">
        <v>3</v>
      </c>
      <c r="R551" s="1">
        <v>49.5</v>
      </c>
      <c r="S551" s="1">
        <v>11.52</v>
      </c>
      <c r="T551" s="1">
        <v>16.5</v>
      </c>
      <c r="U551" s="1">
        <v>2.4</v>
      </c>
      <c r="V551" s="10"/>
      <c r="W551" s="1" t="s">
        <v>23</v>
      </c>
      <c r="X551" s="2" t="s">
        <v>35</v>
      </c>
      <c r="Y551" s="2" t="str" cm="1">
        <f t="array" ref="Y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551" s="2" t="s">
        <v>24</v>
      </c>
    </row>
    <row r="552" spans="1:26" ht="15" customHeight="1" x14ac:dyDescent="0.35">
      <c r="A552" s="1">
        <v>551</v>
      </c>
      <c r="B552" s="13">
        <v>-7.4205373556460898</v>
      </c>
      <c r="C552" s="12">
        <v>38.167059599636701</v>
      </c>
      <c r="D552" s="1">
        <v>1551</v>
      </c>
      <c r="E552" s="2" t="s">
        <v>687</v>
      </c>
      <c r="F552" s="1"/>
      <c r="G552" s="2" t="s">
        <v>26</v>
      </c>
      <c r="H552" s="2" t="s">
        <v>27</v>
      </c>
      <c r="I552" s="2" t="s">
        <v>688</v>
      </c>
      <c r="J552" s="1">
        <v>62445</v>
      </c>
      <c r="K552" s="1">
        <v>-166414</v>
      </c>
      <c r="L552" s="2" t="s">
        <v>21</v>
      </c>
      <c r="M552" s="1">
        <v>1895</v>
      </c>
      <c r="N552" s="1" t="str" cm="1">
        <f t="array" ref="N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2" s="2" t="s">
        <v>29</v>
      </c>
      <c r="P552" s="2" t="str" cm="1">
        <f t="array" ref="P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2" s="1">
        <v>7</v>
      </c>
      <c r="R552" s="1">
        <v>78.400000000000006</v>
      </c>
      <c r="S552" s="1">
        <v>6.1</v>
      </c>
      <c r="T552" s="1">
        <v>11.4</v>
      </c>
      <c r="U552" s="1">
        <v>11.3</v>
      </c>
      <c r="V552" s="10"/>
      <c r="W552" s="1" t="s">
        <v>30</v>
      </c>
      <c r="X552" s="2" t="s">
        <v>35</v>
      </c>
      <c r="Y552" s="2" t="str" cm="1">
        <f t="array" ref="Y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53" spans="1:26" ht="15" customHeight="1" x14ac:dyDescent="0.35">
      <c r="A553" s="1">
        <v>552</v>
      </c>
      <c r="B553" s="13">
        <v>-8.5773333344378599</v>
      </c>
      <c r="C553" s="12">
        <v>39.1127236185798</v>
      </c>
      <c r="D553" s="1">
        <v>1552</v>
      </c>
      <c r="E553" s="2" t="s">
        <v>689</v>
      </c>
      <c r="F553" s="1"/>
      <c r="G553" s="2" t="s">
        <v>26</v>
      </c>
      <c r="H553" s="2" t="s">
        <v>54</v>
      </c>
      <c r="I553" s="2" t="s">
        <v>90</v>
      </c>
      <c r="J553" s="1">
        <v>-38420.559999999998</v>
      </c>
      <c r="K553" s="1">
        <v>-61583.14</v>
      </c>
      <c r="L553" s="2" t="s">
        <v>21</v>
      </c>
      <c r="M553" s="1">
        <v>1932</v>
      </c>
      <c r="N553" s="1" t="str" cm="1">
        <f t="array" ref="N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3" s="2" t="s">
        <v>32</v>
      </c>
      <c r="P553" s="2" t="str" cm="1">
        <f t="array" ref="P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3" s="1">
        <v>2</v>
      </c>
      <c r="R553" s="1">
        <v>82.6</v>
      </c>
      <c r="S553" s="1">
        <v>8.65</v>
      </c>
      <c r="T553" s="1">
        <v>41.3</v>
      </c>
      <c r="U553" s="1">
        <v>3.5</v>
      </c>
      <c r="V553" s="10"/>
      <c r="W553" s="1" t="s">
        <v>23</v>
      </c>
      <c r="X553" s="2" t="s">
        <v>51</v>
      </c>
      <c r="Y553" s="2" t="str" cm="1">
        <f t="array" ref="Y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53" s="2" t="s">
        <v>24</v>
      </c>
    </row>
    <row r="554" spans="1:26" ht="15" customHeight="1" x14ac:dyDescent="0.35">
      <c r="A554" s="1">
        <v>553</v>
      </c>
      <c r="B554" s="13">
        <v>-8.0022122862370306</v>
      </c>
      <c r="C554" s="12">
        <v>39.772414790197303</v>
      </c>
      <c r="D554" s="1">
        <v>1555</v>
      </c>
      <c r="E554" s="2" t="s">
        <v>690</v>
      </c>
      <c r="F554" s="1"/>
      <c r="G554" s="2" t="s">
        <v>37</v>
      </c>
      <c r="H554" s="2" t="s">
        <v>325</v>
      </c>
      <c r="I554" s="2" t="s">
        <v>409</v>
      </c>
      <c r="J554" s="1">
        <v>11214.74</v>
      </c>
      <c r="K554" s="1">
        <v>11572.61</v>
      </c>
      <c r="L554" s="2" t="s">
        <v>21</v>
      </c>
      <c r="M554" s="1">
        <v>1995</v>
      </c>
      <c r="N554" s="1" t="str" cm="1">
        <f t="array" ref="N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4" s="2" t="s">
        <v>32</v>
      </c>
      <c r="P554" s="2" t="str" cm="1">
        <f t="array" ref="P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4" s="1">
        <v>3</v>
      </c>
      <c r="R554" s="1">
        <v>40</v>
      </c>
      <c r="S554" s="1">
        <v>11</v>
      </c>
      <c r="T554" s="1">
        <v>17</v>
      </c>
      <c r="U554" s="1">
        <v>6.3</v>
      </c>
      <c r="V554" s="10"/>
      <c r="W554" s="1" t="s">
        <v>46</v>
      </c>
      <c r="X554" s="2" t="s">
        <v>38</v>
      </c>
      <c r="Y554" s="2" t="str" cm="1">
        <f t="array" ref="Y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55" spans="1:26" ht="15" customHeight="1" x14ac:dyDescent="0.35">
      <c r="A555" s="1">
        <v>554</v>
      </c>
      <c r="B555" s="13">
        <v>-7.72150794048886</v>
      </c>
      <c r="C555" s="12">
        <v>39.430972732520999</v>
      </c>
      <c r="D555" s="1">
        <v>1556</v>
      </c>
      <c r="E555" s="2" t="s">
        <v>691</v>
      </c>
      <c r="F555" s="1"/>
      <c r="G555" s="2" t="s">
        <v>26</v>
      </c>
      <c r="H555" s="2" t="s">
        <v>20</v>
      </c>
      <c r="I555" s="2" t="s">
        <v>451</v>
      </c>
      <c r="J555" s="1">
        <v>35438.21</v>
      </c>
      <c r="K555" s="1">
        <v>-26264.02</v>
      </c>
      <c r="L555" s="2" t="s">
        <v>21</v>
      </c>
      <c r="M555" s="1">
        <v>1982</v>
      </c>
      <c r="N555" s="1" t="str" cm="1">
        <f t="array" ref="N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55" s="2" t="s">
        <v>29</v>
      </c>
      <c r="P555" s="2" t="str" cm="1">
        <f t="array" ref="P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55" s="1">
        <v>2</v>
      </c>
      <c r="R555" s="1">
        <v>18</v>
      </c>
      <c r="S555" s="1">
        <v>9</v>
      </c>
      <c r="T555" s="1">
        <v>9</v>
      </c>
      <c r="U555" s="1">
        <v>4</v>
      </c>
      <c r="V555" s="10"/>
      <c r="W555" s="1" t="s">
        <v>23</v>
      </c>
      <c r="X555" s="2" t="s">
        <v>35</v>
      </c>
      <c r="Y555" s="2" t="str" cm="1">
        <f t="array" ref="Y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556" spans="1:26" ht="15" customHeight="1" x14ac:dyDescent="0.35">
      <c r="A556" s="1">
        <v>555</v>
      </c>
      <c r="B556" s="13">
        <v>-8.6735875479785705</v>
      </c>
      <c r="C556" s="12">
        <v>39.234458738563198</v>
      </c>
      <c r="D556" s="1">
        <v>1557</v>
      </c>
      <c r="E556" s="2" t="s">
        <v>692</v>
      </c>
      <c r="F556" s="1"/>
      <c r="G556" s="2" t="s">
        <v>19</v>
      </c>
      <c r="H556" s="2" t="s">
        <v>54</v>
      </c>
      <c r="I556" s="2" t="s">
        <v>54</v>
      </c>
      <c r="J556" s="1">
        <v>-46665</v>
      </c>
      <c r="K556" s="1">
        <v>-48023</v>
      </c>
      <c r="L556" s="2" t="s">
        <v>21</v>
      </c>
      <c r="M556" s="1">
        <v>1881</v>
      </c>
      <c r="N556" s="1" t="str" cm="1">
        <f t="array" ref="N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6" s="2" t="s">
        <v>22</v>
      </c>
      <c r="P556" s="2" t="str" cm="1">
        <f t="array" ref="P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56" s="1">
        <v>1</v>
      </c>
      <c r="R556" s="1">
        <v>26.5</v>
      </c>
      <c r="S556" s="1">
        <v>8.42</v>
      </c>
      <c r="T556" s="1">
        <v>26.5</v>
      </c>
      <c r="U556" s="9"/>
      <c r="V556" s="10"/>
      <c r="W556" s="1" t="s">
        <v>30</v>
      </c>
      <c r="X556" s="2" t="s">
        <v>85</v>
      </c>
      <c r="Y556" s="2" t="str" cm="1">
        <f t="array" ref="Y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57" spans="1:26" ht="15" customHeight="1" x14ac:dyDescent="0.35">
      <c r="A557" s="1">
        <v>556</v>
      </c>
      <c r="B557" s="13">
        <v>-8.6733552937281395</v>
      </c>
      <c r="C557" s="12">
        <v>39.234378750261399</v>
      </c>
      <c r="D557" s="1">
        <v>1557</v>
      </c>
      <c r="E557" s="2" t="s">
        <v>692</v>
      </c>
      <c r="F557" s="1"/>
      <c r="G557" s="2" t="s">
        <v>26</v>
      </c>
      <c r="H557" s="2" t="s">
        <v>54</v>
      </c>
      <c r="I557" s="2" t="s">
        <v>54</v>
      </c>
      <c r="J557" s="1">
        <v>-46645</v>
      </c>
      <c r="K557" s="1">
        <v>-48032</v>
      </c>
      <c r="L557" s="2" t="s">
        <v>21</v>
      </c>
      <c r="M557" s="1">
        <v>1881</v>
      </c>
      <c r="N557" s="1" t="str" cm="1">
        <f t="array" ref="N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57" s="2" t="s">
        <v>32</v>
      </c>
      <c r="P557" s="2" t="str" cm="1">
        <f t="array" ref="P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7" s="1">
        <v>9</v>
      </c>
      <c r="R557" s="1">
        <v>586</v>
      </c>
      <c r="S557" s="1">
        <v>8.42</v>
      </c>
      <c r="T557" s="1">
        <v>66</v>
      </c>
      <c r="U557" s="1">
        <v>1</v>
      </c>
      <c r="V557" s="10"/>
      <c r="W557" s="1" t="s">
        <v>23</v>
      </c>
      <c r="X557" s="2" t="s">
        <v>163</v>
      </c>
      <c r="Y557" s="2" t="str" cm="1">
        <f t="array" ref="Y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558" spans="1:26" ht="15" customHeight="1" x14ac:dyDescent="0.35">
      <c r="A558" s="1">
        <v>557</v>
      </c>
      <c r="B558" s="13">
        <v>-7.9102794168710702</v>
      </c>
      <c r="C558" s="12">
        <v>39.450042234282201</v>
      </c>
      <c r="D558" s="1">
        <v>1559</v>
      </c>
      <c r="E558" s="2" t="s">
        <v>693</v>
      </c>
      <c r="F558" s="1"/>
      <c r="G558" s="2" t="s">
        <v>19</v>
      </c>
      <c r="H558" s="2" t="s">
        <v>20</v>
      </c>
      <c r="I558" s="2" t="s">
        <v>50</v>
      </c>
      <c r="J558" s="1">
        <v>19180</v>
      </c>
      <c r="K558" s="1">
        <v>-24204</v>
      </c>
      <c r="L558" s="2" t="s">
        <v>21</v>
      </c>
      <c r="M558" s="1">
        <v>2009</v>
      </c>
      <c r="N558" s="1" t="str" cm="1">
        <f t="array" ref="N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8" s="2" t="s">
        <v>133</v>
      </c>
      <c r="P558" s="2" t="str" cm="1">
        <f t="array" ref="P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58" s="1">
        <v>1</v>
      </c>
      <c r="R558" s="1">
        <v>5</v>
      </c>
      <c r="S558" s="1">
        <v>25</v>
      </c>
      <c r="T558" s="1">
        <v>5</v>
      </c>
      <c r="U558" s="9"/>
      <c r="V558" s="10"/>
      <c r="W558" s="1" t="s">
        <v>23</v>
      </c>
      <c r="X558" s="2" t="s">
        <v>24</v>
      </c>
      <c r="Y558" s="2" t="str" cm="1">
        <f t="array" ref="Y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59" spans="1:26" ht="15" customHeight="1" x14ac:dyDescent="0.35">
      <c r="A559" s="1">
        <v>558</v>
      </c>
      <c r="B559" s="13">
        <v>-7.9908779771524001</v>
      </c>
      <c r="C559" s="12">
        <v>39.769785681560201</v>
      </c>
      <c r="D559" s="1">
        <v>1560</v>
      </c>
      <c r="E559" s="2" t="s">
        <v>694</v>
      </c>
      <c r="F559" s="1"/>
      <c r="G559" s="2" t="s">
        <v>63</v>
      </c>
      <c r="H559" s="2" t="s">
        <v>325</v>
      </c>
      <c r="I559" s="2" t="s">
        <v>409</v>
      </c>
      <c r="J559" s="1">
        <v>12186.29</v>
      </c>
      <c r="K559" s="1">
        <v>11282.18</v>
      </c>
      <c r="L559" s="2" t="s">
        <v>21</v>
      </c>
      <c r="M559" s="1">
        <v>1995</v>
      </c>
      <c r="N559" s="1" t="str" cm="1">
        <f t="array" ref="N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59" s="2" t="s">
        <v>32</v>
      </c>
      <c r="P559" s="2" t="str" cm="1">
        <f t="array" ref="P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59" s="1">
        <v>9</v>
      </c>
      <c r="R559" s="1">
        <v>206.4</v>
      </c>
      <c r="S559" s="1">
        <v>12.5</v>
      </c>
      <c r="T559" s="1">
        <v>24</v>
      </c>
      <c r="U559" s="1">
        <v>14</v>
      </c>
      <c r="V559" s="10"/>
      <c r="W559" s="1" t="s">
        <v>46</v>
      </c>
      <c r="X559" s="2" t="s">
        <v>38</v>
      </c>
      <c r="Y559" s="2" t="str" cm="1">
        <f t="array" ref="Y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0" spans="1:26" ht="15" customHeight="1" x14ac:dyDescent="0.35">
      <c r="A560" s="1">
        <v>559</v>
      </c>
      <c r="B560" s="13">
        <v>-8.3432036683728601</v>
      </c>
      <c r="C560" s="12">
        <v>39.477813143194602</v>
      </c>
      <c r="D560" s="1">
        <v>1561</v>
      </c>
      <c r="E560" s="2" t="s">
        <v>695</v>
      </c>
      <c r="F560" s="1"/>
      <c r="G560" s="2" t="s">
        <v>26</v>
      </c>
      <c r="H560" s="2" t="s">
        <v>54</v>
      </c>
      <c r="I560" s="2" t="s">
        <v>555</v>
      </c>
      <c r="J560" s="1">
        <v>-18076.77</v>
      </c>
      <c r="K560" s="1">
        <v>-21123.38</v>
      </c>
      <c r="L560" s="2" t="s">
        <v>21</v>
      </c>
      <c r="M560" s="1">
        <v>1892</v>
      </c>
      <c r="N560" s="1" t="str" cm="1">
        <f t="array" ref="N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0" s="2" t="s">
        <v>32</v>
      </c>
      <c r="P560" s="2" t="str" cm="1">
        <f t="array" ref="P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0" s="1">
        <v>3</v>
      </c>
      <c r="R560" s="1">
        <v>180</v>
      </c>
      <c r="S560" s="1">
        <v>10.34</v>
      </c>
      <c r="T560" s="1">
        <v>67</v>
      </c>
      <c r="U560" s="1">
        <v>16</v>
      </c>
      <c r="V560" s="10"/>
      <c r="W560" s="1" t="s">
        <v>23</v>
      </c>
      <c r="X560" s="2" t="s">
        <v>321</v>
      </c>
      <c r="Y560" s="2" t="str" cm="1">
        <f t="array" ref="Y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561" spans="1:26" ht="15" customHeight="1" x14ac:dyDescent="0.35">
      <c r="A561" s="1">
        <v>560</v>
      </c>
      <c r="B561" s="13">
        <v>-8.7121337080327503</v>
      </c>
      <c r="C561" s="12">
        <v>39.108381847234099</v>
      </c>
      <c r="D561" s="1">
        <v>1564</v>
      </c>
      <c r="E561" s="2" t="s">
        <v>696</v>
      </c>
      <c r="F561" s="1"/>
      <c r="G561" s="2" t="s">
        <v>26</v>
      </c>
      <c r="H561" s="2" t="s">
        <v>54</v>
      </c>
      <c r="I561" s="2" t="s">
        <v>107</v>
      </c>
      <c r="J561" s="1">
        <v>-50082.45</v>
      </c>
      <c r="K561" s="1">
        <v>-61999.48</v>
      </c>
      <c r="L561" s="2" t="s">
        <v>21</v>
      </c>
      <c r="M561" s="1">
        <v>2005</v>
      </c>
      <c r="N561" s="1" t="str" cm="1">
        <f t="array" ref="N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1" s="2" t="s">
        <v>32</v>
      </c>
      <c r="P561" s="2" t="str" cm="1">
        <f t="array" ref="P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1" s="1">
        <v>2</v>
      </c>
      <c r="R561" s="1">
        <v>64.2</v>
      </c>
      <c r="S561" s="1">
        <v>9.8000000000000007</v>
      </c>
      <c r="T561" s="1">
        <v>32.1</v>
      </c>
      <c r="U561" s="1">
        <v>6.8</v>
      </c>
      <c r="V561" s="10"/>
      <c r="W561" s="1" t="s">
        <v>23</v>
      </c>
      <c r="X561" s="2" t="s">
        <v>85</v>
      </c>
      <c r="Y561" s="2" t="str" cm="1">
        <f t="array" ref="Y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2" spans="1:26" ht="15" customHeight="1" x14ac:dyDescent="0.35">
      <c r="A562" s="1">
        <v>561</v>
      </c>
      <c r="B562" s="13">
        <v>-8.7050054090023696</v>
      </c>
      <c r="C562" s="12">
        <v>39.229660948015301</v>
      </c>
      <c r="D562" s="1">
        <v>1565</v>
      </c>
      <c r="E562" s="2" t="s">
        <v>697</v>
      </c>
      <c r="F562" s="1"/>
      <c r="G562" s="2" t="s">
        <v>19</v>
      </c>
      <c r="H562" s="2" t="s">
        <v>54</v>
      </c>
      <c r="I562" s="2" t="s">
        <v>54</v>
      </c>
      <c r="J562" s="1">
        <v>-49381</v>
      </c>
      <c r="K562" s="1">
        <v>-48539</v>
      </c>
      <c r="L562" s="2" t="s">
        <v>21</v>
      </c>
      <c r="M562" s="1">
        <v>2000</v>
      </c>
      <c r="N562" s="1" t="str" cm="1">
        <f t="array" ref="N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2" s="2" t="s">
        <v>65</v>
      </c>
      <c r="P562" s="2" t="str" cm="1">
        <f t="array" ref="P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62" s="1">
        <v>1</v>
      </c>
      <c r="R562" s="1">
        <v>20.8</v>
      </c>
      <c r="S562" s="1">
        <v>16.399999999999999</v>
      </c>
      <c r="T562" s="1">
        <v>20.8</v>
      </c>
      <c r="U562" s="9"/>
      <c r="V562" s="10"/>
      <c r="W562" s="1" t="s">
        <v>23</v>
      </c>
      <c r="X562" s="2" t="s">
        <v>38</v>
      </c>
      <c r="Y562" s="2" t="str" cm="1">
        <f t="array" ref="Y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3" spans="1:26" ht="15" customHeight="1" x14ac:dyDescent="0.35">
      <c r="A563" s="1">
        <v>562</v>
      </c>
      <c r="B563" s="13">
        <v>-8.7222570369502392</v>
      </c>
      <c r="C563" s="12">
        <v>38.846662145117399</v>
      </c>
      <c r="D563" s="1">
        <v>1567</v>
      </c>
      <c r="E563" s="2" t="s">
        <v>698</v>
      </c>
      <c r="F563" s="1"/>
      <c r="G563" s="2" t="s">
        <v>26</v>
      </c>
      <c r="H563" s="2" t="s">
        <v>54</v>
      </c>
      <c r="I563" s="2" t="s">
        <v>99</v>
      </c>
      <c r="J563" s="1">
        <v>-51146</v>
      </c>
      <c r="K563" s="1">
        <v>-91049</v>
      </c>
      <c r="L563" s="2" t="s">
        <v>21</v>
      </c>
      <c r="M563" s="1">
        <v>1995</v>
      </c>
      <c r="N563" s="1" t="str" cm="1">
        <f t="array" ref="N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3" s="2" t="s">
        <v>333</v>
      </c>
      <c r="P563" s="2" t="str" cm="1">
        <f t="array" ref="P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3" s="1">
        <v>11</v>
      </c>
      <c r="R563" s="1">
        <v>85</v>
      </c>
      <c r="S563" s="1">
        <v>11.5</v>
      </c>
      <c r="T563" s="1">
        <v>8.1999999999999993</v>
      </c>
      <c r="U563" s="1">
        <v>4</v>
      </c>
      <c r="V563" s="10"/>
      <c r="W563" s="1" t="s">
        <v>30</v>
      </c>
      <c r="X563" s="2" t="s">
        <v>24</v>
      </c>
      <c r="Y563" s="2" t="str" cm="1">
        <f t="array" ref="Y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4" spans="1:26" ht="15" customHeight="1" x14ac:dyDescent="0.35">
      <c r="A564" s="1">
        <v>563</v>
      </c>
      <c r="B564" s="13">
        <v>-7.9729212367563598</v>
      </c>
      <c r="C564" s="12">
        <v>39.768896037641497</v>
      </c>
      <c r="D564" s="1">
        <v>1570</v>
      </c>
      <c r="E564" s="2" t="s">
        <v>699</v>
      </c>
      <c r="F564" s="1"/>
      <c r="G564" s="2" t="s">
        <v>37</v>
      </c>
      <c r="H564" s="2" t="s">
        <v>325</v>
      </c>
      <c r="I564" s="2" t="s">
        <v>581</v>
      </c>
      <c r="J564" s="1">
        <v>13725</v>
      </c>
      <c r="K564" s="1">
        <v>11186</v>
      </c>
      <c r="L564" s="2" t="s">
        <v>21</v>
      </c>
      <c r="M564" s="1">
        <v>1995</v>
      </c>
      <c r="N564" s="1" t="str" cm="1">
        <f t="array" ref="N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4" s="2" t="s">
        <v>32</v>
      </c>
      <c r="P564" s="2" t="str" cm="1">
        <f t="array" ref="P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4" s="1">
        <v>3</v>
      </c>
      <c r="R564" s="1">
        <v>40.799999999999997</v>
      </c>
      <c r="S564" s="1">
        <v>12.06</v>
      </c>
      <c r="T564" s="1">
        <v>19.899999999999999</v>
      </c>
      <c r="U564" s="1">
        <v>7.03</v>
      </c>
      <c r="V564" s="10"/>
      <c r="W564" s="1" t="s">
        <v>46</v>
      </c>
      <c r="X564" s="2" t="s">
        <v>38</v>
      </c>
      <c r="Y564" s="2" t="str" cm="1">
        <f t="array" ref="Y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5" spans="1:26" ht="15" customHeight="1" x14ac:dyDescent="0.35">
      <c r="A565" s="1">
        <v>564</v>
      </c>
      <c r="B565" s="13">
        <v>-7.9613072228337698</v>
      </c>
      <c r="C565" s="12">
        <v>39.759980947888103</v>
      </c>
      <c r="D565" s="1">
        <v>1575</v>
      </c>
      <c r="E565" s="2" t="s">
        <v>700</v>
      </c>
      <c r="F565" s="1"/>
      <c r="G565" s="2" t="s">
        <v>37</v>
      </c>
      <c r="H565" s="2" t="s">
        <v>325</v>
      </c>
      <c r="I565" s="2" t="s">
        <v>581</v>
      </c>
      <c r="J565" s="1">
        <v>14722</v>
      </c>
      <c r="K565" s="1">
        <v>10198</v>
      </c>
      <c r="L565" s="2" t="s">
        <v>21</v>
      </c>
      <c r="M565" s="1">
        <v>1995</v>
      </c>
      <c r="N565" s="1" t="str" cm="1">
        <f t="array" ref="N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5" s="2" t="s">
        <v>32</v>
      </c>
      <c r="P565" s="2" t="str" cm="1">
        <f t="array" ref="P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5" s="1">
        <v>3</v>
      </c>
      <c r="R565" s="1">
        <v>42.7</v>
      </c>
      <c r="S565" s="1">
        <v>10.5</v>
      </c>
      <c r="T565" s="1">
        <v>21</v>
      </c>
      <c r="U565" s="1">
        <v>7</v>
      </c>
      <c r="V565" s="10"/>
      <c r="W565" s="1" t="s">
        <v>46</v>
      </c>
      <c r="X565" s="2" t="s">
        <v>38</v>
      </c>
      <c r="Y565" s="2" t="str" cm="1">
        <f t="array" ref="Y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6" spans="1:26" ht="15" customHeight="1" x14ac:dyDescent="0.35">
      <c r="A566" s="1">
        <v>565</v>
      </c>
      <c r="B566" s="13">
        <v>-8.6485797628750607</v>
      </c>
      <c r="C566" s="12">
        <v>39.189823580740303</v>
      </c>
      <c r="D566" s="1">
        <v>1576</v>
      </c>
      <c r="E566" s="2" t="s">
        <v>701</v>
      </c>
      <c r="F566" s="1"/>
      <c r="G566" s="2" t="s">
        <v>37</v>
      </c>
      <c r="H566" s="2" t="s">
        <v>54</v>
      </c>
      <c r="I566" s="2" t="s">
        <v>90</v>
      </c>
      <c r="J566" s="1">
        <v>-44534</v>
      </c>
      <c r="K566" s="1">
        <v>-52991</v>
      </c>
      <c r="L566" s="2" t="s">
        <v>21</v>
      </c>
      <c r="M566" s="1">
        <v>2000</v>
      </c>
      <c r="N566" s="1" t="str" cm="1">
        <f t="array" ref="N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66" s="2" t="s">
        <v>32</v>
      </c>
      <c r="P566" s="2" t="str" cm="1">
        <f t="array" ref="P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6" s="1">
        <v>2</v>
      </c>
      <c r="R566" s="1">
        <v>47</v>
      </c>
      <c r="S566" s="1">
        <v>26.7</v>
      </c>
      <c r="T566" s="1">
        <v>23.5</v>
      </c>
      <c r="U566" s="1">
        <v>6.3</v>
      </c>
      <c r="V566" s="10"/>
      <c r="W566" s="1" t="s">
        <v>23</v>
      </c>
      <c r="X566" s="2" t="s">
        <v>38</v>
      </c>
      <c r="Y566" s="2" t="str" cm="1">
        <f t="array" ref="Y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7" spans="1:26" ht="15" customHeight="1" x14ac:dyDescent="0.35">
      <c r="A567" s="1">
        <v>566</v>
      </c>
      <c r="B567" s="13">
        <v>-8.5032847298095096</v>
      </c>
      <c r="C567" s="12">
        <v>38.949343704541597</v>
      </c>
      <c r="D567" s="1">
        <v>1578</v>
      </c>
      <c r="E567" s="2" t="s">
        <v>702</v>
      </c>
      <c r="F567" s="1"/>
      <c r="G567" s="2" t="s">
        <v>26</v>
      </c>
      <c r="H567" s="2" t="s">
        <v>54</v>
      </c>
      <c r="I567" s="2" t="s">
        <v>80</v>
      </c>
      <c r="J567" s="1">
        <v>-32089.95</v>
      </c>
      <c r="K567" s="1">
        <v>-79749.73</v>
      </c>
      <c r="L567" s="2" t="s">
        <v>21</v>
      </c>
      <c r="M567" s="1">
        <v>1961</v>
      </c>
      <c r="N567" s="1" t="str" cm="1">
        <f t="array" ref="N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67" s="2" t="s">
        <v>22</v>
      </c>
      <c r="P567" s="2" t="str" cm="1">
        <f t="array" ref="P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7" s="1">
        <v>1</v>
      </c>
      <c r="R567" s="1">
        <v>35.700000000000003</v>
      </c>
      <c r="S567" s="1">
        <v>11.56</v>
      </c>
      <c r="T567" s="1">
        <v>35.700000000000003</v>
      </c>
      <c r="U567" s="9"/>
      <c r="V567" s="10"/>
      <c r="W567" s="1" t="s">
        <v>30</v>
      </c>
      <c r="X567" s="2" t="s">
        <v>24</v>
      </c>
      <c r="Y567" s="2" t="str" cm="1">
        <f t="array" ref="Y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8" spans="1:26" ht="15" customHeight="1" x14ac:dyDescent="0.35">
      <c r="A568" s="1">
        <v>567</v>
      </c>
      <c r="B568" s="13">
        <v>-8.5059311737603505</v>
      </c>
      <c r="C568" s="12">
        <v>38.950546738896797</v>
      </c>
      <c r="D568" s="1">
        <v>1580</v>
      </c>
      <c r="E568" s="2" t="s">
        <v>703</v>
      </c>
      <c r="F568" s="1"/>
      <c r="G568" s="2" t="s">
        <v>26</v>
      </c>
      <c r="H568" s="2" t="s">
        <v>54</v>
      </c>
      <c r="I568" s="2" t="s">
        <v>80</v>
      </c>
      <c r="J568" s="1">
        <v>-32318.82</v>
      </c>
      <c r="K568" s="1">
        <v>-79615.240000000005</v>
      </c>
      <c r="L568" s="2" t="s">
        <v>21</v>
      </c>
      <c r="M568" s="1">
        <v>1932</v>
      </c>
      <c r="N568" s="1" t="str" cm="1">
        <f t="array" ref="N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8" s="2" t="s">
        <v>22</v>
      </c>
      <c r="P568" s="2" t="str" cm="1">
        <f t="array" ref="P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68" s="1">
        <v>1</v>
      </c>
      <c r="R568" s="1">
        <v>12.15</v>
      </c>
      <c r="S568" s="1">
        <v>7</v>
      </c>
      <c r="T568" s="1">
        <v>12.15</v>
      </c>
      <c r="U568" s="9"/>
      <c r="V568" s="10"/>
      <c r="W568" s="1" t="s">
        <v>30</v>
      </c>
      <c r="X568" s="2" t="s">
        <v>24</v>
      </c>
      <c r="Y568" s="2" t="str" cm="1">
        <f t="array" ref="Y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69" spans="1:26" ht="15" customHeight="1" x14ac:dyDescent="0.35">
      <c r="A569" s="1">
        <v>568</v>
      </c>
      <c r="B569" s="13">
        <v>-8.5115963224451097</v>
      </c>
      <c r="C569" s="12">
        <v>38.952141259656401</v>
      </c>
      <c r="D569" s="1">
        <v>1581</v>
      </c>
      <c r="E569" s="2" t="s">
        <v>704</v>
      </c>
      <c r="F569" s="1"/>
      <c r="G569" s="2" t="s">
        <v>26</v>
      </c>
      <c r="H569" s="2" t="s">
        <v>54</v>
      </c>
      <c r="I569" s="2" t="s">
        <v>80</v>
      </c>
      <c r="J569" s="1">
        <v>-32809.18</v>
      </c>
      <c r="K569" s="1">
        <v>-79436.2</v>
      </c>
      <c r="L569" s="2" t="s">
        <v>21</v>
      </c>
      <c r="M569" s="1">
        <v>1932</v>
      </c>
      <c r="N569" s="1" t="str" cm="1">
        <f t="array" ref="N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69" s="2" t="s">
        <v>32</v>
      </c>
      <c r="P569" s="2" t="str" cm="1">
        <f t="array" ref="P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69" s="1">
        <v>2</v>
      </c>
      <c r="R569" s="1">
        <v>81.599999999999994</v>
      </c>
      <c r="S569" s="1">
        <v>8.83</v>
      </c>
      <c r="T569" s="1">
        <v>40.799999999999997</v>
      </c>
      <c r="U569" s="1">
        <v>4.5</v>
      </c>
      <c r="V569" s="10"/>
      <c r="W569" s="1" t="s">
        <v>30</v>
      </c>
      <c r="X569" s="2" t="s">
        <v>321</v>
      </c>
      <c r="Y569" s="2" t="str" cm="1">
        <f t="array" ref="Y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69" s="2" t="s">
        <v>24</v>
      </c>
    </row>
    <row r="570" spans="1:26" ht="15" customHeight="1" x14ac:dyDescent="0.35">
      <c r="A570" s="1">
        <v>569</v>
      </c>
      <c r="B570" s="13">
        <v>-8.5186371959977407</v>
      </c>
      <c r="C570" s="12">
        <v>38.953523429117503</v>
      </c>
      <c r="D570" s="1">
        <v>1584</v>
      </c>
      <c r="E570" s="2" t="s">
        <v>705</v>
      </c>
      <c r="F570" s="1"/>
      <c r="G570" s="2" t="s">
        <v>26</v>
      </c>
      <c r="H570" s="2" t="s">
        <v>54</v>
      </c>
      <c r="I570" s="2" t="s">
        <v>80</v>
      </c>
      <c r="J570" s="1">
        <v>-33418.870000000003</v>
      </c>
      <c r="K570" s="1">
        <v>-79280.2</v>
      </c>
      <c r="L570" s="2" t="s">
        <v>21</v>
      </c>
      <c r="M570" s="1">
        <v>1932</v>
      </c>
      <c r="N570" s="1" t="str" cm="1">
        <f t="array" ref="N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0" s="2" t="s">
        <v>22</v>
      </c>
      <c r="P570" s="2" t="str" cm="1">
        <f t="array" ref="P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0" s="1">
        <v>1</v>
      </c>
      <c r="R570" s="1">
        <v>41.5</v>
      </c>
      <c r="S570" s="1">
        <v>8.48</v>
      </c>
      <c r="T570" s="1">
        <v>41.5</v>
      </c>
      <c r="U570" s="9"/>
      <c r="V570" s="10"/>
      <c r="W570" s="1" t="s">
        <v>30</v>
      </c>
      <c r="X570" s="2" t="s">
        <v>321</v>
      </c>
      <c r="Y570" s="2" t="str" cm="1">
        <f t="array" ref="Y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0" s="2" t="s">
        <v>24</v>
      </c>
    </row>
    <row r="571" spans="1:26" ht="15" customHeight="1" x14ac:dyDescent="0.35">
      <c r="A571" s="1">
        <v>570</v>
      </c>
      <c r="B571" s="13">
        <v>-7.9427590496231204</v>
      </c>
      <c r="C571" s="12">
        <v>39.756221699741502</v>
      </c>
      <c r="D571" s="1">
        <v>1586</v>
      </c>
      <c r="E571" s="2" t="s">
        <v>706</v>
      </c>
      <c r="F571" s="1"/>
      <c r="G571" s="2" t="s">
        <v>19</v>
      </c>
      <c r="H571" s="2" t="s">
        <v>325</v>
      </c>
      <c r="I571" s="2" t="s">
        <v>581</v>
      </c>
      <c r="J571" s="1">
        <v>16312.32</v>
      </c>
      <c r="K571" s="1">
        <v>9783.8230000000003</v>
      </c>
      <c r="L571" s="2" t="s">
        <v>21</v>
      </c>
      <c r="M571" s="1">
        <v>1995</v>
      </c>
      <c r="N571" s="1" t="str" cm="1">
        <f t="array" ref="N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1" s="2" t="s">
        <v>32</v>
      </c>
      <c r="P571" s="2" t="str" cm="1">
        <f t="array" ref="P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1" s="1">
        <v>3</v>
      </c>
      <c r="R571" s="1">
        <v>32.700000000000003</v>
      </c>
      <c r="S571" s="1">
        <v>15</v>
      </c>
      <c r="T571" s="1">
        <v>14.1</v>
      </c>
      <c r="U571" s="1">
        <v>6</v>
      </c>
      <c r="V571" s="10"/>
      <c r="W571" s="1" t="s">
        <v>46</v>
      </c>
      <c r="X571" s="2" t="s">
        <v>38</v>
      </c>
      <c r="Y571" s="2" t="str" cm="1">
        <f t="array" ref="Y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72" spans="1:26" ht="15" customHeight="1" x14ac:dyDescent="0.35">
      <c r="A572" s="1">
        <v>571</v>
      </c>
      <c r="B572" s="13">
        <v>-8.5206344184600304</v>
      </c>
      <c r="C572" s="12">
        <v>38.954510913482601</v>
      </c>
      <c r="D572" s="1">
        <v>1587</v>
      </c>
      <c r="E572" s="2" t="s">
        <v>707</v>
      </c>
      <c r="F572" s="1"/>
      <c r="G572" s="2" t="s">
        <v>26</v>
      </c>
      <c r="H572" s="2" t="s">
        <v>54</v>
      </c>
      <c r="I572" s="2" t="s">
        <v>80</v>
      </c>
      <c r="J572" s="1">
        <v>-33591.53</v>
      </c>
      <c r="K572" s="1">
        <v>-79169.84</v>
      </c>
      <c r="L572" s="2" t="s">
        <v>21</v>
      </c>
      <c r="M572" s="1">
        <v>1930</v>
      </c>
      <c r="N572" s="1" t="str" cm="1">
        <f t="array" ref="N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2" s="2" t="s">
        <v>22</v>
      </c>
      <c r="P572" s="2" t="str" cm="1">
        <f t="array" ref="P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2" s="1">
        <v>1</v>
      </c>
      <c r="R572" s="1">
        <v>41.5</v>
      </c>
      <c r="S572" s="1">
        <v>8.34</v>
      </c>
      <c r="T572" s="1">
        <v>41.5</v>
      </c>
      <c r="U572" s="9"/>
      <c r="V572" s="10"/>
      <c r="W572" s="1" t="s">
        <v>23</v>
      </c>
      <c r="X572" s="2" t="s">
        <v>321</v>
      </c>
      <c r="Y572" s="2" t="str" cm="1">
        <f t="array" ref="Y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2" s="2" t="s">
        <v>24</v>
      </c>
    </row>
    <row r="573" spans="1:26" ht="15" customHeight="1" x14ac:dyDescent="0.35">
      <c r="A573" s="1">
        <v>572</v>
      </c>
      <c r="B573" s="13">
        <v>-7.9383107028776596</v>
      </c>
      <c r="C573" s="12">
        <v>39.459234703134797</v>
      </c>
      <c r="D573" s="1">
        <v>1588</v>
      </c>
      <c r="E573" s="2" t="s">
        <v>708</v>
      </c>
      <c r="F573" s="1"/>
      <c r="G573" s="2" t="s">
        <v>19</v>
      </c>
      <c r="H573" s="2" t="s">
        <v>20</v>
      </c>
      <c r="I573" s="2" t="s">
        <v>50</v>
      </c>
      <c r="J573" s="1">
        <v>16765</v>
      </c>
      <c r="K573" s="1">
        <v>-23189</v>
      </c>
      <c r="L573" s="2" t="s">
        <v>21</v>
      </c>
      <c r="M573" s="1">
        <v>2009</v>
      </c>
      <c r="N573" s="1" t="str" cm="1">
        <f t="array" ref="N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3" s="2" t="s">
        <v>133</v>
      </c>
      <c r="P573" s="2" t="str" cm="1">
        <f t="array" ref="P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73" s="1">
        <v>1</v>
      </c>
      <c r="R573" s="1">
        <v>7.1</v>
      </c>
      <c r="S573" s="1">
        <v>11</v>
      </c>
      <c r="T573" s="1">
        <v>7.1</v>
      </c>
      <c r="U573" s="9"/>
      <c r="V573" s="10"/>
      <c r="W573" s="1" t="s">
        <v>23</v>
      </c>
      <c r="X573" s="2" t="s">
        <v>24</v>
      </c>
      <c r="Y573" s="2" t="str" cm="1">
        <f t="array" ref="Y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74" spans="1:26" ht="15" customHeight="1" x14ac:dyDescent="0.35">
      <c r="A574" s="1">
        <v>573</v>
      </c>
      <c r="B574" s="13">
        <v>-8.5222469569452599</v>
      </c>
      <c r="C574" s="12">
        <v>38.955161674808203</v>
      </c>
      <c r="D574" s="1">
        <v>1589</v>
      </c>
      <c r="E574" s="2" t="s">
        <v>709</v>
      </c>
      <c r="F574" s="1"/>
      <c r="G574" s="2" t="s">
        <v>26</v>
      </c>
      <c r="H574" s="2" t="s">
        <v>54</v>
      </c>
      <c r="I574" s="2" t="s">
        <v>80</v>
      </c>
      <c r="J574" s="1">
        <v>-33731</v>
      </c>
      <c r="K574" s="1">
        <v>-79097</v>
      </c>
      <c r="L574" s="2" t="s">
        <v>21</v>
      </c>
      <c r="M574" s="1">
        <v>1932</v>
      </c>
      <c r="N574" s="1" t="str" cm="1">
        <f t="array" ref="N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4" s="2" t="s">
        <v>22</v>
      </c>
      <c r="P574" s="2" t="str" cm="1">
        <f t="array" ref="P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74" s="1">
        <v>1</v>
      </c>
      <c r="R574" s="1">
        <v>41.7</v>
      </c>
      <c r="S574" s="1">
        <v>8.25</v>
      </c>
      <c r="T574" s="1">
        <v>41.7</v>
      </c>
      <c r="U574" s="9"/>
      <c r="V574" s="10"/>
      <c r="W574" s="1" t="s">
        <v>30</v>
      </c>
      <c r="X574" s="2" t="s">
        <v>321</v>
      </c>
      <c r="Y574" s="2" t="str" cm="1">
        <f t="array" ref="Y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4" s="2" t="s">
        <v>24</v>
      </c>
    </row>
    <row r="575" spans="1:26" ht="15" customHeight="1" x14ac:dyDescent="0.35">
      <c r="A575" s="1">
        <v>574</v>
      </c>
      <c r="B575" s="13">
        <v>-8.5235250668102207</v>
      </c>
      <c r="C575" s="12">
        <v>38.9573871012254</v>
      </c>
      <c r="D575" s="1">
        <v>1593</v>
      </c>
      <c r="E575" s="2" t="s">
        <v>710</v>
      </c>
      <c r="F575" s="1"/>
      <c r="G575" s="2" t="s">
        <v>26</v>
      </c>
      <c r="H575" s="2" t="s">
        <v>54</v>
      </c>
      <c r="I575" s="2" t="s">
        <v>80</v>
      </c>
      <c r="J575" s="1">
        <v>-33840.730000000003</v>
      </c>
      <c r="K575" s="1">
        <v>-78849.47</v>
      </c>
      <c r="L575" s="2" t="s">
        <v>21</v>
      </c>
      <c r="M575" s="1">
        <v>1930</v>
      </c>
      <c r="N575" s="1" t="str" cm="1">
        <f t="array" ref="N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5" s="2" t="s">
        <v>32</v>
      </c>
      <c r="P575" s="2" t="str" cm="1">
        <f t="array" ref="P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5" s="1">
        <v>2</v>
      </c>
      <c r="R575" s="1">
        <v>81.2</v>
      </c>
      <c r="S575" s="1">
        <v>8.65</v>
      </c>
      <c r="T575" s="1">
        <v>40.6</v>
      </c>
      <c r="U575" s="1">
        <v>5</v>
      </c>
      <c r="V575" s="10"/>
      <c r="W575" s="1" t="s">
        <v>30</v>
      </c>
      <c r="X575" s="2" t="s">
        <v>321</v>
      </c>
      <c r="Y575" s="2" t="str" cm="1">
        <f t="array" ref="Y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5" s="2" t="s">
        <v>24</v>
      </c>
    </row>
    <row r="576" spans="1:26" ht="15" customHeight="1" x14ac:dyDescent="0.35">
      <c r="A576" s="1">
        <v>575</v>
      </c>
      <c r="B576" s="13">
        <v>-8.5232382340178905</v>
      </c>
      <c r="C576" s="12">
        <v>38.956645819710403</v>
      </c>
      <c r="D576" s="1">
        <v>1593</v>
      </c>
      <c r="E576" s="2" t="s">
        <v>710</v>
      </c>
      <c r="F576" s="1"/>
      <c r="G576" s="2" t="s">
        <v>26</v>
      </c>
      <c r="H576" s="2" t="s">
        <v>54</v>
      </c>
      <c r="I576" s="2" t="s">
        <v>80</v>
      </c>
      <c r="J576" s="1">
        <v>-33816.22</v>
      </c>
      <c r="K576" s="1">
        <v>-78931.87</v>
      </c>
      <c r="L576" s="2" t="s">
        <v>21</v>
      </c>
      <c r="M576" s="1">
        <v>1930</v>
      </c>
      <c r="N576" s="1" t="str" cm="1">
        <f t="array" ref="N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76" s="2" t="s">
        <v>32</v>
      </c>
      <c r="P576" s="2" t="str" cm="1">
        <f t="array" ref="P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6" s="1">
        <v>1</v>
      </c>
      <c r="R576" s="1">
        <v>41.05</v>
      </c>
      <c r="S576" s="1">
        <v>9.51</v>
      </c>
      <c r="T576" s="1">
        <v>41.05</v>
      </c>
      <c r="U576" s="9"/>
      <c r="V576" s="10"/>
      <c r="W576" s="1" t="s">
        <v>30</v>
      </c>
      <c r="X576" s="2" t="s">
        <v>321</v>
      </c>
      <c r="Y576" s="2" t="str" cm="1">
        <f t="array" ref="Y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76" s="2" t="s">
        <v>24</v>
      </c>
    </row>
    <row r="577" spans="1:27" ht="15" customHeight="1" x14ac:dyDescent="0.35">
      <c r="A577" s="1">
        <v>576</v>
      </c>
      <c r="B577" s="13">
        <v>-7.9281786273861004</v>
      </c>
      <c r="C577" s="12">
        <v>39.741871828558097</v>
      </c>
      <c r="D577" s="1">
        <v>1601</v>
      </c>
      <c r="E577" s="2" t="s">
        <v>711</v>
      </c>
      <c r="F577" s="1"/>
      <c r="G577" s="2" t="s">
        <v>19</v>
      </c>
      <c r="H577" s="2" t="s">
        <v>325</v>
      </c>
      <c r="I577" s="2" t="s">
        <v>581</v>
      </c>
      <c r="J577" s="1">
        <v>17565.46</v>
      </c>
      <c r="K577" s="1">
        <v>8193.3140000000003</v>
      </c>
      <c r="L577" s="2" t="s">
        <v>21</v>
      </c>
      <c r="M577" s="1">
        <v>1995</v>
      </c>
      <c r="N577" s="1" t="str" cm="1">
        <f t="array" ref="N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7" s="2" t="s">
        <v>32</v>
      </c>
      <c r="P577" s="2" t="str" cm="1">
        <f t="array" ref="P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7" s="1">
        <v>3</v>
      </c>
      <c r="R577" s="1">
        <v>30.9</v>
      </c>
      <c r="S577" s="1">
        <v>14.99</v>
      </c>
      <c r="T577" s="1">
        <v>12.5</v>
      </c>
      <c r="U577" s="1">
        <v>5.3</v>
      </c>
      <c r="V577" s="10"/>
      <c r="W577" s="1" t="s">
        <v>46</v>
      </c>
      <c r="X577" s="2" t="s">
        <v>38</v>
      </c>
      <c r="Y577" s="2" t="str" cm="1">
        <f t="array" ref="Y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78" spans="1:27" ht="15" customHeight="1" x14ac:dyDescent="0.35">
      <c r="A578" s="1">
        <v>577</v>
      </c>
      <c r="B578" s="13">
        <v>-8.7196558965898507</v>
      </c>
      <c r="C578" s="12">
        <v>38.848323679257497</v>
      </c>
      <c r="D578" s="1">
        <v>1603</v>
      </c>
      <c r="E578" s="2" t="s">
        <v>98</v>
      </c>
      <c r="F578" s="1"/>
      <c r="G578" s="2" t="s">
        <v>26</v>
      </c>
      <c r="H578" s="2" t="s">
        <v>54</v>
      </c>
      <c r="I578" s="2" t="s">
        <v>99</v>
      </c>
      <c r="J578" s="1">
        <v>-50919</v>
      </c>
      <c r="K578" s="1">
        <v>-90866</v>
      </c>
      <c r="L578" s="2" t="s">
        <v>21</v>
      </c>
      <c r="M578" s="1">
        <v>1995</v>
      </c>
      <c r="N578" s="1" t="str" cm="1">
        <f t="array" ref="N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8" s="2" t="s">
        <v>333</v>
      </c>
      <c r="P578" s="2" t="str" cm="1">
        <f t="array" ref="P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8" s="1">
        <v>15</v>
      </c>
      <c r="R578" s="1">
        <v>118</v>
      </c>
      <c r="S578" s="1">
        <v>11.7</v>
      </c>
      <c r="T578" s="1">
        <v>8.1999999999999993</v>
      </c>
      <c r="U578" s="1">
        <v>4.4000000000000004</v>
      </c>
      <c r="V578" s="10"/>
      <c r="W578" s="1" t="s">
        <v>30</v>
      </c>
      <c r="X578" s="2" t="s">
        <v>24</v>
      </c>
      <c r="Y578" s="2" t="str" cm="1">
        <f t="array" ref="Y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79" spans="1:27" ht="15" customHeight="1" x14ac:dyDescent="0.35">
      <c r="A579" s="1">
        <v>578</v>
      </c>
      <c r="B579" s="13">
        <v>-7.9095809366885703</v>
      </c>
      <c r="C579" s="12">
        <v>39.735531775700402</v>
      </c>
      <c r="D579" s="1">
        <v>1606</v>
      </c>
      <c r="E579" s="2" t="s">
        <v>712</v>
      </c>
      <c r="F579" s="1"/>
      <c r="G579" s="2" t="s">
        <v>37</v>
      </c>
      <c r="H579" s="2" t="s">
        <v>325</v>
      </c>
      <c r="I579" s="2" t="s">
        <v>581</v>
      </c>
      <c r="J579" s="1">
        <v>19161.310000000001</v>
      </c>
      <c r="K579" s="1">
        <v>7493.19</v>
      </c>
      <c r="L579" s="2" t="s">
        <v>21</v>
      </c>
      <c r="M579" s="1">
        <v>1995</v>
      </c>
      <c r="N579" s="1" t="str" cm="1">
        <f t="array" ref="N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79" s="2" t="s">
        <v>32</v>
      </c>
      <c r="P579" s="2" t="str" cm="1">
        <f t="array" ref="P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79" s="1">
        <v>3</v>
      </c>
      <c r="R579" s="1">
        <v>42.8</v>
      </c>
      <c r="S579" s="1">
        <v>10.5</v>
      </c>
      <c r="T579" s="1">
        <v>20.399999999999999</v>
      </c>
      <c r="U579" s="1">
        <v>7.4</v>
      </c>
      <c r="V579" s="10"/>
      <c r="W579" s="1" t="s">
        <v>46</v>
      </c>
      <c r="X579" s="2" t="s">
        <v>38</v>
      </c>
      <c r="Y579" s="2" t="str" cm="1">
        <f t="array" ref="Y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0" spans="1:27" ht="15" customHeight="1" x14ac:dyDescent="0.35">
      <c r="A580" s="1">
        <v>579</v>
      </c>
      <c r="B580" s="13">
        <v>-7.8933816628345896</v>
      </c>
      <c r="C580" s="12">
        <v>39.733856290831</v>
      </c>
      <c r="D580" s="1">
        <v>1611</v>
      </c>
      <c r="E580" s="2" t="s">
        <v>713</v>
      </c>
      <c r="F580" s="1"/>
      <c r="G580" s="2" t="s">
        <v>19</v>
      </c>
      <c r="H580" s="2" t="s">
        <v>325</v>
      </c>
      <c r="I580" s="2" t="s">
        <v>581</v>
      </c>
      <c r="J580" s="1">
        <v>20550.45</v>
      </c>
      <c r="K580" s="1">
        <v>7310.75</v>
      </c>
      <c r="L580" s="2" t="s">
        <v>21</v>
      </c>
      <c r="M580" s="1">
        <v>1995</v>
      </c>
      <c r="N580" s="1" t="str" cm="1">
        <f t="array" ref="N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0" s="2" t="s">
        <v>32</v>
      </c>
      <c r="P580" s="2" t="str" cm="1">
        <f t="array" ref="P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0" s="1">
        <v>3</v>
      </c>
      <c r="R580" s="1">
        <v>34</v>
      </c>
      <c r="S580" s="1">
        <v>148</v>
      </c>
      <c r="T580" s="1">
        <v>14</v>
      </c>
      <c r="U580" s="9"/>
      <c r="V580" s="10"/>
      <c r="W580" s="1" t="s">
        <v>46</v>
      </c>
      <c r="X580" s="2" t="s">
        <v>24</v>
      </c>
      <c r="Y580" s="2" t="str" cm="1">
        <f t="array" ref="Y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1" spans="1:27" ht="15" customHeight="1" x14ac:dyDescent="0.35">
      <c r="A581" s="1">
        <v>580</v>
      </c>
      <c r="B581" s="13">
        <v>-7.1201474453909404</v>
      </c>
      <c r="C581" s="12">
        <v>41.135872631819502</v>
      </c>
      <c r="D581" s="1">
        <v>1612</v>
      </c>
      <c r="E581" s="2" t="s">
        <v>714</v>
      </c>
      <c r="F581" s="1"/>
      <c r="G581" s="2" t="s">
        <v>26</v>
      </c>
      <c r="H581" s="2" t="s">
        <v>39</v>
      </c>
      <c r="I581" s="2" t="s">
        <v>359</v>
      </c>
      <c r="J581" s="1">
        <v>85051</v>
      </c>
      <c r="K581" s="1">
        <v>163462</v>
      </c>
      <c r="L581" s="2" t="s">
        <v>21</v>
      </c>
      <c r="M581" s="1">
        <v>1909</v>
      </c>
      <c r="N581" s="1" t="str" cm="1">
        <f t="array" ref="N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81" s="2" t="s">
        <v>32</v>
      </c>
      <c r="P581" s="2" t="str" cm="1">
        <f t="array" ref="P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1" s="1">
        <v>7</v>
      </c>
      <c r="R581" s="1">
        <v>300</v>
      </c>
      <c r="S581" s="1">
        <v>7.88</v>
      </c>
      <c r="T581" s="1">
        <v>60.15</v>
      </c>
      <c r="U581" s="1">
        <v>31.9</v>
      </c>
      <c r="V581" s="10"/>
      <c r="W581" s="1" t="s">
        <v>41</v>
      </c>
      <c r="X581" s="2" t="s">
        <v>321</v>
      </c>
      <c r="Y581" s="2" t="str" cm="1">
        <f t="array" ref="Y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581" s="2" t="s">
        <v>51</v>
      </c>
      <c r="AA581" s="2" t="s">
        <v>85</v>
      </c>
    </row>
    <row r="582" spans="1:27" ht="15" customHeight="1" x14ac:dyDescent="0.35">
      <c r="A582" s="1">
        <v>581</v>
      </c>
      <c r="B582" s="13">
        <v>-8.6949499284784899</v>
      </c>
      <c r="C582" s="12">
        <v>39.2477310499781</v>
      </c>
      <c r="D582" s="1">
        <v>1613</v>
      </c>
      <c r="E582" s="2" t="s">
        <v>715</v>
      </c>
      <c r="F582" s="1"/>
      <c r="G582" s="2" t="s">
        <v>37</v>
      </c>
      <c r="H582" s="2" t="s">
        <v>54</v>
      </c>
      <c r="I582" s="2" t="s">
        <v>54</v>
      </c>
      <c r="J582" s="1">
        <v>-48500.3</v>
      </c>
      <c r="K582" s="1">
        <v>-46538.27</v>
      </c>
      <c r="L582" s="2" t="s">
        <v>21</v>
      </c>
      <c r="M582" s="1">
        <v>1994</v>
      </c>
      <c r="N582" s="1" t="str" cm="1">
        <f t="array" ref="N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2" s="2" t="s">
        <v>32</v>
      </c>
      <c r="P582" s="2" t="str" cm="1">
        <f t="array" ref="P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2" s="1">
        <v>4</v>
      </c>
      <c r="R582" s="1">
        <v>39.799999999999997</v>
      </c>
      <c r="S582" s="1">
        <v>18.07</v>
      </c>
      <c r="T582" s="1">
        <v>12.6</v>
      </c>
      <c r="U582" s="1">
        <v>6.3</v>
      </c>
      <c r="V582" s="10"/>
      <c r="W582" s="1" t="s">
        <v>23</v>
      </c>
      <c r="X582" s="2" t="s">
        <v>38</v>
      </c>
      <c r="Y582" s="2" t="str" cm="1">
        <f t="array" ref="Y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3" spans="1:27" ht="15" customHeight="1" x14ac:dyDescent="0.35">
      <c r="A583" s="1">
        <v>582</v>
      </c>
      <c r="B583" s="13">
        <v>-8.8087368226810607</v>
      </c>
      <c r="C583" s="12">
        <v>38.984111244458497</v>
      </c>
      <c r="D583" s="1">
        <v>1614</v>
      </c>
      <c r="E583" s="2" t="s">
        <v>716</v>
      </c>
      <c r="F583" s="1"/>
      <c r="G583" s="2" t="s">
        <v>63</v>
      </c>
      <c r="H583" s="2" t="s">
        <v>54</v>
      </c>
      <c r="I583" s="2" t="s">
        <v>99</v>
      </c>
      <c r="J583" s="1">
        <v>-58540.639999999999</v>
      </c>
      <c r="K583" s="1">
        <v>-75738.039999999994</v>
      </c>
      <c r="L583" s="2" t="s">
        <v>21</v>
      </c>
      <c r="M583" s="1">
        <v>2003</v>
      </c>
      <c r="N583" s="1" t="str" cm="1">
        <f t="array" ref="N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3" s="2" t="s">
        <v>22</v>
      </c>
      <c r="P583" s="2" t="str" cm="1">
        <f t="array" ref="P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3" s="1">
        <v>1</v>
      </c>
      <c r="R583" s="1">
        <v>20.399999999999999</v>
      </c>
      <c r="S583" s="1">
        <v>12</v>
      </c>
      <c r="T583" s="1">
        <v>20.399999999999999</v>
      </c>
      <c r="U583" s="9"/>
      <c r="V583" s="10"/>
      <c r="W583" s="1" t="s">
        <v>30</v>
      </c>
      <c r="X583" s="2" t="s">
        <v>38</v>
      </c>
      <c r="Y583" s="2" t="str" cm="1">
        <f t="array" ref="Y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4" spans="1:27" ht="15" customHeight="1" x14ac:dyDescent="0.35">
      <c r="A584" s="1">
        <v>583</v>
      </c>
      <c r="B584" s="13">
        <v>-8.8086235996285591</v>
      </c>
      <c r="C584" s="12">
        <v>38.984292863578702</v>
      </c>
      <c r="D584" s="1">
        <v>1614</v>
      </c>
      <c r="E584" s="2" t="s">
        <v>716</v>
      </c>
      <c r="F584" s="1"/>
      <c r="G584" s="2" t="s">
        <v>26</v>
      </c>
      <c r="H584" s="2" t="s">
        <v>54</v>
      </c>
      <c r="I584" s="2" t="s">
        <v>99</v>
      </c>
      <c r="J584" s="1">
        <v>-58530.68</v>
      </c>
      <c r="K584" s="1">
        <v>-75717.95</v>
      </c>
      <c r="L584" s="2" t="s">
        <v>21</v>
      </c>
      <c r="M584" s="1">
        <v>2003</v>
      </c>
      <c r="N584" s="1" t="str" cm="1">
        <f t="array" ref="N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4" s="2" t="s">
        <v>22</v>
      </c>
      <c r="P584" s="2" t="str" cm="1">
        <f t="array" ref="P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4" s="1">
        <v>1</v>
      </c>
      <c r="R584" s="1">
        <v>42.35</v>
      </c>
      <c r="S584" s="1">
        <v>12</v>
      </c>
      <c r="T584" s="1">
        <v>42.35</v>
      </c>
      <c r="U584" s="9"/>
      <c r="V584" s="10"/>
      <c r="W584" s="1" t="s">
        <v>30</v>
      </c>
      <c r="X584" s="2" t="s">
        <v>85</v>
      </c>
      <c r="Y584" s="2" t="str" cm="1">
        <f t="array" ref="Y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5" spans="1:27" ht="15" customHeight="1" x14ac:dyDescent="0.35">
      <c r="A585" s="1">
        <v>584</v>
      </c>
      <c r="B585" s="13">
        <v>-8.80840125542443</v>
      </c>
      <c r="C585" s="12">
        <v>38.984602121947901</v>
      </c>
      <c r="D585" s="1">
        <v>1614</v>
      </c>
      <c r="E585" s="2" t="s">
        <v>716</v>
      </c>
      <c r="F585" s="1"/>
      <c r="G585" s="2" t="s">
        <v>63</v>
      </c>
      <c r="H585" s="2" t="s">
        <v>54</v>
      </c>
      <c r="I585" s="2" t="s">
        <v>99</v>
      </c>
      <c r="J585" s="1">
        <v>-58511.16</v>
      </c>
      <c r="K585" s="1">
        <v>-75683.759999999995</v>
      </c>
      <c r="L585" s="2" t="s">
        <v>21</v>
      </c>
      <c r="M585" s="1">
        <v>2003</v>
      </c>
      <c r="N585" s="1" t="str" cm="1">
        <f t="array" ref="N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5" s="2" t="s">
        <v>32</v>
      </c>
      <c r="P585" s="2" t="str" cm="1">
        <f t="array" ref="P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5" s="1">
        <v>29</v>
      </c>
      <c r="R585" s="1">
        <v>750.4</v>
      </c>
      <c r="S585" s="1">
        <v>12</v>
      </c>
      <c r="T585" s="1">
        <v>26.7</v>
      </c>
      <c r="U585" s="1">
        <v>4</v>
      </c>
      <c r="V585" s="10"/>
      <c r="W585" s="1" t="s">
        <v>30</v>
      </c>
      <c r="X585" s="2" t="s">
        <v>38</v>
      </c>
      <c r="Y585" s="2" t="str" cm="1">
        <f t="array" ref="Y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6" spans="1:27" ht="15" customHeight="1" x14ac:dyDescent="0.35">
      <c r="A586" s="1">
        <v>585</v>
      </c>
      <c r="B586" s="13">
        <v>-8.1376732938642</v>
      </c>
      <c r="C586" s="12">
        <v>39.668425240734003</v>
      </c>
      <c r="D586" s="1">
        <v>1617</v>
      </c>
      <c r="E586" s="2" t="s">
        <v>718</v>
      </c>
      <c r="F586" s="1"/>
      <c r="G586" s="2" t="s">
        <v>19</v>
      </c>
      <c r="H586" s="2" t="s">
        <v>325</v>
      </c>
      <c r="I586" s="2" t="s">
        <v>717</v>
      </c>
      <c r="J586" s="1">
        <v>-391.69850000000002</v>
      </c>
      <c r="K586" s="1">
        <v>18.541399999999999</v>
      </c>
      <c r="L586" s="2" t="s">
        <v>21</v>
      </c>
      <c r="M586" s="1">
        <v>1995</v>
      </c>
      <c r="N586" s="1" t="str" cm="1">
        <f t="array" ref="N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6" s="2" t="s">
        <v>65</v>
      </c>
      <c r="P586" s="2" t="str" cm="1">
        <f t="array" ref="P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6" s="1">
        <v>1</v>
      </c>
      <c r="R586" s="1">
        <v>9.3000000000000007</v>
      </c>
      <c r="S586" s="1">
        <v>11.7</v>
      </c>
      <c r="T586" s="1">
        <v>9.3000000000000007</v>
      </c>
      <c r="U586" s="9"/>
      <c r="V586" s="10"/>
      <c r="W586" s="1" t="s">
        <v>46</v>
      </c>
      <c r="X586" s="2" t="s">
        <v>24</v>
      </c>
      <c r="Y586" s="2" t="str" cm="1">
        <f t="array" ref="Y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7" spans="1:27" ht="15" customHeight="1" x14ac:dyDescent="0.35">
      <c r="A587" s="1">
        <v>586</v>
      </c>
      <c r="B587" s="13">
        <v>-7.4034056558141996</v>
      </c>
      <c r="C587" s="12">
        <v>40.991889517832703</v>
      </c>
      <c r="D587" s="1">
        <v>1626</v>
      </c>
      <c r="E587" s="2" t="s">
        <v>719</v>
      </c>
      <c r="F587" s="1"/>
      <c r="G587" s="2" t="s">
        <v>37</v>
      </c>
      <c r="H587" s="2" t="s">
        <v>126</v>
      </c>
      <c r="I587" s="2" t="s">
        <v>720</v>
      </c>
      <c r="J587" s="1">
        <v>61401.43</v>
      </c>
      <c r="K587" s="1">
        <v>147233.79999999999</v>
      </c>
      <c r="L587" s="2" t="s">
        <v>21</v>
      </c>
      <c r="M587" s="1">
        <v>1997</v>
      </c>
      <c r="N587" s="1" t="str" cm="1">
        <f t="array" ref="N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7" s="2" t="s">
        <v>22</v>
      </c>
      <c r="P587" s="2" t="str" cm="1">
        <f t="array" ref="P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87" s="1">
        <v>1</v>
      </c>
      <c r="R587" s="1">
        <v>25.5</v>
      </c>
      <c r="S587" s="1">
        <v>9.4</v>
      </c>
      <c r="T587" s="1">
        <v>25.5</v>
      </c>
      <c r="U587" s="9"/>
      <c r="V587" s="10"/>
      <c r="W587" s="1" t="s">
        <v>46</v>
      </c>
      <c r="X587" s="2" t="s">
        <v>24</v>
      </c>
      <c r="Y587" s="2" t="str" cm="1">
        <f t="array" ref="Y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8" spans="1:27" ht="15" customHeight="1" x14ac:dyDescent="0.35">
      <c r="A588" s="1">
        <v>587</v>
      </c>
      <c r="B588" s="13">
        <v>-8.5155118384571793</v>
      </c>
      <c r="C588" s="12">
        <v>38.938393411090601</v>
      </c>
      <c r="D588" s="1">
        <v>1629</v>
      </c>
      <c r="E588" s="2" t="s">
        <v>721</v>
      </c>
      <c r="F588" s="1"/>
      <c r="G588" s="2" t="s">
        <v>19</v>
      </c>
      <c r="H588" s="2" t="s">
        <v>54</v>
      </c>
      <c r="I588" s="2" t="s">
        <v>80</v>
      </c>
      <c r="J588" s="1">
        <v>-33155</v>
      </c>
      <c r="K588" s="1">
        <v>-80961</v>
      </c>
      <c r="L588" s="2" t="s">
        <v>21</v>
      </c>
      <c r="M588" s="1">
        <v>1995</v>
      </c>
      <c r="N588" s="1" t="str" cm="1">
        <f t="array" ref="N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8" s="2" t="s">
        <v>65</v>
      </c>
      <c r="P588" s="2" t="str" cm="1">
        <f t="array" ref="P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88" s="1">
        <v>1</v>
      </c>
      <c r="R588" s="1">
        <v>6.5</v>
      </c>
      <c r="S588" s="1">
        <v>25.5</v>
      </c>
      <c r="T588" s="1">
        <v>6.5</v>
      </c>
      <c r="U588" s="9"/>
      <c r="V588" s="10"/>
      <c r="W588" s="1" t="s">
        <v>30</v>
      </c>
      <c r="X588" s="2" t="s">
        <v>24</v>
      </c>
      <c r="Y588" s="2" t="str" cm="1">
        <f t="array" ref="Y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89" spans="1:27" ht="15" customHeight="1" x14ac:dyDescent="0.35">
      <c r="A589" s="1">
        <v>588</v>
      </c>
      <c r="B589" s="13">
        <v>-8.5680433013986708</v>
      </c>
      <c r="C589" s="12">
        <v>41.101839859145798</v>
      </c>
      <c r="D589" s="1">
        <v>1630</v>
      </c>
      <c r="E589" s="2" t="s">
        <v>722</v>
      </c>
      <c r="F589" s="1"/>
      <c r="G589" s="2" t="s">
        <v>19</v>
      </c>
      <c r="H589" s="2" t="s">
        <v>723</v>
      </c>
      <c r="I589" s="2" t="s">
        <v>724</v>
      </c>
      <c r="J589" s="1">
        <v>-36537</v>
      </c>
      <c r="K589" s="1">
        <v>159279</v>
      </c>
      <c r="L589" s="2" t="s">
        <v>21</v>
      </c>
      <c r="M589" s="1">
        <v>1995</v>
      </c>
      <c r="N589" s="1" t="str" cm="1">
        <f t="array" ref="N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89" s="2" t="s">
        <v>32</v>
      </c>
      <c r="P589" s="2" t="str" cm="1">
        <f t="array" ref="P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89" s="1">
        <v>3</v>
      </c>
      <c r="R589" s="1">
        <v>52.7</v>
      </c>
      <c r="S589" s="1">
        <v>47.35</v>
      </c>
      <c r="T589" s="1">
        <v>28.9</v>
      </c>
      <c r="U589" s="1">
        <v>7.06</v>
      </c>
      <c r="V589" s="10"/>
      <c r="W589" s="1" t="s">
        <v>41</v>
      </c>
      <c r="X589" s="2" t="s">
        <v>38</v>
      </c>
      <c r="Y589" s="2" t="str" cm="1">
        <f t="array" ref="Y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0" spans="1:27" ht="15" customHeight="1" x14ac:dyDescent="0.35">
      <c r="A590" s="1">
        <v>589</v>
      </c>
      <c r="B590" s="13">
        <v>-7.9936159245670497</v>
      </c>
      <c r="C590" s="12">
        <v>37.540599072455798</v>
      </c>
      <c r="D590" s="1">
        <v>1631</v>
      </c>
      <c r="E590" s="2" t="s">
        <v>725</v>
      </c>
      <c r="F590" s="1"/>
      <c r="G590" s="2" t="s">
        <v>26</v>
      </c>
      <c r="H590" s="2" t="s">
        <v>27</v>
      </c>
      <c r="I590" s="2" t="s">
        <v>726</v>
      </c>
      <c r="J590" s="1">
        <v>12328</v>
      </c>
      <c r="K590" s="1">
        <v>-236178</v>
      </c>
      <c r="L590" s="2" t="s">
        <v>21</v>
      </c>
      <c r="M590" s="1">
        <v>1970</v>
      </c>
      <c r="N590" s="1" t="str" cm="1">
        <f t="array" ref="N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0" s="2" t="s">
        <v>29</v>
      </c>
      <c r="P590" s="2" t="str" cm="1">
        <f t="array" ref="P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0" s="1">
        <v>2</v>
      </c>
      <c r="R590" s="1">
        <v>61.5</v>
      </c>
      <c r="S590" s="1">
        <v>8.5</v>
      </c>
      <c r="T590" s="1">
        <v>30.75</v>
      </c>
      <c r="U590" s="1">
        <v>6.5</v>
      </c>
      <c r="V590" s="10"/>
      <c r="W590" s="1" t="s">
        <v>30</v>
      </c>
      <c r="X590" s="2" t="s">
        <v>24</v>
      </c>
      <c r="Y590" s="2" t="str" cm="1">
        <f t="array" ref="Y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1" spans="1:27" ht="15" customHeight="1" x14ac:dyDescent="0.35">
      <c r="A591" s="1">
        <v>590</v>
      </c>
      <c r="B591" s="13">
        <v>-8.9550872258799004</v>
      </c>
      <c r="C591" s="12">
        <v>39.209830865268799</v>
      </c>
      <c r="D591" s="1">
        <v>1634</v>
      </c>
      <c r="E591" s="2" t="s">
        <v>727</v>
      </c>
      <c r="F591" s="1"/>
      <c r="G591" s="2" t="s">
        <v>26</v>
      </c>
      <c r="H591" s="2" t="s">
        <v>374</v>
      </c>
      <c r="I591" s="2" t="s">
        <v>728</v>
      </c>
      <c r="J591" s="1">
        <v>-70994.78</v>
      </c>
      <c r="K591" s="1">
        <v>-50574.45</v>
      </c>
      <c r="L591" s="2" t="s">
        <v>21</v>
      </c>
      <c r="M591" s="1">
        <v>1982</v>
      </c>
      <c r="N591" s="1" t="str" cm="1">
        <f t="array" ref="N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1" s="2" t="s">
        <v>22</v>
      </c>
      <c r="P591" s="2" t="str" cm="1">
        <f t="array" ref="P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1" s="1">
        <v>1</v>
      </c>
      <c r="R591" s="1">
        <v>17</v>
      </c>
      <c r="S591" s="1">
        <v>14.37</v>
      </c>
      <c r="T591" s="1">
        <v>17</v>
      </c>
      <c r="U591" s="9"/>
      <c r="V591" s="10"/>
      <c r="W591" s="1" t="s">
        <v>30</v>
      </c>
      <c r="X591" s="2" t="s">
        <v>38</v>
      </c>
      <c r="Y591" s="2" t="str" cm="1">
        <f t="array" ref="Y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2" spans="1:27" ht="15" customHeight="1" x14ac:dyDescent="0.35">
      <c r="A592" s="1">
        <v>591</v>
      </c>
      <c r="B592" s="13">
        <v>-8.1438966210544699</v>
      </c>
      <c r="C592" s="12">
        <v>37.507257380494998</v>
      </c>
      <c r="D592" s="1">
        <v>1642</v>
      </c>
      <c r="E592" s="2" t="s">
        <v>729</v>
      </c>
      <c r="F592" s="1"/>
      <c r="G592" s="2" t="s">
        <v>26</v>
      </c>
      <c r="H592" s="2" t="s">
        <v>27</v>
      </c>
      <c r="I592" s="2" t="s">
        <v>726</v>
      </c>
      <c r="J592" s="1">
        <v>-953.86680000000001</v>
      </c>
      <c r="K592" s="1">
        <v>-239887.6</v>
      </c>
      <c r="L592" s="2" t="s">
        <v>21</v>
      </c>
      <c r="M592" s="1">
        <v>2007</v>
      </c>
      <c r="N592" s="1" t="str" cm="1">
        <f t="array" ref="N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2" s="2" t="s">
        <v>65</v>
      </c>
      <c r="P592" s="2" t="str" cm="1">
        <f t="array" ref="P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2" s="1">
        <v>1</v>
      </c>
      <c r="R592" s="1">
        <v>11</v>
      </c>
      <c r="S592" s="1">
        <v>11.5</v>
      </c>
      <c r="T592" s="1">
        <v>11</v>
      </c>
      <c r="U592" s="9"/>
      <c r="V592" s="10"/>
      <c r="W592" s="1" t="s">
        <v>23</v>
      </c>
      <c r="X592" s="2" t="s">
        <v>24</v>
      </c>
      <c r="Y592" s="2" t="str" cm="1">
        <f t="array" ref="Y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3" spans="1:26" ht="15" customHeight="1" x14ac:dyDescent="0.35">
      <c r="A593" s="1">
        <v>592</v>
      </c>
      <c r="B593" s="13">
        <v>-8.5581781500783904</v>
      </c>
      <c r="C593" s="12">
        <v>41.096798169275601</v>
      </c>
      <c r="D593" s="1">
        <v>1648</v>
      </c>
      <c r="E593" s="2" t="s">
        <v>730</v>
      </c>
      <c r="F593" s="1"/>
      <c r="G593" s="2" t="s">
        <v>26</v>
      </c>
      <c r="H593" s="2" t="s">
        <v>723</v>
      </c>
      <c r="I593" s="2" t="s">
        <v>724</v>
      </c>
      <c r="J593" s="1">
        <v>-35711</v>
      </c>
      <c r="K593" s="1">
        <v>158715</v>
      </c>
      <c r="L593" s="2" t="s">
        <v>21</v>
      </c>
      <c r="M593" s="1">
        <v>1959</v>
      </c>
      <c r="N593" s="1" t="str" cm="1">
        <f t="array" ref="N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593" s="2" t="s">
        <v>32</v>
      </c>
      <c r="P593" s="2" t="str" cm="1">
        <f t="array" ref="P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3" s="1">
        <v>3</v>
      </c>
      <c r="R593" s="1">
        <v>29</v>
      </c>
      <c r="S593" s="1">
        <v>16.12</v>
      </c>
      <c r="T593" s="1">
        <v>11.84</v>
      </c>
      <c r="U593" s="1">
        <v>5.58</v>
      </c>
      <c r="V593" s="10"/>
      <c r="W593" s="1" t="s">
        <v>41</v>
      </c>
      <c r="X593" s="2" t="s">
        <v>24</v>
      </c>
      <c r="Y593" s="2" t="str" cm="1">
        <f t="array" ref="Y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4" spans="1:26" ht="15" customHeight="1" x14ac:dyDescent="0.35">
      <c r="A594" s="1">
        <v>593</v>
      </c>
      <c r="B594" s="13">
        <v>-8.4816492577502096</v>
      </c>
      <c r="C594" s="12">
        <v>41.062189705983002</v>
      </c>
      <c r="D594" s="1">
        <v>1650</v>
      </c>
      <c r="E594" s="2" t="s">
        <v>731</v>
      </c>
      <c r="F594" s="1"/>
      <c r="G594" s="2" t="s">
        <v>19</v>
      </c>
      <c r="H594" s="2" t="s">
        <v>723</v>
      </c>
      <c r="I594" s="2" t="s">
        <v>724</v>
      </c>
      <c r="J594" s="1">
        <v>-29297</v>
      </c>
      <c r="K594" s="1">
        <v>154843</v>
      </c>
      <c r="L594" s="2" t="s">
        <v>21</v>
      </c>
      <c r="M594" s="1">
        <v>1981</v>
      </c>
      <c r="N594" s="1" t="str" cm="1">
        <f t="array" ref="N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4" s="2" t="s">
        <v>65</v>
      </c>
      <c r="P594" s="2" t="str" cm="1">
        <f t="array" ref="P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4" s="1">
        <v>1</v>
      </c>
      <c r="R594" s="1">
        <v>12.4</v>
      </c>
      <c r="S594" s="1">
        <v>14.5</v>
      </c>
      <c r="T594" s="1">
        <v>12.4</v>
      </c>
      <c r="U594" s="9"/>
      <c r="V594" s="10"/>
      <c r="W594" s="1" t="s">
        <v>41</v>
      </c>
      <c r="X594" s="2" t="s">
        <v>24</v>
      </c>
      <c r="Y594" s="2" t="str" cm="1">
        <f t="array" ref="Y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5" spans="1:26" ht="15" customHeight="1" x14ac:dyDescent="0.35">
      <c r="A595" s="1">
        <v>594</v>
      </c>
      <c r="B595" s="13">
        <v>-7.9116119993890797</v>
      </c>
      <c r="C595" s="12">
        <v>37.990838478457299</v>
      </c>
      <c r="D595" s="1">
        <v>1651</v>
      </c>
      <c r="E595" s="2" t="s">
        <v>732</v>
      </c>
      <c r="F595" s="1"/>
      <c r="G595" s="2" t="s">
        <v>19</v>
      </c>
      <c r="H595" s="2" t="s">
        <v>27</v>
      </c>
      <c r="I595" s="2" t="s">
        <v>27</v>
      </c>
      <c r="J595" s="1">
        <v>19457</v>
      </c>
      <c r="K595" s="1">
        <v>-186191</v>
      </c>
      <c r="L595" s="2" t="s">
        <v>21</v>
      </c>
      <c r="M595" s="1">
        <v>1998</v>
      </c>
      <c r="N595" s="1" t="str" cm="1">
        <f t="array" ref="N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5" s="2" t="s">
        <v>22</v>
      </c>
      <c r="P595" s="2" t="str" cm="1">
        <f t="array" ref="P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595" s="1">
        <v>1</v>
      </c>
      <c r="R595" s="1">
        <v>42</v>
      </c>
      <c r="S595" s="1">
        <v>21</v>
      </c>
      <c r="T595" s="1">
        <v>42</v>
      </c>
      <c r="U595" s="9"/>
      <c r="V595" s="10"/>
      <c r="W595" s="1" t="s">
        <v>30</v>
      </c>
      <c r="X595" s="2" t="s">
        <v>24</v>
      </c>
      <c r="Y595" s="2" t="str" cm="1">
        <f t="array" ref="Y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6" spans="1:26" ht="15" customHeight="1" x14ac:dyDescent="0.35">
      <c r="A596" s="1">
        <v>595</v>
      </c>
      <c r="B596" s="13">
        <v>-8.4865651640410498</v>
      </c>
      <c r="C596" s="12">
        <v>41.053773514853503</v>
      </c>
      <c r="D596" s="1">
        <v>1654</v>
      </c>
      <c r="E596" s="2" t="s">
        <v>734</v>
      </c>
      <c r="F596" s="1"/>
      <c r="G596" s="2" t="s">
        <v>26</v>
      </c>
      <c r="H596" s="2" t="s">
        <v>723</v>
      </c>
      <c r="I596" s="2" t="s">
        <v>724</v>
      </c>
      <c r="J596" s="1">
        <v>-29714</v>
      </c>
      <c r="K596" s="1">
        <v>153910</v>
      </c>
      <c r="L596" s="2" t="s">
        <v>21</v>
      </c>
      <c r="M596" s="1">
        <v>1981</v>
      </c>
      <c r="N596" s="1" t="str" cm="1">
        <f t="array" ref="N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6" s="2" t="s">
        <v>32</v>
      </c>
      <c r="P596" s="2" t="str" cm="1">
        <f t="array" ref="P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6" s="1">
        <v>3</v>
      </c>
      <c r="R596" s="1">
        <v>76.2</v>
      </c>
      <c r="S596" s="1">
        <v>14.4</v>
      </c>
      <c r="T596" s="1">
        <v>35.299999999999997</v>
      </c>
      <c r="U596" s="1">
        <v>10.199999999999999</v>
      </c>
      <c r="V596" s="10"/>
      <c r="W596" s="1" t="s">
        <v>41</v>
      </c>
      <c r="X596" s="2" t="s">
        <v>38</v>
      </c>
      <c r="Y596" s="2" t="str" cm="1">
        <f t="array" ref="Y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7" spans="1:26" ht="15" customHeight="1" x14ac:dyDescent="0.35">
      <c r="A597" s="1">
        <v>596</v>
      </c>
      <c r="B597" s="13">
        <v>-8.5192362770583401</v>
      </c>
      <c r="C597" s="12">
        <v>41.0488152405932</v>
      </c>
      <c r="D597" s="1">
        <v>1659</v>
      </c>
      <c r="E597" s="2" t="s">
        <v>735</v>
      </c>
      <c r="F597" s="1"/>
      <c r="G597" s="2" t="s">
        <v>37</v>
      </c>
      <c r="H597" s="2" t="s">
        <v>723</v>
      </c>
      <c r="I597" s="2" t="s">
        <v>724</v>
      </c>
      <c r="J597" s="1">
        <v>-32463</v>
      </c>
      <c r="K597" s="1">
        <v>153371</v>
      </c>
      <c r="L597" s="2" t="s">
        <v>21</v>
      </c>
      <c r="M597" s="1">
        <v>1981</v>
      </c>
      <c r="N597" s="1" t="str" cm="1">
        <f t="array" ref="N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597" s="2" t="s">
        <v>65</v>
      </c>
      <c r="P597" s="2" t="str" cm="1">
        <f t="array" ref="P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597" s="1">
        <v>1</v>
      </c>
      <c r="R597" s="1">
        <v>17.8</v>
      </c>
      <c r="S597" s="1">
        <v>11.7</v>
      </c>
      <c r="T597" s="1">
        <v>17.8</v>
      </c>
      <c r="U597" s="9"/>
      <c r="V597" s="10"/>
      <c r="W597" s="1" t="s">
        <v>41</v>
      </c>
      <c r="X597" s="2" t="s">
        <v>38</v>
      </c>
      <c r="Y597" s="2" t="str" cm="1">
        <f t="array" ref="Y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8" spans="1:26" ht="15" customHeight="1" x14ac:dyDescent="0.35">
      <c r="A598" s="1">
        <v>597</v>
      </c>
      <c r="B598" s="13">
        <v>-8.6986935736967705</v>
      </c>
      <c r="C598" s="12">
        <v>39.254678706275897</v>
      </c>
      <c r="D598" s="1">
        <v>1660</v>
      </c>
      <c r="E598" s="2" t="s">
        <v>736</v>
      </c>
      <c r="F598" s="1"/>
      <c r="G598" s="2" t="s">
        <v>37</v>
      </c>
      <c r="H598" s="2" t="s">
        <v>54</v>
      </c>
      <c r="I598" s="2" t="s">
        <v>54</v>
      </c>
      <c r="J598" s="1">
        <v>-48818.65</v>
      </c>
      <c r="K598" s="1">
        <v>-45764.92</v>
      </c>
      <c r="L598" s="2" t="s">
        <v>21</v>
      </c>
      <c r="M598" s="1">
        <v>1997</v>
      </c>
      <c r="N598" s="1" t="str" cm="1">
        <f t="array" ref="N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8" s="2" t="s">
        <v>32</v>
      </c>
      <c r="P598" s="2" t="str" cm="1">
        <f t="array" ref="P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598" s="1">
        <v>6</v>
      </c>
      <c r="R598" s="1">
        <v>99.66</v>
      </c>
      <c r="S598" s="1">
        <v>11.18</v>
      </c>
      <c r="T598" s="1">
        <v>18.2</v>
      </c>
      <c r="U598" s="1">
        <v>7.5</v>
      </c>
      <c r="V598" s="10"/>
      <c r="W598" s="1" t="s">
        <v>23</v>
      </c>
      <c r="X598" s="2" t="s">
        <v>38</v>
      </c>
      <c r="Y598" s="2" t="str" cm="1">
        <f t="array" ref="Y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599" spans="1:26" ht="15" customHeight="1" x14ac:dyDescent="0.35">
      <c r="A599" s="1">
        <v>598</v>
      </c>
      <c r="B599" s="13">
        <v>-7.4114246791509197</v>
      </c>
      <c r="C599" s="12">
        <v>40.956216150900197</v>
      </c>
      <c r="D599" s="1">
        <v>1663</v>
      </c>
      <c r="E599" s="2" t="s">
        <v>737</v>
      </c>
      <c r="F599" s="1"/>
      <c r="G599" s="2" t="s">
        <v>19</v>
      </c>
      <c r="H599" s="2" t="s">
        <v>126</v>
      </c>
      <c r="I599" s="2" t="s">
        <v>720</v>
      </c>
      <c r="J599" s="1">
        <v>60759.38</v>
      </c>
      <c r="K599" s="1">
        <v>143266.5</v>
      </c>
      <c r="L599" s="2" t="s">
        <v>21</v>
      </c>
      <c r="M599" s="1">
        <v>1997</v>
      </c>
      <c r="N599" s="1" t="str" cm="1">
        <f t="array" ref="N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599" s="2" t="s">
        <v>228</v>
      </c>
      <c r="P599" s="2" t="str" cm="1">
        <f t="array" ref="P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599" s="1">
        <v>1</v>
      </c>
      <c r="R599" s="1">
        <v>6.2</v>
      </c>
      <c r="S599" s="1">
        <v>23.8</v>
      </c>
      <c r="T599" s="1">
        <v>6.2</v>
      </c>
      <c r="U599" s="9"/>
      <c r="V599" s="10"/>
      <c r="W599" s="1" t="s">
        <v>46</v>
      </c>
      <c r="X599" s="2" t="s">
        <v>24</v>
      </c>
      <c r="Y599" s="2" t="str" cm="1">
        <f t="array" ref="Y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0" spans="1:26" ht="15" customHeight="1" x14ac:dyDescent="0.35">
      <c r="A600" s="1">
        <v>599</v>
      </c>
      <c r="B600" s="13">
        <v>-7.9931846419726602</v>
      </c>
      <c r="C600" s="12">
        <v>37.957106754129299</v>
      </c>
      <c r="D600" s="1">
        <v>1671</v>
      </c>
      <c r="E600" s="2" t="s">
        <v>738</v>
      </c>
      <c r="F600" s="1"/>
      <c r="G600" s="2" t="s">
        <v>19</v>
      </c>
      <c r="H600" s="2" t="s">
        <v>27</v>
      </c>
      <c r="I600" s="2" t="s">
        <v>27</v>
      </c>
      <c r="J600" s="1">
        <v>12297</v>
      </c>
      <c r="K600" s="1">
        <v>-189949</v>
      </c>
      <c r="L600" s="2" t="s">
        <v>21</v>
      </c>
      <c r="M600" s="1">
        <v>1998</v>
      </c>
      <c r="N600" s="1" t="str" cm="1">
        <f t="array" ref="N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0" s="2" t="s">
        <v>22</v>
      </c>
      <c r="P600" s="2" t="str" cm="1">
        <f t="array" ref="P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00" s="1">
        <v>1</v>
      </c>
      <c r="R600" s="1">
        <v>41</v>
      </c>
      <c r="S600" s="1">
        <v>9.8000000000000007</v>
      </c>
      <c r="T600" s="1">
        <v>41</v>
      </c>
      <c r="U600" s="9"/>
      <c r="V600" s="10"/>
      <c r="W600" s="1" t="s">
        <v>30</v>
      </c>
      <c r="X600" s="2" t="s">
        <v>24</v>
      </c>
      <c r="Y600" s="2" t="str" cm="1">
        <f t="array" ref="Y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1" spans="1:26" ht="15" customHeight="1" x14ac:dyDescent="0.35">
      <c r="A601" s="1">
        <v>600</v>
      </c>
      <c r="B601" s="13">
        <v>-8.50195625344079</v>
      </c>
      <c r="C601" s="12">
        <v>41.0130426920757</v>
      </c>
      <c r="D601" s="1">
        <v>1673</v>
      </c>
      <c r="E601" s="2" t="s">
        <v>739</v>
      </c>
      <c r="F601" s="1"/>
      <c r="G601" s="2" t="s">
        <v>26</v>
      </c>
      <c r="H601" s="2" t="s">
        <v>723</v>
      </c>
      <c r="I601" s="2" t="s">
        <v>724</v>
      </c>
      <c r="J601" s="1">
        <v>-31027</v>
      </c>
      <c r="K601" s="1">
        <v>149392</v>
      </c>
      <c r="L601" s="2" t="s">
        <v>21</v>
      </c>
      <c r="M601" s="1">
        <v>1940</v>
      </c>
      <c r="N601" s="1" t="str" cm="1">
        <f t="array" ref="N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1" s="2" t="s">
        <v>83</v>
      </c>
      <c r="P601" s="2" t="str" cm="1">
        <f t="array" ref="P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601" s="1">
        <v>2</v>
      </c>
      <c r="R601" s="1">
        <v>10.199999999999999</v>
      </c>
      <c r="S601" s="1">
        <v>9.65</v>
      </c>
      <c r="T601" s="1">
        <v>5.0999999999999996</v>
      </c>
      <c r="U601" s="1">
        <v>3</v>
      </c>
      <c r="V601" s="10"/>
      <c r="W601" s="1" t="s">
        <v>41</v>
      </c>
      <c r="X601" s="2" t="s">
        <v>35</v>
      </c>
      <c r="Y601" s="2" t="str" cm="1">
        <f t="array" ref="Y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1" s="2" t="s">
        <v>740</v>
      </c>
    </row>
    <row r="602" spans="1:26" ht="15" customHeight="1" x14ac:dyDescent="0.35">
      <c r="A602" s="1">
        <v>601</v>
      </c>
      <c r="B602" s="13">
        <v>-8.6206754708863897</v>
      </c>
      <c r="C602" s="12">
        <v>41.121817056395997</v>
      </c>
      <c r="D602" s="1">
        <v>1678</v>
      </c>
      <c r="E602" s="2" t="s">
        <v>741</v>
      </c>
      <c r="F602" s="1"/>
      <c r="G602" s="2" t="s">
        <v>19</v>
      </c>
      <c r="H602" s="2" t="s">
        <v>723</v>
      </c>
      <c r="I602" s="2" t="s">
        <v>724</v>
      </c>
      <c r="J602" s="1">
        <v>-40946</v>
      </c>
      <c r="K602" s="1">
        <v>161521</v>
      </c>
      <c r="L602" s="2" t="s">
        <v>21</v>
      </c>
      <c r="M602" s="1">
        <v>2002</v>
      </c>
      <c r="N602" s="1" t="str" cm="1">
        <f t="array" ref="N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2" s="2" t="s">
        <v>32</v>
      </c>
      <c r="P602" s="2" t="str" cm="1">
        <f t="array" ref="P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2" s="1">
        <v>3</v>
      </c>
      <c r="R602" s="1">
        <v>41.93</v>
      </c>
      <c r="S602" s="1">
        <v>27.59</v>
      </c>
      <c r="T602" s="1">
        <v>22.7</v>
      </c>
      <c r="U602" s="1">
        <v>5.79</v>
      </c>
      <c r="V602" s="10"/>
      <c r="W602" s="1" t="s">
        <v>41</v>
      </c>
      <c r="X602" s="2" t="s">
        <v>38</v>
      </c>
      <c r="Y602" s="2" t="str" cm="1">
        <f t="array" ref="Y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3" spans="1:26" ht="15" customHeight="1" x14ac:dyDescent="0.35">
      <c r="A603" s="1">
        <v>602</v>
      </c>
      <c r="B603" s="13">
        <v>-8.6258737483335004</v>
      </c>
      <c r="C603" s="12">
        <v>41.117923046384902</v>
      </c>
      <c r="D603" s="1">
        <v>1684</v>
      </c>
      <c r="E603" s="2" t="s">
        <v>742</v>
      </c>
      <c r="F603" s="1"/>
      <c r="G603" s="2" t="s">
        <v>37</v>
      </c>
      <c r="H603" s="2" t="s">
        <v>723</v>
      </c>
      <c r="I603" s="2" t="s">
        <v>724</v>
      </c>
      <c r="J603" s="1">
        <v>-41385</v>
      </c>
      <c r="K603" s="1">
        <v>161091</v>
      </c>
      <c r="L603" s="2" t="s">
        <v>21</v>
      </c>
      <c r="M603" s="1">
        <v>1990</v>
      </c>
      <c r="N603" s="1" t="str" cm="1">
        <f t="array" ref="N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03" s="2" t="s">
        <v>32</v>
      </c>
      <c r="P603" s="2" t="str" cm="1">
        <f t="array" ref="P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3" s="1">
        <v>3</v>
      </c>
      <c r="R603" s="1">
        <v>41</v>
      </c>
      <c r="S603" s="1">
        <v>10.220000000000001</v>
      </c>
      <c r="T603" s="1">
        <v>15.9</v>
      </c>
      <c r="U603" s="1">
        <v>5.62</v>
      </c>
      <c r="V603" s="10"/>
      <c r="W603" s="1" t="s">
        <v>41</v>
      </c>
      <c r="X603" s="2" t="s">
        <v>38</v>
      </c>
      <c r="Y603" s="2" t="str" cm="1">
        <f t="array" ref="Y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4" spans="1:26" ht="15" customHeight="1" x14ac:dyDescent="0.35">
      <c r="A604" s="1">
        <v>603</v>
      </c>
      <c r="B604" s="13">
        <v>-7.8607528773806097</v>
      </c>
      <c r="C604" s="12">
        <v>38.025119140249302</v>
      </c>
      <c r="D604" s="1">
        <v>1686</v>
      </c>
      <c r="E604" s="2" t="s">
        <v>743</v>
      </c>
      <c r="F604" s="1"/>
      <c r="G604" s="2" t="s">
        <v>19</v>
      </c>
      <c r="H604" s="2" t="s">
        <v>27</v>
      </c>
      <c r="I604" s="2" t="s">
        <v>27</v>
      </c>
      <c r="J604" s="1">
        <v>23913.51</v>
      </c>
      <c r="K604" s="1">
        <v>-182374.1</v>
      </c>
      <c r="L604" s="2" t="s">
        <v>21</v>
      </c>
      <c r="M604" s="1">
        <v>1976</v>
      </c>
      <c r="N604" s="1" t="str" cm="1">
        <f t="array" ref="N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4" s="2" t="s">
        <v>32</v>
      </c>
      <c r="P604" s="2" t="str" cm="1">
        <f t="array" ref="P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4" s="1">
        <v>6</v>
      </c>
      <c r="R604" s="1">
        <v>119.5</v>
      </c>
      <c r="S604" s="1">
        <v>16.64</v>
      </c>
      <c r="T604" s="1">
        <v>21.5</v>
      </c>
      <c r="U604" s="1">
        <v>7.35</v>
      </c>
      <c r="V604" s="10"/>
      <c r="W604" s="1" t="s">
        <v>30</v>
      </c>
      <c r="X604" s="2" t="s">
        <v>24</v>
      </c>
      <c r="Y604" s="2" t="str" cm="1">
        <f t="array" ref="Y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5" spans="1:26" ht="15" customHeight="1" x14ac:dyDescent="0.35">
      <c r="A605" s="1">
        <v>604</v>
      </c>
      <c r="B605" s="13">
        <v>-7.78117103780649</v>
      </c>
      <c r="C605" s="12">
        <v>40.039482122644898</v>
      </c>
      <c r="D605" s="1">
        <v>1690</v>
      </c>
      <c r="E605" s="2" t="s">
        <v>744</v>
      </c>
      <c r="F605" s="1"/>
      <c r="G605" s="2" t="s">
        <v>26</v>
      </c>
      <c r="H605" s="2" t="s">
        <v>325</v>
      </c>
      <c r="I605" s="2" t="s">
        <v>498</v>
      </c>
      <c r="J605" s="1">
        <v>30036</v>
      </c>
      <c r="K605" s="1">
        <v>41277</v>
      </c>
      <c r="L605" s="2" t="s">
        <v>21</v>
      </c>
      <c r="M605" s="1">
        <v>1950</v>
      </c>
      <c r="N605" s="1" t="str" cm="1">
        <f t="array" ref="N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05" s="2" t="s">
        <v>29</v>
      </c>
      <c r="P605" s="2" t="str" cm="1">
        <f t="array" ref="P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05" s="1">
        <v>1</v>
      </c>
      <c r="R605" s="1">
        <v>12</v>
      </c>
      <c r="S605" s="1">
        <v>9.4</v>
      </c>
      <c r="T605" s="1">
        <v>12</v>
      </c>
      <c r="U605" s="9"/>
      <c r="V605" s="10"/>
      <c r="W605" s="1" t="s">
        <v>46</v>
      </c>
      <c r="X605" s="2" t="s">
        <v>35</v>
      </c>
      <c r="Y605" s="2" t="str" cm="1">
        <f t="array" ref="Y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05" s="2" t="s">
        <v>24</v>
      </c>
    </row>
    <row r="606" spans="1:26" ht="15" customHeight="1" x14ac:dyDescent="0.35">
      <c r="A606" s="1">
        <v>605</v>
      </c>
      <c r="B606" s="13">
        <v>-8.6068501081893594</v>
      </c>
      <c r="C606" s="12">
        <v>41.110123980162498</v>
      </c>
      <c r="D606" s="1">
        <v>1694</v>
      </c>
      <c r="E606" s="2" t="s">
        <v>745</v>
      </c>
      <c r="F606" s="1"/>
      <c r="G606" s="2" t="s">
        <v>19</v>
      </c>
      <c r="H606" s="2" t="s">
        <v>723</v>
      </c>
      <c r="I606" s="2" t="s">
        <v>724</v>
      </c>
      <c r="J606" s="1">
        <v>-39792</v>
      </c>
      <c r="K606" s="1">
        <v>160216</v>
      </c>
      <c r="L606" s="2" t="s">
        <v>21</v>
      </c>
      <c r="M606" s="1">
        <v>1963</v>
      </c>
      <c r="N606" s="1" t="str" cm="1">
        <f t="array" ref="N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6" s="2" t="s">
        <v>32</v>
      </c>
      <c r="P606" s="2" t="str" cm="1">
        <f t="array" ref="P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6" s="1">
        <v>2</v>
      </c>
      <c r="R606" s="1">
        <v>40.26</v>
      </c>
      <c r="S606" s="1">
        <v>28.36</v>
      </c>
      <c r="T606" s="1">
        <v>20.13</v>
      </c>
      <c r="U606" s="1">
        <v>5.63</v>
      </c>
      <c r="V606" s="10"/>
      <c r="W606" s="1" t="s">
        <v>41</v>
      </c>
      <c r="X606" s="2" t="s">
        <v>24</v>
      </c>
      <c r="Y606" s="2" t="str" cm="1">
        <f t="array" ref="Y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7" spans="1:26" ht="15" customHeight="1" x14ac:dyDescent="0.35">
      <c r="A607" s="1">
        <v>606</v>
      </c>
      <c r="B607" s="13">
        <v>-8.6090256721910006</v>
      </c>
      <c r="C607" s="12">
        <v>41.111339614998798</v>
      </c>
      <c r="D607" s="1">
        <v>1697</v>
      </c>
      <c r="E607" s="2" t="s">
        <v>746</v>
      </c>
      <c r="F607" s="1"/>
      <c r="G607" s="2" t="s">
        <v>19</v>
      </c>
      <c r="H607" s="2" t="s">
        <v>723</v>
      </c>
      <c r="I607" s="2" t="s">
        <v>724</v>
      </c>
      <c r="J607" s="1">
        <v>-39974</v>
      </c>
      <c r="K607" s="1">
        <v>160352</v>
      </c>
      <c r="L607" s="2" t="s">
        <v>21</v>
      </c>
      <c r="M607" s="1">
        <v>1963</v>
      </c>
      <c r="N607" s="1" t="str" cm="1">
        <f t="array" ref="N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7" s="2" t="s">
        <v>65</v>
      </c>
      <c r="P607" s="2" t="str" cm="1">
        <f t="array" ref="P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07" s="1">
        <v>1</v>
      </c>
      <c r="R607" s="1">
        <v>7.35</v>
      </c>
      <c r="S607" s="1">
        <v>37.380000000000003</v>
      </c>
      <c r="T607" s="1">
        <v>7.35</v>
      </c>
      <c r="U607" s="9"/>
      <c r="V607" s="10"/>
      <c r="W607" s="1" t="s">
        <v>41</v>
      </c>
      <c r="X607" s="2" t="s">
        <v>24</v>
      </c>
      <c r="Y607" s="2" t="str" cm="1">
        <f t="array" ref="Y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8" spans="1:26" ht="15" customHeight="1" x14ac:dyDescent="0.35">
      <c r="A608" s="1">
        <v>607</v>
      </c>
      <c r="B608" s="13">
        <v>-8.6261844210980794</v>
      </c>
      <c r="C608" s="12">
        <v>41.114887231812098</v>
      </c>
      <c r="D608" s="1">
        <v>1700</v>
      </c>
      <c r="E608" s="2" t="s">
        <v>747</v>
      </c>
      <c r="F608" s="1"/>
      <c r="G608" s="2" t="s">
        <v>37</v>
      </c>
      <c r="H608" s="2" t="s">
        <v>723</v>
      </c>
      <c r="I608" s="2" t="s">
        <v>724</v>
      </c>
      <c r="J608" s="1">
        <v>-41413</v>
      </c>
      <c r="K608" s="1">
        <v>160754</v>
      </c>
      <c r="L608" s="2" t="s">
        <v>21</v>
      </c>
      <c r="M608" s="1">
        <v>1963</v>
      </c>
      <c r="N608" s="1" t="str" cm="1">
        <f t="array" ref="N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8" s="2" t="s">
        <v>32</v>
      </c>
      <c r="P608" s="2" t="str" cm="1">
        <f t="array" ref="P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8" s="1">
        <v>4</v>
      </c>
      <c r="R608" s="1">
        <v>51.2</v>
      </c>
      <c r="S608" s="1">
        <v>14.68</v>
      </c>
      <c r="T608" s="1">
        <v>16.7</v>
      </c>
      <c r="U608" s="1">
        <v>5.94</v>
      </c>
      <c r="V608" s="10"/>
      <c r="W608" s="1" t="s">
        <v>41</v>
      </c>
      <c r="X608" s="2" t="s">
        <v>24</v>
      </c>
      <c r="Y608" s="2" t="str" cm="1">
        <f t="array" ref="Y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09" spans="1:26" ht="15" customHeight="1" x14ac:dyDescent="0.35">
      <c r="A609" s="1">
        <v>608</v>
      </c>
      <c r="B609" s="13">
        <v>-8.6152159696188004</v>
      </c>
      <c r="C609" s="12">
        <v>41.112880646260102</v>
      </c>
      <c r="D609" s="1">
        <v>1704</v>
      </c>
      <c r="E609" s="2" t="s">
        <v>748</v>
      </c>
      <c r="F609" s="1"/>
      <c r="G609" s="2" t="s">
        <v>37</v>
      </c>
      <c r="H609" s="2" t="s">
        <v>723</v>
      </c>
      <c r="I609" s="2" t="s">
        <v>724</v>
      </c>
      <c r="J609" s="1">
        <v>-40493</v>
      </c>
      <c r="K609" s="1">
        <v>160526</v>
      </c>
      <c r="L609" s="2" t="s">
        <v>21</v>
      </c>
      <c r="M609" s="1">
        <v>1963</v>
      </c>
      <c r="N609" s="1" t="str" cm="1">
        <f t="array" ref="N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09" s="2" t="s">
        <v>32</v>
      </c>
      <c r="P609" s="2" t="str" cm="1">
        <f t="array" ref="P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09" s="1">
        <v>2</v>
      </c>
      <c r="R609" s="1">
        <v>29.79</v>
      </c>
      <c r="S609" s="1">
        <v>13.3</v>
      </c>
      <c r="T609" s="1">
        <v>14.97</v>
      </c>
      <c r="U609" s="1">
        <v>6.3</v>
      </c>
      <c r="V609" s="10"/>
      <c r="W609" s="1" t="s">
        <v>41</v>
      </c>
      <c r="X609" s="2" t="s">
        <v>24</v>
      </c>
      <c r="Y609" s="2" t="str" cm="1">
        <f t="array" ref="Y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0" spans="1:26" ht="15" customHeight="1" x14ac:dyDescent="0.35">
      <c r="A610" s="1">
        <v>609</v>
      </c>
      <c r="B610" s="13">
        <v>-8.6192599813849</v>
      </c>
      <c r="C610" s="12">
        <v>41.122021135033897</v>
      </c>
      <c r="D610" s="1">
        <v>1708</v>
      </c>
      <c r="E610" s="2" t="s">
        <v>749</v>
      </c>
      <c r="F610" s="1"/>
      <c r="G610" s="2" t="s">
        <v>19</v>
      </c>
      <c r="H610" s="2" t="s">
        <v>723</v>
      </c>
      <c r="I610" s="2" t="s">
        <v>724</v>
      </c>
      <c r="J610" s="1">
        <v>-40827</v>
      </c>
      <c r="K610" s="1">
        <v>161543</v>
      </c>
      <c r="L610" s="2" t="s">
        <v>21</v>
      </c>
      <c r="M610" s="1">
        <v>2002</v>
      </c>
      <c r="N610" s="1" t="str" cm="1">
        <f t="array" ref="N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0" s="2" t="s">
        <v>228</v>
      </c>
      <c r="P610" s="2" t="str" cm="1">
        <f t="array" ref="P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0" s="1">
        <v>1</v>
      </c>
      <c r="R610" s="1">
        <v>9.25</v>
      </c>
      <c r="S610" s="1">
        <v>50.2</v>
      </c>
      <c r="T610" s="1">
        <v>9.25</v>
      </c>
      <c r="U610" s="9"/>
      <c r="V610" s="10"/>
      <c r="W610" s="1" t="s">
        <v>41</v>
      </c>
      <c r="X610" s="2" t="s">
        <v>24</v>
      </c>
      <c r="Y610" s="2" t="str" cm="1">
        <f t="array" ref="Y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1" spans="1:26" ht="15" customHeight="1" x14ac:dyDescent="0.35">
      <c r="A611" s="1">
        <v>610</v>
      </c>
      <c r="B611" s="13">
        <v>-7.2518180204174296</v>
      </c>
      <c r="C611" s="12">
        <v>38.058601022302398</v>
      </c>
      <c r="D611" s="1">
        <v>1710</v>
      </c>
      <c r="E611" s="2" t="s">
        <v>750</v>
      </c>
      <c r="F611" s="1"/>
      <c r="G611" s="2" t="s">
        <v>26</v>
      </c>
      <c r="H611" s="2" t="s">
        <v>27</v>
      </c>
      <c r="I611" s="2" t="s">
        <v>688</v>
      </c>
      <c r="J611" s="1">
        <v>77345</v>
      </c>
      <c r="K611" s="1">
        <v>-178326</v>
      </c>
      <c r="L611" s="2" t="s">
        <v>21</v>
      </c>
      <c r="M611" s="1">
        <v>1970</v>
      </c>
      <c r="N611" s="1" t="str" cm="1">
        <f t="array" ref="N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11" s="2" t="s">
        <v>32</v>
      </c>
      <c r="P611" s="2" t="str" cm="1">
        <f t="array" ref="P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1" s="1">
        <v>3</v>
      </c>
      <c r="R611" s="1">
        <v>32.4</v>
      </c>
      <c r="S611" s="1">
        <v>9.5</v>
      </c>
      <c r="T611" s="1">
        <v>11.7</v>
      </c>
      <c r="U611" s="1">
        <v>5.2</v>
      </c>
      <c r="V611" s="10"/>
      <c r="W611" s="1" t="s">
        <v>23</v>
      </c>
      <c r="X611" s="2" t="s">
        <v>24</v>
      </c>
      <c r="Y611" s="2" t="str" cm="1">
        <f t="array" ref="Y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2" spans="1:26" ht="15" customHeight="1" x14ac:dyDescent="0.35">
      <c r="A612" s="1">
        <v>611</v>
      </c>
      <c r="B612" s="13">
        <v>-8.6224088321943793</v>
      </c>
      <c r="C612" s="12">
        <v>41.1211253731244</v>
      </c>
      <c r="D612" s="1">
        <v>1712</v>
      </c>
      <c r="E612" s="2" t="s">
        <v>751</v>
      </c>
      <c r="F612" s="1"/>
      <c r="G612" s="2" t="s">
        <v>19</v>
      </c>
      <c r="H612" s="2" t="s">
        <v>723</v>
      </c>
      <c r="I612" s="2" t="s">
        <v>724</v>
      </c>
      <c r="J612" s="1">
        <v>-41092</v>
      </c>
      <c r="K612" s="1">
        <v>161445</v>
      </c>
      <c r="L612" s="2" t="s">
        <v>21</v>
      </c>
      <c r="M612" s="1">
        <v>2002</v>
      </c>
      <c r="N612" s="1" t="str" cm="1">
        <f t="array" ref="N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2" s="2" t="s">
        <v>228</v>
      </c>
      <c r="P612" s="2" t="str" cm="1">
        <f t="array" ref="P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2" s="1">
        <v>1</v>
      </c>
      <c r="R612" s="1">
        <v>9.27</v>
      </c>
      <c r="S612" s="1">
        <v>60.1</v>
      </c>
      <c r="T612" s="1">
        <v>9.27</v>
      </c>
      <c r="U612" s="9"/>
      <c r="V612" s="10"/>
      <c r="W612" s="1" t="s">
        <v>41</v>
      </c>
      <c r="X612" s="2" t="s">
        <v>24</v>
      </c>
      <c r="Y612" s="2" t="str" cm="1">
        <f t="array" ref="Y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3" spans="1:26" ht="15" customHeight="1" x14ac:dyDescent="0.35">
      <c r="A613" s="1">
        <v>612</v>
      </c>
      <c r="B613" s="13">
        <v>-7.2818656202230896</v>
      </c>
      <c r="C613" s="12">
        <v>38.024038764387598</v>
      </c>
      <c r="D613" s="1">
        <v>1713</v>
      </c>
      <c r="E613" s="2" t="s">
        <v>752</v>
      </c>
      <c r="F613" s="1"/>
      <c r="G613" s="2" t="s">
        <v>26</v>
      </c>
      <c r="H613" s="2" t="s">
        <v>27</v>
      </c>
      <c r="I613" s="2" t="s">
        <v>688</v>
      </c>
      <c r="J613" s="1">
        <v>74743</v>
      </c>
      <c r="K613" s="1">
        <v>-182187</v>
      </c>
      <c r="L613" s="2" t="s">
        <v>21</v>
      </c>
      <c r="M613" s="1">
        <v>1937</v>
      </c>
      <c r="N613" s="1" t="str" cm="1">
        <f t="array" ref="N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3" s="2" t="s">
        <v>29</v>
      </c>
      <c r="P613" s="2" t="str" cm="1">
        <f t="array" ref="P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3" s="1">
        <v>5</v>
      </c>
      <c r="R613" s="1">
        <v>19.2</v>
      </c>
      <c r="S613" s="1">
        <v>6.1</v>
      </c>
      <c r="T613" s="1">
        <v>5</v>
      </c>
      <c r="U613" s="1">
        <v>1</v>
      </c>
      <c r="V613" s="10"/>
      <c r="W613" s="1" t="s">
        <v>23</v>
      </c>
      <c r="X613" s="2" t="s">
        <v>31</v>
      </c>
      <c r="Y613" s="2" t="str" cm="1">
        <f t="array" ref="Y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614" spans="1:26" ht="15" customHeight="1" x14ac:dyDescent="0.35">
      <c r="A614" s="1">
        <v>613</v>
      </c>
      <c r="B614" s="13">
        <v>-8.2647253413726496</v>
      </c>
      <c r="C614" s="12">
        <v>37.560426459910403</v>
      </c>
      <c r="D614" s="1">
        <v>1714</v>
      </c>
      <c r="E614" s="2" t="s">
        <v>753</v>
      </c>
      <c r="F614" s="1"/>
      <c r="G614" s="2" t="s">
        <v>26</v>
      </c>
      <c r="H614" s="2" t="s">
        <v>27</v>
      </c>
      <c r="I614" s="2" t="s">
        <v>392</v>
      </c>
      <c r="J614" s="1">
        <v>-11628.91</v>
      </c>
      <c r="K614" s="1">
        <v>-233978.4</v>
      </c>
      <c r="L614" s="2" t="s">
        <v>21</v>
      </c>
      <c r="M614" s="1">
        <v>1986</v>
      </c>
      <c r="N614" s="1" t="str" cm="1">
        <f t="array" ref="N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4" s="2" t="s">
        <v>32</v>
      </c>
      <c r="P614" s="2" t="str" cm="1">
        <f t="array" ref="P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4" s="1">
        <v>7</v>
      </c>
      <c r="R614" s="1">
        <v>58.4</v>
      </c>
      <c r="S614" s="1">
        <v>14</v>
      </c>
      <c r="T614" s="1">
        <v>9</v>
      </c>
      <c r="U614" s="1">
        <v>8</v>
      </c>
      <c r="V614" s="10"/>
      <c r="W614" s="1" t="s">
        <v>30</v>
      </c>
      <c r="X614" s="2" t="s">
        <v>24</v>
      </c>
      <c r="Y614" s="2" t="str" cm="1">
        <f t="array" ref="Y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5" spans="1:26" ht="15" customHeight="1" x14ac:dyDescent="0.35">
      <c r="A615" s="1">
        <v>614</v>
      </c>
      <c r="B615" s="13">
        <v>-8.2890999660509106</v>
      </c>
      <c r="C615" s="12">
        <v>37.508881198203198</v>
      </c>
      <c r="D615" s="1">
        <v>1725</v>
      </c>
      <c r="E615" s="2" t="s">
        <v>754</v>
      </c>
      <c r="F615" s="1"/>
      <c r="G615" s="2" t="s">
        <v>26</v>
      </c>
      <c r="H615" s="2" t="s">
        <v>27</v>
      </c>
      <c r="I615" s="2" t="s">
        <v>392</v>
      </c>
      <c r="J615" s="1">
        <v>-13792</v>
      </c>
      <c r="K615" s="1">
        <v>-239696</v>
      </c>
      <c r="L615" s="2" t="s">
        <v>21</v>
      </c>
      <c r="M615" s="1">
        <v>1986</v>
      </c>
      <c r="N615" s="1" t="str" cm="1">
        <f t="array" ref="N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5" s="2" t="s">
        <v>32</v>
      </c>
      <c r="P615" s="2" t="str" cm="1">
        <f t="array" ref="P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5" s="1">
        <v>5</v>
      </c>
      <c r="R615" s="1">
        <v>93</v>
      </c>
      <c r="S615" s="1">
        <v>14.65</v>
      </c>
      <c r="T615" s="1">
        <v>20</v>
      </c>
      <c r="U615" s="1">
        <v>11.8</v>
      </c>
      <c r="V615" s="10"/>
      <c r="W615" s="1" t="s">
        <v>30</v>
      </c>
      <c r="X615" s="2" t="s">
        <v>38</v>
      </c>
      <c r="Y615" s="2" t="str" cm="1">
        <f t="array" ref="Y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6" spans="1:26" ht="15" customHeight="1" x14ac:dyDescent="0.35">
      <c r="A616" s="1">
        <v>615</v>
      </c>
      <c r="B616" s="13">
        <v>-9.1890916519739694</v>
      </c>
      <c r="C616" s="12">
        <v>39.346863021667502</v>
      </c>
      <c r="D616" s="1">
        <v>1731</v>
      </c>
      <c r="E616" s="2" t="s">
        <v>755</v>
      </c>
      <c r="F616" s="1"/>
      <c r="G616" s="2" t="s">
        <v>26</v>
      </c>
      <c r="H616" s="2" t="s">
        <v>143</v>
      </c>
      <c r="I616" s="2" t="s">
        <v>637</v>
      </c>
      <c r="J616" s="1">
        <v>-91028.75</v>
      </c>
      <c r="K616" s="1">
        <v>-35151.1</v>
      </c>
      <c r="L616" s="2" t="s">
        <v>21</v>
      </c>
      <c r="M616" s="1">
        <v>1949</v>
      </c>
      <c r="N616" s="1" t="str" cm="1">
        <f t="array" ref="N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6" s="2" t="s">
        <v>29</v>
      </c>
      <c r="P616" s="2" t="str" cm="1">
        <f t="array" ref="P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16" s="1">
        <v>3</v>
      </c>
      <c r="R616" s="1">
        <v>27</v>
      </c>
      <c r="S616" s="1">
        <v>10.5</v>
      </c>
      <c r="T616" s="1">
        <v>9.5</v>
      </c>
      <c r="U616" s="1">
        <v>2.4</v>
      </c>
      <c r="V616" s="10"/>
      <c r="W616" s="1" t="s">
        <v>23</v>
      </c>
      <c r="X616" s="2" t="s">
        <v>35</v>
      </c>
      <c r="Y616" s="2" t="str" cm="1">
        <f t="array" ref="Y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17" spans="1:26" ht="15" customHeight="1" x14ac:dyDescent="0.35">
      <c r="A617" s="1">
        <v>616</v>
      </c>
      <c r="B617" s="13">
        <v>-8.5785365140549992</v>
      </c>
      <c r="C617" s="12">
        <v>41.076272130158898</v>
      </c>
      <c r="D617" s="1">
        <v>1733</v>
      </c>
      <c r="E617" s="2" t="s">
        <v>756</v>
      </c>
      <c r="F617" s="1"/>
      <c r="G617" s="2" t="s">
        <v>37</v>
      </c>
      <c r="H617" s="2" t="s">
        <v>723</v>
      </c>
      <c r="I617" s="2" t="s">
        <v>724</v>
      </c>
      <c r="J617" s="1">
        <v>-37433</v>
      </c>
      <c r="K617" s="1">
        <v>156444</v>
      </c>
      <c r="L617" s="2" t="s">
        <v>21</v>
      </c>
      <c r="M617" s="1">
        <v>1995</v>
      </c>
      <c r="N617" s="1" t="str" cm="1">
        <f t="array" ref="N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7" s="2" t="s">
        <v>32</v>
      </c>
      <c r="P617" s="2" t="str" cm="1">
        <f t="array" ref="P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7" s="1">
        <v>3</v>
      </c>
      <c r="R617" s="1">
        <v>55.95</v>
      </c>
      <c r="S617" s="1">
        <v>28.9</v>
      </c>
      <c r="T617" s="1">
        <v>31.4</v>
      </c>
      <c r="U617" s="1">
        <v>5.32</v>
      </c>
      <c r="V617" s="10"/>
      <c r="W617" s="1" t="s">
        <v>41</v>
      </c>
      <c r="X617" s="2" t="s">
        <v>38</v>
      </c>
      <c r="Y617" s="2" t="str" cm="1">
        <f t="array" ref="Y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8" spans="1:26" ht="15" customHeight="1" x14ac:dyDescent="0.35">
      <c r="A618" s="1">
        <v>617</v>
      </c>
      <c r="B618" s="13">
        <v>-9.3605818943605694</v>
      </c>
      <c r="C618" s="12">
        <v>39.351246207385799</v>
      </c>
      <c r="D618" s="1">
        <v>1735</v>
      </c>
      <c r="E618" s="2" t="s">
        <v>757</v>
      </c>
      <c r="F618" s="1"/>
      <c r="G618" s="2" t="s">
        <v>26</v>
      </c>
      <c r="H618" s="2" t="s">
        <v>143</v>
      </c>
      <c r="I618" s="2" t="s">
        <v>758</v>
      </c>
      <c r="J618" s="1">
        <v>-105805.5</v>
      </c>
      <c r="K618" s="1">
        <v>-34477.65</v>
      </c>
      <c r="L618" s="2" t="s">
        <v>21</v>
      </c>
      <c r="M618" s="1">
        <v>1934</v>
      </c>
      <c r="N618" s="1" t="str" cm="1">
        <f t="array" ref="N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18" s="2" t="s">
        <v>32</v>
      </c>
      <c r="P618" s="2" t="str" cm="1">
        <f t="array" ref="P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8" s="1">
        <v>2</v>
      </c>
      <c r="R618" s="1">
        <v>23.4</v>
      </c>
      <c r="S618" s="1">
        <v>7.15</v>
      </c>
      <c r="T618" s="1">
        <v>11.73</v>
      </c>
      <c r="U618" s="1">
        <v>3.85</v>
      </c>
      <c r="V618" s="10"/>
      <c r="W618" s="1" t="s">
        <v>30</v>
      </c>
      <c r="X618" s="2" t="s">
        <v>38</v>
      </c>
      <c r="Y618" s="2" t="str" cm="1">
        <f t="array" ref="Y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19" spans="1:26" ht="15" customHeight="1" x14ac:dyDescent="0.35">
      <c r="A619" s="1">
        <v>618</v>
      </c>
      <c r="B619" s="13">
        <v>-8.5768954519285394</v>
      </c>
      <c r="C619" s="12">
        <v>41.078196415696702</v>
      </c>
      <c r="D619" s="1">
        <v>1737</v>
      </c>
      <c r="E619" s="2" t="s">
        <v>759</v>
      </c>
      <c r="F619" s="1"/>
      <c r="G619" s="2" t="s">
        <v>63</v>
      </c>
      <c r="H619" s="2" t="s">
        <v>723</v>
      </c>
      <c r="I619" s="2" t="s">
        <v>724</v>
      </c>
      <c r="J619" s="1">
        <v>-37294</v>
      </c>
      <c r="K619" s="1">
        <v>156657</v>
      </c>
      <c r="L619" s="2" t="s">
        <v>21</v>
      </c>
      <c r="M619" s="1">
        <v>1995</v>
      </c>
      <c r="N619" s="1" t="str" cm="1">
        <f t="array" ref="N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19" s="2" t="s">
        <v>32</v>
      </c>
      <c r="P619" s="2" t="str" cm="1">
        <f t="array" ref="P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19" s="1">
        <v>17</v>
      </c>
      <c r="R619" s="1">
        <v>570</v>
      </c>
      <c r="S619" s="1">
        <v>28</v>
      </c>
      <c r="T619" s="1">
        <v>34</v>
      </c>
      <c r="U619" s="1">
        <v>21</v>
      </c>
      <c r="V619" s="10"/>
      <c r="W619" s="1" t="s">
        <v>41</v>
      </c>
      <c r="X619" s="2" t="s">
        <v>38</v>
      </c>
      <c r="Y619" s="2" t="str" cm="1">
        <f t="array" ref="Y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0" spans="1:26" ht="15" customHeight="1" x14ac:dyDescent="0.35">
      <c r="A620" s="1">
        <v>619</v>
      </c>
      <c r="B620" s="13">
        <v>-9.32215102132702</v>
      </c>
      <c r="C620" s="12">
        <v>39.337384263594103</v>
      </c>
      <c r="D620" s="1">
        <v>1740</v>
      </c>
      <c r="E620" s="2" t="s">
        <v>760</v>
      </c>
      <c r="F620" s="1"/>
      <c r="G620" s="2" t="s">
        <v>26</v>
      </c>
      <c r="H620" s="2" t="s">
        <v>143</v>
      </c>
      <c r="I620" s="2" t="s">
        <v>758</v>
      </c>
      <c r="J620" s="1">
        <v>-102513</v>
      </c>
      <c r="K620" s="1">
        <v>-36061</v>
      </c>
      <c r="L620" s="2" t="s">
        <v>21</v>
      </c>
      <c r="M620" s="1">
        <v>1949</v>
      </c>
      <c r="N620" s="1" t="str" cm="1">
        <f t="array" ref="N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0" s="2" t="s">
        <v>29</v>
      </c>
      <c r="P620" s="2" t="str" cm="1">
        <f t="array" ref="P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0" s="1">
        <v>1</v>
      </c>
      <c r="R620" s="1">
        <v>13.2</v>
      </c>
      <c r="S620" s="1">
        <v>10.9</v>
      </c>
      <c r="T620" s="1">
        <v>13.2</v>
      </c>
      <c r="U620" s="9"/>
      <c r="V620" s="10"/>
      <c r="W620" s="1" t="s">
        <v>30</v>
      </c>
      <c r="X620" s="2" t="s">
        <v>35</v>
      </c>
      <c r="Y620" s="2" t="str" cm="1">
        <f t="array" ref="Y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20" s="2" t="s">
        <v>24</v>
      </c>
    </row>
    <row r="621" spans="1:26" ht="15" customHeight="1" x14ac:dyDescent="0.35">
      <c r="A621" s="1">
        <v>620</v>
      </c>
      <c r="B621" s="13">
        <v>-8.3005179238108209</v>
      </c>
      <c r="C621" s="12">
        <v>37.497583187992397</v>
      </c>
      <c r="D621" s="1">
        <v>1741</v>
      </c>
      <c r="E621" s="2" t="s">
        <v>761</v>
      </c>
      <c r="F621" s="1"/>
      <c r="G621" s="2" t="s">
        <v>19</v>
      </c>
      <c r="H621" s="2" t="s">
        <v>27</v>
      </c>
      <c r="I621" s="2" t="s">
        <v>392</v>
      </c>
      <c r="J621" s="1">
        <v>-14803.75</v>
      </c>
      <c r="K621" s="1">
        <v>-240948.2</v>
      </c>
      <c r="L621" s="2" t="s">
        <v>21</v>
      </c>
      <c r="M621" s="1">
        <v>1999</v>
      </c>
      <c r="N621" s="1" t="str" cm="1">
        <f t="array" ref="N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1" s="2" t="s">
        <v>228</v>
      </c>
      <c r="P621" s="2" t="str" cm="1">
        <f t="array" ref="P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1" s="1">
        <v>1</v>
      </c>
      <c r="R621" s="1">
        <v>11.8</v>
      </c>
      <c r="S621" s="1">
        <v>25</v>
      </c>
      <c r="T621" s="1">
        <v>11.8</v>
      </c>
      <c r="U621" s="9"/>
      <c r="V621" s="10"/>
      <c r="W621" s="1" t="s">
        <v>30</v>
      </c>
      <c r="X621" s="2" t="s">
        <v>24</v>
      </c>
      <c r="Y621" s="2" t="str" cm="1">
        <f t="array" ref="Y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2" spans="1:26" ht="15" customHeight="1" x14ac:dyDescent="0.35">
      <c r="A622" s="1">
        <v>621</v>
      </c>
      <c r="B622" s="13">
        <v>-8.57510314277323</v>
      </c>
      <c r="C622" s="12">
        <v>41.089530924343698</v>
      </c>
      <c r="D622" s="1">
        <v>1742</v>
      </c>
      <c r="E622" s="2" t="s">
        <v>762</v>
      </c>
      <c r="F622" s="1"/>
      <c r="G622" s="2" t="s">
        <v>37</v>
      </c>
      <c r="H622" s="2" t="s">
        <v>723</v>
      </c>
      <c r="I622" s="2" t="s">
        <v>724</v>
      </c>
      <c r="J622" s="1">
        <v>-37137</v>
      </c>
      <c r="K622" s="1">
        <v>157915</v>
      </c>
      <c r="L622" s="2" t="s">
        <v>21</v>
      </c>
      <c r="M622" s="1">
        <v>1995</v>
      </c>
      <c r="N622" s="1" t="str" cm="1">
        <f t="array" ref="N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2" s="2" t="s">
        <v>32</v>
      </c>
      <c r="P622" s="2" t="str" cm="1">
        <f t="array" ref="P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2" s="1">
        <v>3</v>
      </c>
      <c r="R622" s="1">
        <v>63.15</v>
      </c>
      <c r="S622" s="1">
        <v>11.7</v>
      </c>
      <c r="T622" s="1">
        <v>34.5</v>
      </c>
      <c r="U622" s="1">
        <v>6.07</v>
      </c>
      <c r="V622" s="10"/>
      <c r="W622" s="1" t="s">
        <v>41</v>
      </c>
      <c r="X622" s="2" t="s">
        <v>38</v>
      </c>
      <c r="Y622" s="2" t="str" cm="1">
        <f t="array" ref="Y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3" spans="1:26" ht="15" customHeight="1" x14ac:dyDescent="0.35">
      <c r="A623" s="1">
        <v>622</v>
      </c>
      <c r="B623" s="13">
        <v>-8.3210436236946101</v>
      </c>
      <c r="C623" s="12">
        <v>37.451372915911001</v>
      </c>
      <c r="D623" s="1">
        <v>1743</v>
      </c>
      <c r="E623" s="2" t="s">
        <v>763</v>
      </c>
      <c r="F623" s="1"/>
      <c r="G623" s="2" t="s">
        <v>19</v>
      </c>
      <c r="H623" s="2" t="s">
        <v>27</v>
      </c>
      <c r="I623" s="2" t="s">
        <v>392</v>
      </c>
      <c r="J623" s="1">
        <v>-16629.04</v>
      </c>
      <c r="K623" s="1">
        <v>-246073.5</v>
      </c>
      <c r="L623" s="2" t="s">
        <v>21</v>
      </c>
      <c r="M623" s="1">
        <v>1999</v>
      </c>
      <c r="N623" s="1" t="str" cm="1">
        <f t="array" ref="N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3" s="2" t="s">
        <v>228</v>
      </c>
      <c r="P623" s="2" t="str" cm="1">
        <f t="array" ref="P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3" s="1">
        <v>1</v>
      </c>
      <c r="R623" s="1">
        <v>8.4</v>
      </c>
      <c r="S623" s="1">
        <v>17.5</v>
      </c>
      <c r="T623" s="1">
        <v>8.4</v>
      </c>
      <c r="U623" s="9"/>
      <c r="V623" s="10"/>
      <c r="W623" s="1" t="s">
        <v>30</v>
      </c>
      <c r="X623" s="2" t="s">
        <v>24</v>
      </c>
      <c r="Y623" s="2" t="str" cm="1">
        <f t="array" ref="Y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4" spans="1:26" ht="15" customHeight="1" x14ac:dyDescent="0.35">
      <c r="A624" s="1">
        <v>623</v>
      </c>
      <c r="B624" s="13">
        <v>-8.6466878033709307</v>
      </c>
      <c r="C624" s="12">
        <v>42.012773351228802</v>
      </c>
      <c r="D624" s="1">
        <v>1748</v>
      </c>
      <c r="E624" s="2" t="s">
        <v>764</v>
      </c>
      <c r="F624" s="1"/>
      <c r="G624" s="2" t="s">
        <v>19</v>
      </c>
      <c r="H624" s="2" t="s">
        <v>384</v>
      </c>
      <c r="I624" s="2" t="s">
        <v>765</v>
      </c>
      <c r="J624" s="1">
        <v>-42542</v>
      </c>
      <c r="K624" s="1">
        <v>260488</v>
      </c>
      <c r="L624" s="2" t="s">
        <v>21</v>
      </c>
      <c r="M624" s="1">
        <v>1998</v>
      </c>
      <c r="N624" s="1" t="str" cm="1">
        <f t="array" ref="N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4" s="2" t="s">
        <v>32</v>
      </c>
      <c r="P624" s="2" t="str" cm="1">
        <f t="array" ref="P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4" s="1">
        <v>3</v>
      </c>
      <c r="R624" s="1">
        <v>26.93</v>
      </c>
      <c r="S624" s="1">
        <v>27.5</v>
      </c>
      <c r="T624" s="1">
        <v>12.01</v>
      </c>
      <c r="U624" s="1">
        <v>5.47</v>
      </c>
      <c r="V624" s="10"/>
      <c r="W624" s="1" t="s">
        <v>41</v>
      </c>
      <c r="X624" s="2" t="s">
        <v>24</v>
      </c>
      <c r="Y624" s="2" t="str" cm="1">
        <f t="array" ref="Y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5" spans="1:26" ht="15" customHeight="1" x14ac:dyDescent="0.35">
      <c r="A625" s="1">
        <v>624</v>
      </c>
      <c r="B625" s="13">
        <v>-8.5745661051526696</v>
      </c>
      <c r="C625" s="12">
        <v>41.091090754265203</v>
      </c>
      <c r="D625" s="1">
        <v>1750</v>
      </c>
      <c r="E625" s="2" t="s">
        <v>766</v>
      </c>
      <c r="F625" s="1"/>
      <c r="G625" s="2" t="s">
        <v>19</v>
      </c>
      <c r="H625" s="2" t="s">
        <v>723</v>
      </c>
      <c r="I625" s="2" t="s">
        <v>724</v>
      </c>
      <c r="J625" s="1">
        <v>-37091</v>
      </c>
      <c r="K625" s="1">
        <v>158088</v>
      </c>
      <c r="L625" s="2" t="s">
        <v>21</v>
      </c>
      <c r="M625" s="1">
        <v>1995</v>
      </c>
      <c r="N625" s="1" t="str" cm="1">
        <f t="array" ref="N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5" s="2" t="s">
        <v>32</v>
      </c>
      <c r="P625" s="2" t="str" cm="1">
        <f t="array" ref="P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5" s="1">
        <v>3</v>
      </c>
      <c r="R625" s="1">
        <v>39.229999999999997</v>
      </c>
      <c r="S625" s="1">
        <v>31.27</v>
      </c>
      <c r="T625" s="1">
        <v>20.62</v>
      </c>
      <c r="U625" s="1">
        <v>5.48</v>
      </c>
      <c r="V625" s="10"/>
      <c r="W625" s="1" t="s">
        <v>41</v>
      </c>
      <c r="X625" s="2" t="s">
        <v>24</v>
      </c>
      <c r="Y625" s="2" t="str" cm="1">
        <f t="array" ref="Y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6" spans="1:26" ht="15" customHeight="1" x14ac:dyDescent="0.35">
      <c r="A626" s="1">
        <v>625</v>
      </c>
      <c r="B626" s="13">
        <v>-8.5739094811229801</v>
      </c>
      <c r="C626" s="12">
        <v>41.092569998767097</v>
      </c>
      <c r="D626" s="1">
        <v>1753</v>
      </c>
      <c r="E626" s="2" t="s">
        <v>767</v>
      </c>
      <c r="F626" s="1"/>
      <c r="G626" s="2" t="s">
        <v>19</v>
      </c>
      <c r="H626" s="2" t="s">
        <v>723</v>
      </c>
      <c r="I626" s="2" t="s">
        <v>724</v>
      </c>
      <c r="J626" s="1">
        <v>-37035</v>
      </c>
      <c r="K626" s="1">
        <v>158252</v>
      </c>
      <c r="L626" s="2" t="s">
        <v>21</v>
      </c>
      <c r="M626" s="1">
        <v>1995</v>
      </c>
      <c r="N626" s="1" t="str" cm="1">
        <f t="array" ref="N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6" s="2" t="s">
        <v>228</v>
      </c>
      <c r="P626" s="2" t="str" cm="1">
        <f t="array" ref="P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6" s="1">
        <v>1</v>
      </c>
      <c r="R626" s="1">
        <v>13.1</v>
      </c>
      <c r="S626" s="1">
        <v>40.15</v>
      </c>
      <c r="T626" s="1">
        <v>13.1</v>
      </c>
      <c r="U626" s="9"/>
      <c r="V626" s="10"/>
      <c r="W626" s="1" t="s">
        <v>41</v>
      </c>
      <c r="X626" s="2" t="s">
        <v>24</v>
      </c>
      <c r="Y626" s="2" t="str" cm="1">
        <f t="array" ref="Y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7" spans="1:26" ht="15" customHeight="1" x14ac:dyDescent="0.35">
      <c r="A627" s="1">
        <v>626</v>
      </c>
      <c r="B627" s="13">
        <v>-8.5729508776137404</v>
      </c>
      <c r="C627" s="12">
        <v>41.095175948706597</v>
      </c>
      <c r="D627" s="1">
        <v>1756</v>
      </c>
      <c r="E627" s="2" t="s">
        <v>768</v>
      </c>
      <c r="F627" s="1"/>
      <c r="G627" s="2" t="s">
        <v>37</v>
      </c>
      <c r="H627" s="2" t="s">
        <v>723</v>
      </c>
      <c r="I627" s="2" t="s">
        <v>724</v>
      </c>
      <c r="J627" s="1">
        <v>-36953</v>
      </c>
      <c r="K627" s="1">
        <v>158541</v>
      </c>
      <c r="L627" s="2" t="s">
        <v>21</v>
      </c>
      <c r="M627" s="1">
        <v>1995</v>
      </c>
      <c r="N627" s="1" t="str" cm="1">
        <f t="array" ref="N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7" s="2" t="s">
        <v>22</v>
      </c>
      <c r="P627" s="2" t="str" cm="1">
        <f t="array" ref="P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27" s="1">
        <v>1</v>
      </c>
      <c r="R627" s="1">
        <v>31</v>
      </c>
      <c r="S627" s="1">
        <v>11.7</v>
      </c>
      <c r="T627" s="1">
        <v>31</v>
      </c>
      <c r="U627" s="9"/>
      <c r="V627" s="10"/>
      <c r="W627" s="1" t="s">
        <v>41</v>
      </c>
      <c r="X627" s="2" t="s">
        <v>38</v>
      </c>
      <c r="Y627" s="2" t="str" cm="1">
        <f t="array" ref="Y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8" spans="1:26" ht="15" customHeight="1" x14ac:dyDescent="0.35">
      <c r="A628" s="1">
        <v>627</v>
      </c>
      <c r="B628" s="13">
        <v>-7.5373328218395503</v>
      </c>
      <c r="C628" s="12">
        <v>37.8771752967385</v>
      </c>
      <c r="D628" s="1">
        <v>1757</v>
      </c>
      <c r="E628" s="2" t="s">
        <v>769</v>
      </c>
      <c r="F628" s="1"/>
      <c r="G628" s="2" t="s">
        <v>26</v>
      </c>
      <c r="H628" s="2" t="s">
        <v>27</v>
      </c>
      <c r="I628" s="2" t="s">
        <v>647</v>
      </c>
      <c r="J628" s="1">
        <v>52415.82</v>
      </c>
      <c r="K628" s="1">
        <v>-198662.9</v>
      </c>
      <c r="L628" s="2" t="s">
        <v>21</v>
      </c>
      <c r="M628" s="1">
        <v>1844</v>
      </c>
      <c r="N628" s="1" t="str" cm="1">
        <f t="array" ref="N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28" s="2" t="s">
        <v>29</v>
      </c>
      <c r="P628" s="2" t="str" cm="1">
        <f t="array" ref="P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28" s="1">
        <v>4</v>
      </c>
      <c r="R628" s="1">
        <v>39.75</v>
      </c>
      <c r="S628" s="1">
        <v>9.1999999999999993</v>
      </c>
      <c r="T628" s="1">
        <v>13.75</v>
      </c>
      <c r="U628" s="1">
        <v>2</v>
      </c>
      <c r="V628" s="10"/>
      <c r="W628" s="1" t="s">
        <v>23</v>
      </c>
      <c r="X628" s="2" t="s">
        <v>24</v>
      </c>
      <c r="Y628" s="2" t="str" cm="1">
        <f t="array" ref="Y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29" spans="1:26" ht="15" customHeight="1" x14ac:dyDescent="0.35">
      <c r="A629" s="1">
        <v>628</v>
      </c>
      <c r="B629" s="13">
        <v>-8.6465446267861594</v>
      </c>
      <c r="C629" s="12">
        <v>42.014484562739902</v>
      </c>
      <c r="D629" s="1">
        <v>1758</v>
      </c>
      <c r="E629" s="2" t="s">
        <v>770</v>
      </c>
      <c r="F629" s="1"/>
      <c r="G629" s="2" t="s">
        <v>63</v>
      </c>
      <c r="H629" s="2" t="s">
        <v>384</v>
      </c>
      <c r="I629" s="2" t="s">
        <v>765</v>
      </c>
      <c r="J629" s="1">
        <v>-42529</v>
      </c>
      <c r="K629" s="1">
        <v>260678</v>
      </c>
      <c r="L629" s="2" t="s">
        <v>21</v>
      </c>
      <c r="M629" s="1">
        <v>1998</v>
      </c>
      <c r="N629" s="1" t="str" cm="1">
        <f t="array" ref="N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29" s="2" t="s">
        <v>32</v>
      </c>
      <c r="P629" s="2" t="str" cm="1">
        <f t="array" ref="P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29" s="1">
        <v>30</v>
      </c>
      <c r="R629" s="1">
        <v>878.08</v>
      </c>
      <c r="S629" s="1">
        <v>27.7</v>
      </c>
      <c r="T629" s="1">
        <v>29.83</v>
      </c>
      <c r="U629" s="1">
        <v>11.96</v>
      </c>
      <c r="V629" s="10"/>
      <c r="W629" s="1" t="s">
        <v>41</v>
      </c>
      <c r="X629" s="2" t="s">
        <v>24</v>
      </c>
      <c r="Y629" s="2" t="str" cm="1">
        <f t="array" ref="Y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0" spans="1:26" ht="15" customHeight="1" x14ac:dyDescent="0.35">
      <c r="A630" s="1">
        <v>629</v>
      </c>
      <c r="B630" s="13">
        <v>-8.5709333156138801</v>
      </c>
      <c r="C630" s="12">
        <v>41.099649838487402</v>
      </c>
      <c r="D630" s="1">
        <v>1761</v>
      </c>
      <c r="E630" s="2" t="s">
        <v>771</v>
      </c>
      <c r="F630" s="1"/>
      <c r="G630" s="2" t="s">
        <v>19</v>
      </c>
      <c r="H630" s="2" t="s">
        <v>723</v>
      </c>
      <c r="I630" s="2" t="s">
        <v>724</v>
      </c>
      <c r="J630" s="1">
        <v>-36781</v>
      </c>
      <c r="K630" s="1">
        <v>159037</v>
      </c>
      <c r="L630" s="2" t="s">
        <v>21</v>
      </c>
      <c r="M630" s="1">
        <v>1995</v>
      </c>
      <c r="N630" s="1" t="str" cm="1">
        <f t="array" ref="N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0" s="2" t="s">
        <v>228</v>
      </c>
      <c r="P630" s="2" t="str" cm="1">
        <f t="array" ref="P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0" s="1">
        <v>1</v>
      </c>
      <c r="R630" s="1">
        <v>13.15</v>
      </c>
      <c r="S630" s="1">
        <v>55.15</v>
      </c>
      <c r="T630" s="1">
        <v>13.15</v>
      </c>
      <c r="U630" s="9"/>
      <c r="V630" s="10"/>
      <c r="W630" s="1" t="s">
        <v>41</v>
      </c>
      <c r="X630" s="2" t="s">
        <v>24</v>
      </c>
      <c r="Y630" s="2" t="str" cm="1">
        <f t="array" ref="Y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1" spans="1:26" ht="15" customHeight="1" x14ac:dyDescent="0.35">
      <c r="A631" s="1">
        <v>630</v>
      </c>
      <c r="B631" s="13">
        <v>-8.5664745608917805</v>
      </c>
      <c r="C631" s="12">
        <v>41.1040428534209</v>
      </c>
      <c r="D631" s="1">
        <v>1764</v>
      </c>
      <c r="E631" s="2" t="s">
        <v>772</v>
      </c>
      <c r="F631" s="1"/>
      <c r="G631" s="2" t="s">
        <v>63</v>
      </c>
      <c r="H631" s="2" t="s">
        <v>723</v>
      </c>
      <c r="I631" s="2" t="s">
        <v>724</v>
      </c>
      <c r="J631" s="1">
        <v>-36404</v>
      </c>
      <c r="K631" s="1">
        <v>159523</v>
      </c>
      <c r="L631" s="2" t="s">
        <v>21</v>
      </c>
      <c r="M631" s="1">
        <v>1995</v>
      </c>
      <c r="N631" s="1" t="str" cm="1">
        <f t="array" ref="N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1" s="2" t="s">
        <v>32</v>
      </c>
      <c r="P631" s="2" t="str" cm="1">
        <f t="array" ref="P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1" s="1">
        <v>12</v>
      </c>
      <c r="R631" s="1">
        <v>272.3</v>
      </c>
      <c r="S631" s="1">
        <v>37.299999999999997</v>
      </c>
      <c r="T631" s="1">
        <v>24.05</v>
      </c>
      <c r="U631" s="1">
        <v>5</v>
      </c>
      <c r="V631" s="10"/>
      <c r="W631" s="1" t="s">
        <v>41</v>
      </c>
      <c r="X631" s="2" t="s">
        <v>38</v>
      </c>
      <c r="Y631" s="2" t="str" cm="1">
        <f t="array" ref="Y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2" spans="1:26" ht="15" customHeight="1" x14ac:dyDescent="0.35">
      <c r="A632" s="1">
        <v>631</v>
      </c>
      <c r="B632" s="13">
        <v>-8.5656008704683106</v>
      </c>
      <c r="C632" s="12">
        <v>41.1087734640451</v>
      </c>
      <c r="D632" s="1">
        <v>1767</v>
      </c>
      <c r="E632" s="2" t="s">
        <v>773</v>
      </c>
      <c r="F632" s="1"/>
      <c r="G632" s="2" t="s">
        <v>19</v>
      </c>
      <c r="H632" s="2" t="s">
        <v>723</v>
      </c>
      <c r="I632" s="2" t="s">
        <v>724</v>
      </c>
      <c r="J632" s="1">
        <v>-36328</v>
      </c>
      <c r="K632" s="1">
        <v>160048</v>
      </c>
      <c r="L632" s="2" t="s">
        <v>21</v>
      </c>
      <c r="M632" s="1">
        <v>1995</v>
      </c>
      <c r="N632" s="1" t="str" cm="1">
        <f t="array" ref="N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2" s="2" t="s">
        <v>228</v>
      </c>
      <c r="P632" s="2" t="str" cm="1">
        <f t="array" ref="P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2" s="1">
        <v>1</v>
      </c>
      <c r="R632" s="1">
        <v>13</v>
      </c>
      <c r="S632" s="1">
        <v>45.2</v>
      </c>
      <c r="T632" s="1">
        <v>13</v>
      </c>
      <c r="U632" s="9"/>
      <c r="V632" s="10"/>
      <c r="W632" s="1" t="s">
        <v>41</v>
      </c>
      <c r="X632" s="2" t="s">
        <v>24</v>
      </c>
      <c r="Y632" s="2" t="str" cm="1">
        <f t="array" ref="Y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3" spans="1:26" ht="15" customHeight="1" x14ac:dyDescent="0.35">
      <c r="A633" s="1">
        <v>632</v>
      </c>
      <c r="B633" s="13">
        <v>-8.5696815147281598</v>
      </c>
      <c r="C633" s="12">
        <v>41.113737521056997</v>
      </c>
      <c r="D633" s="1">
        <v>1770</v>
      </c>
      <c r="E633" s="2" t="s">
        <v>774</v>
      </c>
      <c r="F633" s="1"/>
      <c r="G633" s="2" t="s">
        <v>63</v>
      </c>
      <c r="H633" s="2" t="s">
        <v>723</v>
      </c>
      <c r="I633" s="2" t="s">
        <v>724</v>
      </c>
      <c r="J633" s="1">
        <v>-36668</v>
      </c>
      <c r="K633" s="1">
        <v>160601</v>
      </c>
      <c r="L633" s="2" t="s">
        <v>21</v>
      </c>
      <c r="M633" s="1">
        <v>1995</v>
      </c>
      <c r="N633" s="1" t="str" cm="1">
        <f t="array" ref="N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3" s="2" t="s">
        <v>32</v>
      </c>
      <c r="P633" s="2" t="str" cm="1">
        <f t="array" ref="P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3" s="1">
        <v>5</v>
      </c>
      <c r="R633" s="1">
        <v>151.25</v>
      </c>
      <c r="S633" s="1">
        <v>14.05</v>
      </c>
      <c r="T633" s="1">
        <v>35.049999999999997</v>
      </c>
      <c r="U633" s="1">
        <v>18.5</v>
      </c>
      <c r="V633" s="10"/>
      <c r="W633" s="1" t="s">
        <v>41</v>
      </c>
      <c r="X633" s="2" t="s">
        <v>38</v>
      </c>
      <c r="Y633" s="2" t="str" cm="1">
        <f t="array" ref="Y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4" spans="1:26" ht="15" customHeight="1" x14ac:dyDescent="0.35">
      <c r="A634" s="1">
        <v>633</v>
      </c>
      <c r="B634" s="13">
        <v>-8.5683998048179593</v>
      </c>
      <c r="C634" s="12">
        <v>41.112562791372397</v>
      </c>
      <c r="D634" s="1">
        <v>1770</v>
      </c>
      <c r="E634" s="2" t="s">
        <v>775</v>
      </c>
      <c r="F634" s="1"/>
      <c r="G634" s="2" t="s">
        <v>63</v>
      </c>
      <c r="H634" s="2" t="s">
        <v>723</v>
      </c>
      <c r="I634" s="2" t="s">
        <v>724</v>
      </c>
      <c r="J634" s="1">
        <v>-36561</v>
      </c>
      <c r="K634" s="1">
        <v>160470</v>
      </c>
      <c r="L634" s="2" t="s">
        <v>21</v>
      </c>
      <c r="M634" s="1">
        <v>1995</v>
      </c>
      <c r="N634" s="1" t="str" cm="1">
        <f t="array" ref="N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4" s="2" t="s">
        <v>32</v>
      </c>
      <c r="P634" s="2" t="str" cm="1">
        <f t="array" ref="P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4" s="1">
        <v>6</v>
      </c>
      <c r="R634" s="1">
        <v>168.05</v>
      </c>
      <c r="S634" s="1">
        <v>14.05</v>
      </c>
      <c r="T634" s="1">
        <v>30.5</v>
      </c>
      <c r="U634" s="1">
        <v>24</v>
      </c>
      <c r="V634" s="10"/>
      <c r="W634" s="1" t="s">
        <v>41</v>
      </c>
      <c r="X634" s="2" t="s">
        <v>38</v>
      </c>
      <c r="Y634" s="2" t="str" cm="1">
        <f t="array" ref="Y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5" spans="1:26" ht="15" customHeight="1" x14ac:dyDescent="0.35">
      <c r="A635" s="1">
        <v>634</v>
      </c>
      <c r="B635" s="13">
        <v>-8.0267580711264994</v>
      </c>
      <c r="C635" s="12">
        <v>37.476635228462897</v>
      </c>
      <c r="D635" s="1">
        <v>1772</v>
      </c>
      <c r="E635" s="2" t="s">
        <v>776</v>
      </c>
      <c r="F635" s="1"/>
      <c r="G635" s="2" t="s">
        <v>26</v>
      </c>
      <c r="H635" s="2" t="s">
        <v>27</v>
      </c>
      <c r="I635" s="2" t="s">
        <v>726</v>
      </c>
      <c r="J635" s="1">
        <v>9407</v>
      </c>
      <c r="K635" s="1">
        <v>-243281</v>
      </c>
      <c r="L635" s="2" t="s">
        <v>21</v>
      </c>
      <c r="M635" s="1">
        <v>1970</v>
      </c>
      <c r="N635" s="1" t="str" cm="1">
        <f t="array" ref="N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5" s="2" t="s">
        <v>29</v>
      </c>
      <c r="P635" s="2" t="str" cm="1">
        <f t="array" ref="P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5" s="1">
        <v>3</v>
      </c>
      <c r="R635" s="1">
        <v>34.200000000000003</v>
      </c>
      <c r="S635" s="1">
        <v>10.199999999999999</v>
      </c>
      <c r="T635" s="1">
        <v>12.2</v>
      </c>
      <c r="U635" s="1">
        <v>2.65</v>
      </c>
      <c r="V635" s="10"/>
      <c r="W635" s="1" t="s">
        <v>30</v>
      </c>
      <c r="X635" s="2" t="s">
        <v>73</v>
      </c>
      <c r="Y635" s="2" t="str" cm="1">
        <f t="array" ref="Y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35" s="2" t="s">
        <v>24</v>
      </c>
    </row>
    <row r="636" spans="1:26" ht="15" customHeight="1" x14ac:dyDescent="0.35">
      <c r="A636" s="1">
        <v>635</v>
      </c>
      <c r="B636" s="13">
        <v>-7.5103630484473003</v>
      </c>
      <c r="C636" s="12">
        <v>40.886786106303703</v>
      </c>
      <c r="D636" s="1">
        <v>1776</v>
      </c>
      <c r="E636" s="2" t="s">
        <v>777</v>
      </c>
      <c r="F636" s="1"/>
      <c r="G636" s="2" t="s">
        <v>26</v>
      </c>
      <c r="H636" s="2" t="s">
        <v>126</v>
      </c>
      <c r="I636" s="2" t="s">
        <v>778</v>
      </c>
      <c r="J636" s="1">
        <v>52484.49</v>
      </c>
      <c r="K636" s="1">
        <v>135492</v>
      </c>
      <c r="L636" s="2" t="s">
        <v>21</v>
      </c>
      <c r="M636" s="1">
        <v>1998</v>
      </c>
      <c r="N636" s="1" t="str" cm="1">
        <f t="array" ref="N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6" s="2" t="s">
        <v>32</v>
      </c>
      <c r="P636" s="2" t="str" cm="1">
        <f t="array" ref="P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6" s="1">
        <v>6</v>
      </c>
      <c r="R636" s="1">
        <v>199.2</v>
      </c>
      <c r="S636" s="1">
        <v>14.4</v>
      </c>
      <c r="T636" s="1">
        <v>34.200000000000003</v>
      </c>
      <c r="U636" s="1">
        <v>36</v>
      </c>
      <c r="V636" s="10"/>
      <c r="W636" s="1" t="s">
        <v>46</v>
      </c>
      <c r="X636" s="2" t="s">
        <v>24</v>
      </c>
      <c r="Y636" s="2" t="str" cm="1">
        <f t="array" ref="Y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7" spans="1:26" ht="15" customHeight="1" x14ac:dyDescent="0.35">
      <c r="A637" s="1">
        <v>636</v>
      </c>
      <c r="B637" s="13">
        <v>-7.9847118832589103</v>
      </c>
      <c r="C637" s="12">
        <v>37.397165432788398</v>
      </c>
      <c r="D637" s="1">
        <v>1778</v>
      </c>
      <c r="E637" s="2" t="s">
        <v>779</v>
      </c>
      <c r="F637" s="1"/>
      <c r="G637" s="2" t="s">
        <v>26</v>
      </c>
      <c r="H637" s="2" t="s">
        <v>27</v>
      </c>
      <c r="I637" s="2" t="s">
        <v>726</v>
      </c>
      <c r="J637" s="1">
        <v>13140</v>
      </c>
      <c r="K637" s="1">
        <v>-252096</v>
      </c>
      <c r="L637" s="2" t="s">
        <v>21</v>
      </c>
      <c r="M637" s="1">
        <v>1970</v>
      </c>
      <c r="N637" s="1" t="str" cm="1">
        <f t="array" ref="N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37" s="2" t="s">
        <v>29</v>
      </c>
      <c r="P637" s="2" t="str" cm="1">
        <f t="array" ref="P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37" s="1">
        <v>9</v>
      </c>
      <c r="R637" s="1">
        <v>74.2</v>
      </c>
      <c r="S637" s="1">
        <v>6.18</v>
      </c>
      <c r="T637" s="1">
        <v>8.6</v>
      </c>
      <c r="U637" s="1">
        <v>2.7</v>
      </c>
      <c r="V637" s="10"/>
      <c r="W637" s="1" t="s">
        <v>30</v>
      </c>
      <c r="X637" s="2" t="s">
        <v>31</v>
      </c>
      <c r="Y637" s="2" t="str" cm="1">
        <f t="array" ref="Y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638" spans="1:26" ht="15" customHeight="1" x14ac:dyDescent="0.35">
      <c r="A638" s="1">
        <v>637</v>
      </c>
      <c r="B638" s="13">
        <v>-7.7234527277162996</v>
      </c>
      <c r="C638" s="12">
        <v>40.7546206518197</v>
      </c>
      <c r="D638" s="1">
        <v>1779</v>
      </c>
      <c r="E638" s="2" t="s">
        <v>780</v>
      </c>
      <c r="F638" s="1"/>
      <c r="G638" s="2" t="s">
        <v>19</v>
      </c>
      <c r="H638" s="2" t="s">
        <v>126</v>
      </c>
      <c r="I638" s="2" t="s">
        <v>781</v>
      </c>
      <c r="J638" s="1">
        <v>34594</v>
      </c>
      <c r="K638" s="1">
        <v>120709</v>
      </c>
      <c r="L638" s="2" t="s">
        <v>21</v>
      </c>
      <c r="M638" s="1">
        <v>2002</v>
      </c>
      <c r="N638" s="1" t="str" cm="1">
        <f t="array" ref="N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8" s="2" t="s">
        <v>65</v>
      </c>
      <c r="P638" s="2" t="str" cm="1">
        <f t="array" ref="P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38" s="1">
        <v>1</v>
      </c>
      <c r="R638" s="1">
        <v>9.9</v>
      </c>
      <c r="S638" s="1">
        <v>12.4</v>
      </c>
      <c r="T638" s="1">
        <v>9.9</v>
      </c>
      <c r="U638" s="9"/>
      <c r="V638" s="10"/>
      <c r="W638" s="1" t="s">
        <v>46</v>
      </c>
      <c r="X638" s="2" t="s">
        <v>24</v>
      </c>
      <c r="Y638" s="2" t="str" cm="1">
        <f t="array" ref="Y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39" spans="1:26" ht="15" customHeight="1" x14ac:dyDescent="0.35">
      <c r="A639" s="1">
        <v>638</v>
      </c>
      <c r="B639" s="13">
        <v>-8.2322922871404902</v>
      </c>
      <c r="C639" s="12">
        <v>39.697145472449797</v>
      </c>
      <c r="D639" s="1">
        <v>1785</v>
      </c>
      <c r="E639" s="2" t="s">
        <v>782</v>
      </c>
      <c r="F639" s="1"/>
      <c r="G639" s="2" t="s">
        <v>26</v>
      </c>
      <c r="H639" s="2" t="s">
        <v>325</v>
      </c>
      <c r="I639" s="2" t="s">
        <v>717</v>
      </c>
      <c r="J639" s="1">
        <v>-8507</v>
      </c>
      <c r="K639" s="1">
        <v>3212</v>
      </c>
      <c r="L639" s="2" t="s">
        <v>21</v>
      </c>
      <c r="M639" s="1">
        <v>1992</v>
      </c>
      <c r="N639" s="1" t="str" cm="1">
        <f t="array" ref="N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39" s="2" t="s">
        <v>32</v>
      </c>
      <c r="P639" s="2" t="str" cm="1">
        <f t="array" ref="P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39" s="1">
        <v>9</v>
      </c>
      <c r="R639" s="1">
        <v>400.4</v>
      </c>
      <c r="S639" s="1">
        <v>10.8</v>
      </c>
      <c r="T639" s="1">
        <v>229</v>
      </c>
      <c r="U639" s="1">
        <v>90</v>
      </c>
      <c r="V639" s="10"/>
      <c r="W639" s="1" t="s">
        <v>23</v>
      </c>
      <c r="X639" s="2" t="s">
        <v>24</v>
      </c>
      <c r="Y639" s="2" t="str" cm="1">
        <f t="array" ref="Y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39" s="2" t="s">
        <v>38</v>
      </c>
    </row>
    <row r="640" spans="1:26" ht="15" customHeight="1" x14ac:dyDescent="0.35">
      <c r="A640" s="1">
        <v>639</v>
      </c>
      <c r="B640" s="13">
        <v>-7.62831099795297</v>
      </c>
      <c r="C640" s="12">
        <v>38.114010477765099</v>
      </c>
      <c r="D640" s="1">
        <v>1790</v>
      </c>
      <c r="E640" s="2" t="s">
        <v>784</v>
      </c>
      <c r="F640" s="1"/>
      <c r="G640" s="2" t="s">
        <v>26</v>
      </c>
      <c r="H640" s="2" t="s">
        <v>27</v>
      </c>
      <c r="I640" s="2" t="s">
        <v>785</v>
      </c>
      <c r="J640" s="1">
        <v>44269</v>
      </c>
      <c r="K640" s="1">
        <v>-172422</v>
      </c>
      <c r="L640" s="2" t="s">
        <v>21</v>
      </c>
      <c r="M640" s="1">
        <v>1982</v>
      </c>
      <c r="N640" s="1" t="str" cm="1">
        <f t="array" ref="N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0" s="2" t="s">
        <v>32</v>
      </c>
      <c r="P640" s="2" t="str" cm="1">
        <f t="array" ref="P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0" s="1">
        <v>9</v>
      </c>
      <c r="R640" s="1">
        <v>370.3</v>
      </c>
      <c r="S640" s="1">
        <v>13.6</v>
      </c>
      <c r="T640" s="1">
        <v>44.9</v>
      </c>
      <c r="U640" s="1">
        <v>20</v>
      </c>
      <c r="V640" s="10"/>
      <c r="W640" s="1" t="s">
        <v>30</v>
      </c>
      <c r="X640" s="2" t="s">
        <v>38</v>
      </c>
      <c r="Y640" s="2" t="str" cm="1">
        <f t="array" ref="Y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1" spans="1:26" ht="15" customHeight="1" x14ac:dyDescent="0.35">
      <c r="A641" s="1">
        <v>640</v>
      </c>
      <c r="B641" s="13">
        <v>-9.0831811795131205</v>
      </c>
      <c r="C641" s="12">
        <v>38.9958461136683</v>
      </c>
      <c r="D641" s="1">
        <v>1794</v>
      </c>
      <c r="E641" s="2" t="s">
        <v>786</v>
      </c>
      <c r="F641" s="1"/>
      <c r="G641" s="2" t="s">
        <v>26</v>
      </c>
      <c r="H641" s="2" t="s">
        <v>374</v>
      </c>
      <c r="I641" s="2" t="s">
        <v>783</v>
      </c>
      <c r="J641" s="1">
        <v>-82307</v>
      </c>
      <c r="K641" s="1">
        <v>-74223</v>
      </c>
      <c r="L641" s="2" t="s">
        <v>21</v>
      </c>
      <c r="M641" s="1">
        <v>2007</v>
      </c>
      <c r="N641" s="1" t="str" cm="1">
        <f t="array" ref="N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1" s="2" t="s">
        <v>22</v>
      </c>
      <c r="P641" s="2" t="str" cm="1">
        <f t="array" ref="P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1" s="1">
        <v>1</v>
      </c>
      <c r="R641" s="1">
        <v>19.5</v>
      </c>
      <c r="S641" s="1">
        <v>11</v>
      </c>
      <c r="T641" s="1">
        <v>19.5</v>
      </c>
      <c r="U641" s="9"/>
      <c r="V641" s="10"/>
      <c r="W641" s="1" t="s">
        <v>30</v>
      </c>
      <c r="X641" s="2" t="s">
        <v>38</v>
      </c>
      <c r="Y641" s="2" t="str" cm="1">
        <f t="array" ref="Y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2" spans="1:26" ht="15" customHeight="1" x14ac:dyDescent="0.35">
      <c r="A642" s="1">
        <v>641</v>
      </c>
      <c r="B642" s="13">
        <v>-7.6107569003929703</v>
      </c>
      <c r="C642" s="12">
        <v>38.113040950175098</v>
      </c>
      <c r="D642" s="1">
        <v>1795</v>
      </c>
      <c r="E642" s="2" t="s">
        <v>787</v>
      </c>
      <c r="F642" s="1"/>
      <c r="G642" s="2" t="s">
        <v>26</v>
      </c>
      <c r="H642" s="2" t="s">
        <v>27</v>
      </c>
      <c r="I642" s="2" t="s">
        <v>647</v>
      </c>
      <c r="J642" s="1">
        <v>45809.05</v>
      </c>
      <c r="K642" s="1">
        <v>-172521.1</v>
      </c>
      <c r="L642" s="2" t="s">
        <v>21</v>
      </c>
      <c r="M642" s="1">
        <v>1970</v>
      </c>
      <c r="N642" s="1" t="str" cm="1">
        <f t="array" ref="N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42" s="2" t="s">
        <v>32</v>
      </c>
      <c r="P642" s="2" t="str" cm="1">
        <f t="array" ref="P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2" s="1">
        <v>6</v>
      </c>
      <c r="R642" s="1">
        <v>115</v>
      </c>
      <c r="S642" s="1">
        <v>13.4</v>
      </c>
      <c r="T642" s="1">
        <v>20.6</v>
      </c>
      <c r="U642" s="1">
        <v>9</v>
      </c>
      <c r="V642" s="10"/>
      <c r="W642" s="1" t="s">
        <v>30</v>
      </c>
      <c r="X642" s="2" t="s">
        <v>38</v>
      </c>
      <c r="Y642" s="2" t="str" cm="1">
        <f t="array" ref="Y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3" spans="1:26" ht="15" customHeight="1" x14ac:dyDescent="0.35">
      <c r="A643" s="1">
        <v>642</v>
      </c>
      <c r="B643" s="13">
        <v>-7.7356145744737299</v>
      </c>
      <c r="C643" s="12">
        <v>40.754564124284499</v>
      </c>
      <c r="D643" s="1">
        <v>1796</v>
      </c>
      <c r="E643" s="2" t="s">
        <v>788</v>
      </c>
      <c r="F643" s="1"/>
      <c r="G643" s="2" t="s">
        <v>19</v>
      </c>
      <c r="H643" s="2" t="s">
        <v>126</v>
      </c>
      <c r="I643" s="2" t="s">
        <v>781</v>
      </c>
      <c r="J643" s="1">
        <v>33567</v>
      </c>
      <c r="K643" s="1">
        <v>120698</v>
      </c>
      <c r="L643" s="2" t="s">
        <v>21</v>
      </c>
      <c r="M643" s="1">
        <v>2002</v>
      </c>
      <c r="N643" s="1" t="str" cm="1">
        <f t="array" ref="N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3" s="2" t="s">
        <v>228</v>
      </c>
      <c r="P643" s="2" t="str" cm="1">
        <f t="array" ref="P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3" s="1">
        <v>1</v>
      </c>
      <c r="R643" s="1">
        <v>9.8000000000000007</v>
      </c>
      <c r="S643" s="1">
        <v>15</v>
      </c>
      <c r="T643" s="1">
        <v>9.8000000000000007</v>
      </c>
      <c r="U643" s="9"/>
      <c r="V643" s="10"/>
      <c r="W643" s="1" t="s">
        <v>46</v>
      </c>
      <c r="X643" s="2" t="s">
        <v>24</v>
      </c>
      <c r="Y643" s="2" t="str" cm="1">
        <f t="array" ref="Y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4" spans="1:26" ht="15" customHeight="1" x14ac:dyDescent="0.35">
      <c r="A644" s="1">
        <v>643</v>
      </c>
      <c r="B644" s="13">
        <v>-7.7402003144882396</v>
      </c>
      <c r="C644" s="12">
        <v>40.754139482928501</v>
      </c>
      <c r="D644" s="1">
        <v>1801</v>
      </c>
      <c r="E644" s="2" t="s">
        <v>789</v>
      </c>
      <c r="F644" s="1"/>
      <c r="G644" s="2" t="s">
        <v>19</v>
      </c>
      <c r="H644" s="2" t="s">
        <v>126</v>
      </c>
      <c r="I644" s="2" t="s">
        <v>781</v>
      </c>
      <c r="J644" s="1">
        <v>33179.96</v>
      </c>
      <c r="K644" s="1">
        <v>120649.1</v>
      </c>
      <c r="L644" s="2" t="s">
        <v>21</v>
      </c>
      <c r="M644" s="1">
        <v>2002</v>
      </c>
      <c r="N644" s="1" t="str" cm="1">
        <f t="array" ref="N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4" s="2" t="s">
        <v>32</v>
      </c>
      <c r="P644" s="2" t="str" cm="1">
        <f t="array" ref="P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4" s="1">
        <v>3</v>
      </c>
      <c r="R644" s="1">
        <v>51.45</v>
      </c>
      <c r="S644" s="1">
        <v>11.1</v>
      </c>
      <c r="T644" s="1">
        <v>23.15</v>
      </c>
      <c r="U644" s="1">
        <v>7.8</v>
      </c>
      <c r="V644" s="10"/>
      <c r="W644" s="1" t="s">
        <v>46</v>
      </c>
      <c r="X644" s="2" t="s">
        <v>24</v>
      </c>
      <c r="Y644" s="2" t="str" cm="1">
        <f t="array" ref="Y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5" spans="1:26" ht="15" customHeight="1" x14ac:dyDescent="0.35">
      <c r="A645" s="1">
        <v>644</v>
      </c>
      <c r="B645" s="13">
        <v>-7.6495454288575804</v>
      </c>
      <c r="C645" s="12">
        <v>37.551521387086296</v>
      </c>
      <c r="D645" s="1">
        <v>1802</v>
      </c>
      <c r="E645" s="2" t="s">
        <v>790</v>
      </c>
      <c r="F645" s="1"/>
      <c r="G645" s="2" t="s">
        <v>26</v>
      </c>
      <c r="H645" s="2" t="s">
        <v>27</v>
      </c>
      <c r="I645" s="2" t="s">
        <v>791</v>
      </c>
      <c r="J645" s="1">
        <v>42730</v>
      </c>
      <c r="K645" s="1">
        <v>-234865</v>
      </c>
      <c r="L645" s="2" t="s">
        <v>21</v>
      </c>
      <c r="M645" s="1">
        <v>1936</v>
      </c>
      <c r="N645" s="1" t="str" cm="1">
        <f t="array" ref="N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5" s="2" t="s">
        <v>22</v>
      </c>
      <c r="P645" s="2" t="str" cm="1">
        <f t="array" ref="P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45" s="1">
        <v>1</v>
      </c>
      <c r="R645" s="1">
        <v>12</v>
      </c>
      <c r="S645" s="1">
        <v>11</v>
      </c>
      <c r="T645" s="1">
        <v>12</v>
      </c>
      <c r="U645" s="9"/>
      <c r="V645" s="10"/>
      <c r="W645" s="1" t="s">
        <v>23</v>
      </c>
      <c r="X645" s="2" t="s">
        <v>24</v>
      </c>
      <c r="Y645" s="2" t="str" cm="1">
        <f t="array" ref="Y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6" spans="1:26" ht="15" customHeight="1" x14ac:dyDescent="0.35">
      <c r="A646" s="1">
        <v>645</v>
      </c>
      <c r="B646" s="13">
        <v>-7.6832395049405999</v>
      </c>
      <c r="C646" s="12">
        <v>37.617084176966003</v>
      </c>
      <c r="D646" s="1">
        <v>1808</v>
      </c>
      <c r="E646" s="2" t="s">
        <v>792</v>
      </c>
      <c r="F646" s="1"/>
      <c r="G646" s="2" t="s">
        <v>26</v>
      </c>
      <c r="H646" s="2" t="s">
        <v>27</v>
      </c>
      <c r="I646" s="2" t="s">
        <v>791</v>
      </c>
      <c r="J646" s="1">
        <v>39717.760000000002</v>
      </c>
      <c r="K646" s="1">
        <v>-227603</v>
      </c>
      <c r="L646" s="2" t="s">
        <v>21</v>
      </c>
      <c r="M646" s="1">
        <v>1944</v>
      </c>
      <c r="N646" s="1" t="str" cm="1">
        <f t="array" ref="N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6" s="2" t="s">
        <v>29</v>
      </c>
      <c r="P646" s="2" t="str" cm="1">
        <f t="array" ref="P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6" s="1">
        <v>3</v>
      </c>
      <c r="R646" s="1">
        <v>63.6</v>
      </c>
      <c r="S646" s="1">
        <v>8.25</v>
      </c>
      <c r="T646" s="1">
        <v>21.8</v>
      </c>
      <c r="U646" s="1">
        <v>1.95</v>
      </c>
      <c r="V646" s="10"/>
      <c r="W646" s="1" t="s">
        <v>23</v>
      </c>
      <c r="X646" s="2" t="s">
        <v>24</v>
      </c>
      <c r="Y646" s="2" t="str" cm="1">
        <f t="array" ref="Y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7" spans="1:26" ht="15" customHeight="1" x14ac:dyDescent="0.35">
      <c r="A647" s="1">
        <v>646</v>
      </c>
      <c r="B647" s="13">
        <v>-8.2504101439431707</v>
      </c>
      <c r="C647" s="12">
        <v>37.602799941229001</v>
      </c>
      <c r="D647" s="1">
        <v>1810</v>
      </c>
      <c r="E647" s="2" t="s">
        <v>793</v>
      </c>
      <c r="F647" s="1"/>
      <c r="G647" s="2" t="s">
        <v>19</v>
      </c>
      <c r="H647" s="2" t="s">
        <v>27</v>
      </c>
      <c r="I647" s="2" t="s">
        <v>392</v>
      </c>
      <c r="J647" s="1">
        <v>-10358.23</v>
      </c>
      <c r="K647" s="1">
        <v>-229277.1</v>
      </c>
      <c r="L647" s="2" t="s">
        <v>21</v>
      </c>
      <c r="M647" s="1">
        <v>1986</v>
      </c>
      <c r="N647" s="1" t="str" cm="1">
        <f t="array" ref="N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7" s="2" t="s">
        <v>133</v>
      </c>
      <c r="P647" s="2" t="str" cm="1">
        <f t="array" ref="P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47" s="1">
        <v>1</v>
      </c>
      <c r="R647" s="1">
        <v>4.4000000000000004</v>
      </c>
      <c r="S647" s="1">
        <v>13.9</v>
      </c>
      <c r="T647" s="1">
        <v>4.4000000000000004</v>
      </c>
      <c r="U647" s="9"/>
      <c r="V647" s="10"/>
      <c r="W647" s="1" t="s">
        <v>30</v>
      </c>
      <c r="X647" s="2" t="s">
        <v>24</v>
      </c>
      <c r="Y647" s="2" t="str" cm="1">
        <f t="array" ref="Y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8" spans="1:26" ht="15" customHeight="1" x14ac:dyDescent="0.35">
      <c r="A648" s="1">
        <v>647</v>
      </c>
      <c r="B648" s="13">
        <v>-8.8909023115696701</v>
      </c>
      <c r="C648" s="12">
        <v>38.924588751433397</v>
      </c>
      <c r="D648" s="1">
        <v>1811</v>
      </c>
      <c r="E648" s="2" t="s">
        <v>794</v>
      </c>
      <c r="F648" s="1"/>
      <c r="G648" s="2" t="s">
        <v>26</v>
      </c>
      <c r="H648" s="2" t="s">
        <v>374</v>
      </c>
      <c r="I648" s="2" t="s">
        <v>795</v>
      </c>
      <c r="J648" s="1">
        <v>-65715</v>
      </c>
      <c r="K648" s="1">
        <v>-82290</v>
      </c>
      <c r="L648" s="2" t="s">
        <v>21</v>
      </c>
      <c r="M648" s="1">
        <v>1959</v>
      </c>
      <c r="N648" s="1" t="str" cm="1">
        <f t="array" ref="N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48" s="2" t="s">
        <v>32</v>
      </c>
      <c r="P648" s="2" t="str" cm="1">
        <f t="array" ref="P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48" s="1">
        <v>21</v>
      </c>
      <c r="R648" s="1">
        <v>309.7</v>
      </c>
      <c r="S648" s="1">
        <v>12.71</v>
      </c>
      <c r="T648" s="1">
        <v>15</v>
      </c>
      <c r="U648" s="1">
        <v>4</v>
      </c>
      <c r="V648" s="10"/>
      <c r="W648" s="1" t="s">
        <v>30</v>
      </c>
      <c r="X648" s="2" t="s">
        <v>38</v>
      </c>
      <c r="Y648" s="2" t="str" cm="1">
        <f t="array" ref="Y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49" spans="1:26" ht="15" customHeight="1" x14ac:dyDescent="0.35">
      <c r="A649" s="1">
        <v>648</v>
      </c>
      <c r="B649" s="13">
        <v>-8.2288592575692991</v>
      </c>
      <c r="C649" s="12">
        <v>37.643345787076903</v>
      </c>
      <c r="D649" s="1">
        <v>1812</v>
      </c>
      <c r="E649" s="2" t="s">
        <v>26</v>
      </c>
      <c r="F649" s="1"/>
      <c r="G649" s="2" t="s">
        <v>26</v>
      </c>
      <c r="H649" s="2" t="s">
        <v>27</v>
      </c>
      <c r="I649" s="2" t="s">
        <v>392</v>
      </c>
      <c r="J649" s="1">
        <v>-8450.607</v>
      </c>
      <c r="K649" s="1">
        <v>-224779.1</v>
      </c>
      <c r="L649" s="2" t="s">
        <v>21</v>
      </c>
      <c r="M649" s="1">
        <v>1986</v>
      </c>
      <c r="N649" s="1" t="str" cm="1">
        <f t="array" ref="N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49" s="2" t="s">
        <v>29</v>
      </c>
      <c r="P649" s="2" t="str" cm="1">
        <f t="array" ref="P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49" s="1">
        <v>2</v>
      </c>
      <c r="R649" s="1">
        <v>8.9</v>
      </c>
      <c r="S649" s="1">
        <v>15.3</v>
      </c>
      <c r="T649" s="1">
        <v>4.45</v>
      </c>
      <c r="U649" s="1">
        <v>2</v>
      </c>
      <c r="V649" s="10"/>
      <c r="W649" s="1" t="s">
        <v>30</v>
      </c>
      <c r="X649" s="2" t="s">
        <v>31</v>
      </c>
      <c r="Y649" s="2" t="str" cm="1">
        <f t="array" ref="Y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49" s="2" t="s">
        <v>24</v>
      </c>
    </row>
    <row r="650" spans="1:26" ht="15" customHeight="1" x14ac:dyDescent="0.35">
      <c r="A650" s="1">
        <v>649</v>
      </c>
      <c r="B650" s="13">
        <v>-8.97198843132783</v>
      </c>
      <c r="C650" s="12">
        <v>39.014809337469103</v>
      </c>
      <c r="D650" s="1">
        <v>1814</v>
      </c>
      <c r="E650" s="2" t="s">
        <v>796</v>
      </c>
      <c r="F650" s="1"/>
      <c r="G650" s="2" t="s">
        <v>26</v>
      </c>
      <c r="H650" s="2" t="s">
        <v>374</v>
      </c>
      <c r="I650" s="2" t="s">
        <v>797</v>
      </c>
      <c r="J650" s="1">
        <v>-72654.559999999998</v>
      </c>
      <c r="K650" s="1">
        <v>-72212.38</v>
      </c>
      <c r="L650" s="2" t="s">
        <v>21</v>
      </c>
      <c r="M650" s="1">
        <v>1953</v>
      </c>
      <c r="N650" s="1" t="str" cm="1">
        <f t="array" ref="N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0" s="2" t="s">
        <v>65</v>
      </c>
      <c r="P650" s="2" t="str" cm="1">
        <f t="array" ref="P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0" s="1">
        <v>1</v>
      </c>
      <c r="R650" s="1">
        <v>30</v>
      </c>
      <c r="S650" s="1">
        <v>15.5</v>
      </c>
      <c r="T650" s="1">
        <v>30</v>
      </c>
      <c r="U650" s="9"/>
      <c r="V650" s="10"/>
      <c r="W650" s="1" t="s">
        <v>30</v>
      </c>
      <c r="X650" s="2" t="s">
        <v>24</v>
      </c>
      <c r="Y650" s="2" t="str" cm="1">
        <f t="array" ref="Y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1" spans="1:26" ht="15" customHeight="1" x14ac:dyDescent="0.35">
      <c r="A651" s="1">
        <v>650</v>
      </c>
      <c r="B651" s="13">
        <v>-8.9358559771892896</v>
      </c>
      <c r="C651" s="12">
        <v>39.035351949477601</v>
      </c>
      <c r="D651" s="1">
        <v>1818</v>
      </c>
      <c r="E651" s="2" t="s">
        <v>798</v>
      </c>
      <c r="F651" s="1"/>
      <c r="G651" s="2" t="s">
        <v>26</v>
      </c>
      <c r="H651" s="2" t="s">
        <v>374</v>
      </c>
      <c r="I651" s="2" t="s">
        <v>728</v>
      </c>
      <c r="J651" s="1">
        <v>-69505</v>
      </c>
      <c r="K651" s="1">
        <v>-69960</v>
      </c>
      <c r="L651" s="2" t="s">
        <v>21</v>
      </c>
      <c r="M651" s="1">
        <v>1952</v>
      </c>
      <c r="N651" s="1" t="str" cm="1">
        <f t="array" ref="N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1" s="2" t="s">
        <v>32</v>
      </c>
      <c r="P651" s="2" t="str" cm="1">
        <f t="array" ref="P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1" s="1">
        <v>2</v>
      </c>
      <c r="R651" s="1">
        <v>33.4</v>
      </c>
      <c r="S651" s="1">
        <v>12</v>
      </c>
      <c r="T651" s="1">
        <v>16.7</v>
      </c>
      <c r="U651" s="1">
        <v>5</v>
      </c>
      <c r="V651" s="10"/>
      <c r="W651" s="1" t="s">
        <v>30</v>
      </c>
      <c r="X651" s="2" t="s">
        <v>24</v>
      </c>
      <c r="Y651" s="2" t="str" cm="1">
        <f t="array" ref="Y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2" spans="1:26" ht="15" customHeight="1" x14ac:dyDescent="0.35">
      <c r="A652" s="1">
        <v>651</v>
      </c>
      <c r="B652" s="13">
        <v>-7.7419038966412002</v>
      </c>
      <c r="C652" s="12">
        <v>40.753163726006399</v>
      </c>
      <c r="D652" s="1">
        <v>1822</v>
      </c>
      <c r="E652" s="2" t="s">
        <v>799</v>
      </c>
      <c r="F652" s="1"/>
      <c r="G652" s="2" t="s">
        <v>37</v>
      </c>
      <c r="H652" s="2" t="s">
        <v>126</v>
      </c>
      <c r="I652" s="2" t="s">
        <v>781</v>
      </c>
      <c r="J652" s="1">
        <v>33036.58</v>
      </c>
      <c r="K652" s="1">
        <v>120540.1</v>
      </c>
      <c r="L652" s="2" t="s">
        <v>21</v>
      </c>
      <c r="M652" s="1">
        <v>2002</v>
      </c>
      <c r="N652" s="1" t="str" cm="1">
        <f t="array" ref="N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2" s="2" t="s">
        <v>32</v>
      </c>
      <c r="P652" s="2" t="str" cm="1">
        <f t="array" ref="P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52" s="1">
        <v>3</v>
      </c>
      <c r="R652" s="1">
        <v>51.44</v>
      </c>
      <c r="S652" s="1">
        <v>11.1</v>
      </c>
      <c r="T652" s="1">
        <v>28.24</v>
      </c>
      <c r="U652" s="1">
        <v>6.3</v>
      </c>
      <c r="V652" s="10"/>
      <c r="W652" s="1" t="s">
        <v>41</v>
      </c>
      <c r="X652" s="2" t="s">
        <v>38</v>
      </c>
      <c r="Y652" s="2" t="str" cm="1">
        <f t="array" ref="Y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3" spans="1:26" ht="15" customHeight="1" x14ac:dyDescent="0.35">
      <c r="A653" s="1">
        <v>652</v>
      </c>
      <c r="B653" s="13">
        <v>-7.5612498289087302</v>
      </c>
      <c r="C653" s="12">
        <v>37.972052815448102</v>
      </c>
      <c r="D653" s="1">
        <v>1823</v>
      </c>
      <c r="E653" s="2" t="s">
        <v>800</v>
      </c>
      <c r="F653" s="1"/>
      <c r="G653" s="2" t="s">
        <v>26</v>
      </c>
      <c r="H653" s="2" t="s">
        <v>27</v>
      </c>
      <c r="I653" s="2" t="s">
        <v>647</v>
      </c>
      <c r="J653" s="1">
        <v>50247</v>
      </c>
      <c r="K653" s="1">
        <v>-188145</v>
      </c>
      <c r="L653" s="2" t="s">
        <v>21</v>
      </c>
      <c r="M653" s="1">
        <v>1937</v>
      </c>
      <c r="N653" s="1" t="str" cm="1">
        <f t="array" ref="N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3" s="2" t="s">
        <v>29</v>
      </c>
      <c r="P653" s="2" t="str" cm="1">
        <f t="array" ref="P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3" s="1">
        <v>2</v>
      </c>
      <c r="R653" s="1">
        <v>13.8</v>
      </c>
      <c r="S653" s="1">
        <v>6.4</v>
      </c>
      <c r="T653" s="1">
        <v>6.9</v>
      </c>
      <c r="U653" s="1">
        <v>3.87</v>
      </c>
      <c r="V653" s="10"/>
      <c r="W653" s="1" t="s">
        <v>30</v>
      </c>
      <c r="X653" s="2" t="s">
        <v>35</v>
      </c>
      <c r="Y653" s="2" t="str" cm="1">
        <f t="array" ref="Y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54" spans="1:26" ht="15" customHeight="1" x14ac:dyDescent="0.35">
      <c r="A654" s="1">
        <v>653</v>
      </c>
      <c r="B654" s="13">
        <v>-7.5515465541353404</v>
      </c>
      <c r="C654" s="12">
        <v>37.975798125572297</v>
      </c>
      <c r="D654" s="1">
        <v>1824</v>
      </c>
      <c r="E654" s="2" t="s">
        <v>801</v>
      </c>
      <c r="F654" s="1"/>
      <c r="G654" s="2" t="s">
        <v>26</v>
      </c>
      <c r="H654" s="2" t="s">
        <v>27</v>
      </c>
      <c r="I654" s="2" t="s">
        <v>647</v>
      </c>
      <c r="J654" s="1">
        <v>51097</v>
      </c>
      <c r="K654" s="1">
        <v>-187724</v>
      </c>
      <c r="L654" s="2" t="s">
        <v>21</v>
      </c>
      <c r="M654" s="1">
        <v>1937</v>
      </c>
      <c r="N654" s="1" t="str" cm="1">
        <f t="array" ref="N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4" s="2" t="s">
        <v>29</v>
      </c>
      <c r="P654" s="2" t="str" cm="1">
        <f t="array" ref="P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54" s="1">
        <v>2</v>
      </c>
      <c r="R654" s="1">
        <v>13.5</v>
      </c>
      <c r="S654" s="1">
        <v>6.7</v>
      </c>
      <c r="T654" s="1">
        <v>6.75</v>
      </c>
      <c r="U654" s="1">
        <v>1.74</v>
      </c>
      <c r="V654" s="10"/>
      <c r="W654" s="1" t="s">
        <v>23</v>
      </c>
      <c r="X654" s="2" t="s">
        <v>73</v>
      </c>
      <c r="Y654" s="2" t="str" cm="1">
        <f t="array" ref="Y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655" spans="1:26" ht="15" customHeight="1" x14ac:dyDescent="0.35">
      <c r="A655" s="1">
        <v>654</v>
      </c>
      <c r="B655" s="13">
        <v>-7.5254125949480599</v>
      </c>
      <c r="C655" s="12">
        <v>37.992917721240303</v>
      </c>
      <c r="D655" s="1">
        <v>1825</v>
      </c>
      <c r="E655" s="2" t="s">
        <v>802</v>
      </c>
      <c r="F655" s="1"/>
      <c r="G655" s="2" t="s">
        <v>26</v>
      </c>
      <c r="H655" s="2" t="s">
        <v>27</v>
      </c>
      <c r="I655" s="2" t="s">
        <v>647</v>
      </c>
      <c r="J655" s="1">
        <v>53380.79</v>
      </c>
      <c r="K655" s="1">
        <v>-185809.1</v>
      </c>
      <c r="L655" s="2" t="s">
        <v>21</v>
      </c>
      <c r="M655" s="1">
        <v>1937</v>
      </c>
      <c r="N655" s="1" t="str" cm="1">
        <f t="array" ref="N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5" s="2" t="s">
        <v>22</v>
      </c>
      <c r="P655" s="2" t="str" cm="1">
        <f t="array" ref="P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5" s="1">
        <v>1</v>
      </c>
      <c r="R655" s="1">
        <v>18.2</v>
      </c>
      <c r="S655" s="1">
        <v>8</v>
      </c>
      <c r="T655" s="1">
        <v>18.2</v>
      </c>
      <c r="U655" s="9"/>
      <c r="V655" s="10"/>
      <c r="W655" s="1" t="s">
        <v>23</v>
      </c>
      <c r="X655" s="2" t="s">
        <v>24</v>
      </c>
      <c r="Y655" s="2" t="str" cm="1">
        <f t="array" ref="Y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6" spans="1:26" ht="15" customHeight="1" x14ac:dyDescent="0.35">
      <c r="A656" s="1">
        <v>655</v>
      </c>
      <c r="B656" s="13">
        <v>-8.4730217137861796</v>
      </c>
      <c r="C656" s="12">
        <v>41.077901322901802</v>
      </c>
      <c r="D656" s="1">
        <v>1833</v>
      </c>
      <c r="E656" s="2" t="s">
        <v>803</v>
      </c>
      <c r="F656" s="1"/>
      <c r="G656" s="2" t="s">
        <v>26</v>
      </c>
      <c r="H656" s="2" t="s">
        <v>723</v>
      </c>
      <c r="I656" s="2" t="s">
        <v>804</v>
      </c>
      <c r="J656" s="1">
        <v>-28565</v>
      </c>
      <c r="K656" s="1">
        <v>156585</v>
      </c>
      <c r="L656" s="2" t="s">
        <v>21</v>
      </c>
      <c r="M656" s="1">
        <v>1986</v>
      </c>
      <c r="N656" s="1" t="str" cm="1">
        <f t="array" ref="N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56" s="2" t="s">
        <v>65</v>
      </c>
      <c r="P656" s="2" t="str" cm="1">
        <f t="array" ref="P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56" s="1">
        <v>1</v>
      </c>
      <c r="R656" s="1">
        <v>27.65</v>
      </c>
      <c r="S656" s="1">
        <v>14.3</v>
      </c>
      <c r="T656" s="1">
        <v>27.65</v>
      </c>
      <c r="U656" s="9"/>
      <c r="V656" s="10"/>
      <c r="W656" s="1" t="s">
        <v>41</v>
      </c>
      <c r="X656" s="2" t="s">
        <v>24</v>
      </c>
      <c r="Y656" s="2" t="str" cm="1">
        <f t="array" ref="Y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7" spans="1:26" ht="15" customHeight="1" x14ac:dyDescent="0.35">
      <c r="A657" s="1">
        <v>656</v>
      </c>
      <c r="B657" s="13">
        <v>-8.2300615976528704</v>
      </c>
      <c r="C657" s="12">
        <v>37.744357743788001</v>
      </c>
      <c r="D657" s="1">
        <v>1834</v>
      </c>
      <c r="E657" s="2" t="s">
        <v>805</v>
      </c>
      <c r="F657" s="1"/>
      <c r="G657" s="2" t="s">
        <v>19</v>
      </c>
      <c r="H657" s="2" t="s">
        <v>27</v>
      </c>
      <c r="I657" s="2" t="s">
        <v>806</v>
      </c>
      <c r="J657" s="1">
        <v>-8545.1209999999992</v>
      </c>
      <c r="K657" s="1">
        <v>-213567.6</v>
      </c>
      <c r="L657" s="2" t="s">
        <v>21</v>
      </c>
      <c r="M657" s="1">
        <v>1983</v>
      </c>
      <c r="N657" s="1" t="str" cm="1">
        <f t="array" ref="N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57" s="2" t="s">
        <v>22</v>
      </c>
      <c r="P657" s="2" t="str" cm="1">
        <f t="array" ref="P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7" s="1">
        <v>1</v>
      </c>
      <c r="R657" s="1">
        <v>24.5</v>
      </c>
      <c r="S657" s="1">
        <v>14.8</v>
      </c>
      <c r="T657" s="1">
        <v>24.5</v>
      </c>
      <c r="U657" s="9"/>
      <c r="V657" s="10"/>
      <c r="W657" s="1" t="s">
        <v>30</v>
      </c>
      <c r="X657" s="2" t="s">
        <v>38</v>
      </c>
      <c r="Y657" s="2" t="str" cm="1">
        <f t="array" ref="Y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8" spans="1:26" ht="15" customHeight="1" x14ac:dyDescent="0.35">
      <c r="A658" s="1">
        <v>657</v>
      </c>
      <c r="B658" s="13">
        <v>-8.3754362653274192</v>
      </c>
      <c r="C658" s="12">
        <v>41.0523300959388</v>
      </c>
      <c r="D658" s="1">
        <v>1845</v>
      </c>
      <c r="E658" s="2" t="s">
        <v>807</v>
      </c>
      <c r="F658" s="1"/>
      <c r="G658" s="2" t="s">
        <v>26</v>
      </c>
      <c r="H658" s="2" t="s">
        <v>723</v>
      </c>
      <c r="I658" s="2" t="s">
        <v>808</v>
      </c>
      <c r="J658" s="1">
        <v>-20372.18</v>
      </c>
      <c r="K658" s="1">
        <v>153717.79999999999</v>
      </c>
      <c r="L658" s="2" t="s">
        <v>21</v>
      </c>
      <c r="M658" s="1">
        <v>1958</v>
      </c>
      <c r="N658" s="1" t="str" cm="1">
        <f t="array" ref="N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8" s="2" t="s">
        <v>22</v>
      </c>
      <c r="P658" s="2" t="str" cm="1">
        <f t="array" ref="P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8" s="1">
        <v>1</v>
      </c>
      <c r="R658" s="1">
        <v>14.65</v>
      </c>
      <c r="S658" s="1">
        <v>10.7</v>
      </c>
      <c r="T658" s="1">
        <v>14.65</v>
      </c>
      <c r="U658" s="9"/>
      <c r="V658" s="10"/>
      <c r="W658" s="1" t="s">
        <v>41</v>
      </c>
      <c r="X658" s="2" t="s">
        <v>24</v>
      </c>
      <c r="Y658" s="2" t="str" cm="1">
        <f t="array" ref="Y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59" spans="1:26" ht="15" customHeight="1" x14ac:dyDescent="0.35">
      <c r="A659" s="1">
        <v>658</v>
      </c>
      <c r="B659" s="13">
        <v>-8.0890507813838806</v>
      </c>
      <c r="C659" s="12">
        <v>41.103246643487203</v>
      </c>
      <c r="D659" s="1">
        <v>1847</v>
      </c>
      <c r="E659" s="2" t="s">
        <v>809</v>
      </c>
      <c r="F659" s="1"/>
      <c r="G659" s="2" t="s">
        <v>19</v>
      </c>
      <c r="H659" s="2" t="s">
        <v>723</v>
      </c>
      <c r="I659" s="2" t="s">
        <v>810</v>
      </c>
      <c r="J659" s="1">
        <v>3701</v>
      </c>
      <c r="K659" s="1">
        <v>159345</v>
      </c>
      <c r="L659" s="2" t="s">
        <v>21</v>
      </c>
      <c r="M659" s="1">
        <v>1950</v>
      </c>
      <c r="N659" s="1" t="str" cm="1">
        <f t="array" ref="N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59" s="2" t="s">
        <v>22</v>
      </c>
      <c r="P659" s="2" t="str" cm="1">
        <f t="array" ref="P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59" s="1">
        <v>1</v>
      </c>
      <c r="R659" s="1">
        <v>6.7</v>
      </c>
      <c r="S659" s="1">
        <v>9.1199999999999992</v>
      </c>
      <c r="T659" s="1">
        <v>6.7</v>
      </c>
      <c r="U659" s="9"/>
      <c r="V659" s="10"/>
      <c r="W659" s="1" t="s">
        <v>41</v>
      </c>
      <c r="X659" s="2" t="s">
        <v>24</v>
      </c>
      <c r="Y659" s="2" t="str" cm="1">
        <f t="array" ref="Y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0" spans="1:26" ht="15" customHeight="1" x14ac:dyDescent="0.35">
      <c r="A660" s="1">
        <v>659</v>
      </c>
      <c r="B660" s="13">
        <v>-8.0593357906701293</v>
      </c>
      <c r="C660" s="12">
        <v>41.124422536913301</v>
      </c>
      <c r="D660" s="1">
        <v>1848</v>
      </c>
      <c r="E660" s="2" t="s">
        <v>811</v>
      </c>
      <c r="F660" s="1"/>
      <c r="G660" s="2" t="s">
        <v>26</v>
      </c>
      <c r="H660" s="2" t="s">
        <v>723</v>
      </c>
      <c r="I660" s="2" t="s">
        <v>810</v>
      </c>
      <c r="J660" s="1">
        <v>6195.18</v>
      </c>
      <c r="K660" s="1">
        <v>161698.4</v>
      </c>
      <c r="L660" s="2" t="s">
        <v>21</v>
      </c>
      <c r="M660" s="1">
        <v>1950</v>
      </c>
      <c r="N660" s="1" t="str" cm="1">
        <f t="array" ref="N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0" s="2" t="s">
        <v>29</v>
      </c>
      <c r="P660" s="2" t="str" cm="1">
        <f t="array" ref="P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0" s="1">
        <v>1</v>
      </c>
      <c r="R660" s="1">
        <v>13.7</v>
      </c>
      <c r="S660" s="1">
        <v>9.8000000000000007</v>
      </c>
      <c r="T660" s="1">
        <v>13.7</v>
      </c>
      <c r="U660" s="9"/>
      <c r="V660" s="10"/>
      <c r="W660" s="1" t="s">
        <v>41</v>
      </c>
      <c r="X660" s="2" t="s">
        <v>35</v>
      </c>
      <c r="Y660" s="2" t="str" cm="1">
        <f t="array" ref="Y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60" s="2" t="s">
        <v>38</v>
      </c>
    </row>
    <row r="661" spans="1:26" ht="15" customHeight="1" x14ac:dyDescent="0.35">
      <c r="A661" s="1">
        <v>660</v>
      </c>
      <c r="B661" s="13">
        <v>-8.0536004155990994</v>
      </c>
      <c r="C661" s="12">
        <v>41.250728009178196</v>
      </c>
      <c r="D661" s="1">
        <v>1850</v>
      </c>
      <c r="E661" s="2" t="s">
        <v>812</v>
      </c>
      <c r="F661" s="1"/>
      <c r="G661" s="2" t="s">
        <v>26</v>
      </c>
      <c r="H661" s="2" t="s">
        <v>723</v>
      </c>
      <c r="I661" s="2" t="s">
        <v>813</v>
      </c>
      <c r="J661" s="1">
        <v>6664</v>
      </c>
      <c r="K661" s="1">
        <v>175726</v>
      </c>
      <c r="L661" s="2" t="s">
        <v>21</v>
      </c>
      <c r="M661" s="1">
        <v>1970</v>
      </c>
      <c r="N661" s="1" t="str" cm="1">
        <f t="array" ref="N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1" s="2" t="s">
        <v>22</v>
      </c>
      <c r="P661" s="2" t="str" cm="1">
        <f t="array" ref="P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61" s="1">
        <v>1</v>
      </c>
      <c r="R661" s="1">
        <v>11.5</v>
      </c>
      <c r="S661" s="1">
        <v>6.7</v>
      </c>
      <c r="T661" s="1">
        <v>11.5</v>
      </c>
      <c r="U661" s="9"/>
      <c r="V661" s="10"/>
      <c r="W661" s="1" t="s">
        <v>41</v>
      </c>
      <c r="X661" s="2" t="s">
        <v>24</v>
      </c>
      <c r="Y661" s="2" t="str" cm="1">
        <f t="array" ref="Y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2" spans="1:26" ht="15" customHeight="1" x14ac:dyDescent="0.35">
      <c r="A662" s="1">
        <v>661</v>
      </c>
      <c r="B662" s="13">
        <v>-7.8957763621480996</v>
      </c>
      <c r="C662" s="12">
        <v>41.168625786897998</v>
      </c>
      <c r="D662" s="1">
        <v>1852</v>
      </c>
      <c r="E662" s="2" t="s">
        <v>814</v>
      </c>
      <c r="F662" s="1"/>
      <c r="G662" s="2" t="s">
        <v>26</v>
      </c>
      <c r="H662" s="2" t="s">
        <v>723</v>
      </c>
      <c r="I662" s="2" t="s">
        <v>810</v>
      </c>
      <c r="J662" s="1">
        <v>19917</v>
      </c>
      <c r="K662" s="1">
        <v>166632</v>
      </c>
      <c r="L662" s="2" t="s">
        <v>21</v>
      </c>
      <c r="M662" s="1">
        <v>1834</v>
      </c>
      <c r="N662" s="1" t="str" cm="1">
        <f t="array" ref="N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2" s="2" t="s">
        <v>29</v>
      </c>
      <c r="P662" s="2" t="str" cm="1">
        <f t="array" ref="P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2" s="1">
        <v>1</v>
      </c>
      <c r="R662" s="1">
        <v>16</v>
      </c>
      <c r="S662" s="1">
        <v>6.5</v>
      </c>
      <c r="T662" s="1">
        <v>16</v>
      </c>
      <c r="U662" s="9"/>
      <c r="V662" s="10"/>
      <c r="W662" s="1" t="s">
        <v>41</v>
      </c>
      <c r="X662" s="2" t="s">
        <v>35</v>
      </c>
      <c r="Y662" s="2" t="str" cm="1">
        <f t="array" ref="Y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63" spans="1:26" ht="15" customHeight="1" x14ac:dyDescent="0.35">
      <c r="A663" s="1">
        <v>662</v>
      </c>
      <c r="B663" s="13">
        <v>-8.1302838988158008</v>
      </c>
      <c r="C663" s="12">
        <v>41.176298860531404</v>
      </c>
      <c r="D663" s="1">
        <v>1853</v>
      </c>
      <c r="E663" s="2" t="s">
        <v>815</v>
      </c>
      <c r="F663" s="1"/>
      <c r="G663" s="2" t="s">
        <v>26</v>
      </c>
      <c r="H663" s="2" t="s">
        <v>723</v>
      </c>
      <c r="I663" s="2" t="s">
        <v>816</v>
      </c>
      <c r="J663" s="1">
        <v>237</v>
      </c>
      <c r="K663" s="1">
        <v>167457</v>
      </c>
      <c r="L663" s="2" t="s">
        <v>21</v>
      </c>
      <c r="M663" s="1">
        <v>1950</v>
      </c>
      <c r="N663" s="1" t="str" cm="1">
        <f t="array" ref="N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3" s="2" t="s">
        <v>32</v>
      </c>
      <c r="P663" s="2" t="str" cm="1">
        <f t="array" ref="P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3" s="1">
        <v>2</v>
      </c>
      <c r="R663" s="1">
        <v>9</v>
      </c>
      <c r="S663" s="1">
        <v>6.4</v>
      </c>
      <c r="T663" s="1">
        <v>4.5</v>
      </c>
      <c r="U663" s="1">
        <v>3</v>
      </c>
      <c r="V663" s="10"/>
      <c r="W663" s="1" t="s">
        <v>41</v>
      </c>
      <c r="X663" s="2" t="s">
        <v>24</v>
      </c>
      <c r="Y663" s="2" t="str" cm="1">
        <f t="array" ref="Y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4" spans="1:26" ht="15" customHeight="1" x14ac:dyDescent="0.35">
      <c r="A664" s="1">
        <v>663</v>
      </c>
      <c r="B664" s="13">
        <v>-8.0800213526827793</v>
      </c>
      <c r="C664" s="12">
        <v>39.805332452286699</v>
      </c>
      <c r="D664" s="1">
        <v>1855</v>
      </c>
      <c r="E664" s="2" t="s">
        <v>817</v>
      </c>
      <c r="F664" s="1"/>
      <c r="G664" s="2" t="s">
        <v>19</v>
      </c>
      <c r="H664" s="2" t="s">
        <v>325</v>
      </c>
      <c r="I664" s="2" t="s">
        <v>409</v>
      </c>
      <c r="J664" s="1">
        <v>4546.1490000000003</v>
      </c>
      <c r="K664" s="1">
        <v>15220.63</v>
      </c>
      <c r="L664" s="2" t="s">
        <v>21</v>
      </c>
      <c r="M664" s="1">
        <v>1993</v>
      </c>
      <c r="N664" s="1" t="str" cm="1">
        <f t="array" ref="N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4" s="2" t="s">
        <v>228</v>
      </c>
      <c r="P664" s="2" t="str" cm="1">
        <f t="array" ref="P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4" s="1">
        <v>1</v>
      </c>
      <c r="R664" s="1">
        <v>6.9</v>
      </c>
      <c r="S664" s="1">
        <v>15.2</v>
      </c>
      <c r="T664" s="1">
        <v>6.9</v>
      </c>
      <c r="U664" s="9"/>
      <c r="V664" s="10"/>
      <c r="W664" s="1" t="s">
        <v>46</v>
      </c>
      <c r="X664" s="2" t="s">
        <v>24</v>
      </c>
      <c r="Y664" s="2" t="str" cm="1">
        <f t="array" ref="Y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5" spans="1:26" ht="15" customHeight="1" x14ac:dyDescent="0.35">
      <c r="A665" s="1">
        <v>664</v>
      </c>
      <c r="B665" s="13">
        <v>-7.7495316683241198</v>
      </c>
      <c r="C665" s="12">
        <v>40.7499196152244</v>
      </c>
      <c r="D665" s="1">
        <v>1858</v>
      </c>
      <c r="E665" s="2" t="s">
        <v>818</v>
      </c>
      <c r="F665" s="1"/>
      <c r="G665" s="2" t="s">
        <v>19</v>
      </c>
      <c r="H665" s="2" t="s">
        <v>126</v>
      </c>
      <c r="I665" s="2" t="s">
        <v>781</v>
      </c>
      <c r="J665" s="1">
        <v>32394</v>
      </c>
      <c r="K665" s="1">
        <v>120177</v>
      </c>
      <c r="L665" s="2" t="s">
        <v>21</v>
      </c>
      <c r="M665" s="1">
        <v>2002</v>
      </c>
      <c r="N665" s="1" t="str" cm="1">
        <f t="array" ref="N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5" s="2" t="s">
        <v>65</v>
      </c>
      <c r="P665" s="2" t="str" cm="1">
        <f t="array" ref="P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65" s="1">
        <v>1</v>
      </c>
      <c r="R665" s="1">
        <v>10.1</v>
      </c>
      <c r="S665" s="1">
        <v>12.8</v>
      </c>
      <c r="T665" s="1">
        <v>10.1</v>
      </c>
      <c r="U665" s="9"/>
      <c r="V665" s="10"/>
      <c r="W665" s="1" t="s">
        <v>46</v>
      </c>
      <c r="X665" s="2" t="s">
        <v>24</v>
      </c>
      <c r="Y665" s="2" t="str" cm="1">
        <f t="array" ref="Y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6" spans="1:26" ht="15" customHeight="1" x14ac:dyDescent="0.35">
      <c r="A666" s="1">
        <v>665</v>
      </c>
      <c r="B666" s="13">
        <v>-8.1361241093705701</v>
      </c>
      <c r="C666" s="12">
        <v>41.197492377319101</v>
      </c>
      <c r="D666" s="1">
        <v>1862</v>
      </c>
      <c r="E666" s="2" t="s">
        <v>819</v>
      </c>
      <c r="F666" s="1"/>
      <c r="G666" s="2" t="s">
        <v>26</v>
      </c>
      <c r="H666" s="2" t="s">
        <v>723</v>
      </c>
      <c r="I666" s="2" t="s">
        <v>816</v>
      </c>
      <c r="J666" s="1">
        <v>-252.97399999999999</v>
      </c>
      <c r="K666" s="1">
        <v>169810.7</v>
      </c>
      <c r="L666" s="2" t="s">
        <v>21</v>
      </c>
      <c r="M666" s="1">
        <v>1790</v>
      </c>
      <c r="N666" s="1" t="str" cm="1">
        <f t="array" ref="N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66" s="2" t="s">
        <v>29</v>
      </c>
      <c r="P666" s="2" t="str" cm="1">
        <f t="array" ref="P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66" s="1">
        <v>2</v>
      </c>
      <c r="R666" s="1">
        <v>17</v>
      </c>
      <c r="S666" s="1">
        <v>3.75</v>
      </c>
      <c r="T666" s="1">
        <v>8.5</v>
      </c>
      <c r="U666" s="1">
        <v>1.85</v>
      </c>
      <c r="V666" s="10"/>
      <c r="W666" s="1" t="s">
        <v>41</v>
      </c>
      <c r="X666" s="2" t="s">
        <v>35</v>
      </c>
      <c r="Y666" s="2" t="str" cm="1">
        <f t="array" ref="Y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67" spans="1:26" ht="15" customHeight="1" x14ac:dyDescent="0.35">
      <c r="A667" s="1">
        <v>666</v>
      </c>
      <c r="B667" s="13">
        <v>-8.1401884297497205</v>
      </c>
      <c r="C667" s="12">
        <v>41.189606204904202</v>
      </c>
      <c r="D667" s="1">
        <v>1864</v>
      </c>
      <c r="E667" s="2" t="s">
        <v>820</v>
      </c>
      <c r="F667" s="1"/>
      <c r="G667" s="2" t="s">
        <v>63</v>
      </c>
      <c r="H667" s="2" t="s">
        <v>723</v>
      </c>
      <c r="I667" s="2" t="s">
        <v>816</v>
      </c>
      <c r="J667" s="1">
        <v>-593.97490000000005</v>
      </c>
      <c r="K667" s="1">
        <v>168934.9</v>
      </c>
      <c r="L667" s="2" t="s">
        <v>21</v>
      </c>
      <c r="M667" s="1">
        <v>1999</v>
      </c>
      <c r="N667" s="1" t="str" cm="1">
        <f t="array" ref="N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7" s="2" t="s">
        <v>32</v>
      </c>
      <c r="P667" s="2" t="str" cm="1">
        <f t="array" ref="P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7" s="1">
        <v>10</v>
      </c>
      <c r="R667" s="1">
        <v>229.55</v>
      </c>
      <c r="S667" s="1">
        <v>12</v>
      </c>
      <c r="T667" s="1">
        <v>24.1</v>
      </c>
      <c r="U667" s="1">
        <v>16.399999999999999</v>
      </c>
      <c r="V667" s="10"/>
      <c r="W667" s="1" t="s">
        <v>41</v>
      </c>
      <c r="X667" s="2" t="s">
        <v>38</v>
      </c>
      <c r="Y667" s="2" t="str" cm="1">
        <f t="array" ref="Y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8" spans="1:26" ht="15" customHeight="1" x14ac:dyDescent="0.35">
      <c r="A668" s="1">
        <v>667</v>
      </c>
      <c r="B668" s="13">
        <v>-8.8086991288541903</v>
      </c>
      <c r="C668" s="12">
        <v>39.758826447948998</v>
      </c>
      <c r="D668" s="1">
        <v>1865</v>
      </c>
      <c r="E668" s="2" t="s">
        <v>821</v>
      </c>
      <c r="F668" s="1"/>
      <c r="G668" s="2" t="s">
        <v>19</v>
      </c>
      <c r="H668" s="2" t="s">
        <v>143</v>
      </c>
      <c r="I668" s="2" t="s">
        <v>143</v>
      </c>
      <c r="J668" s="1">
        <v>-57894</v>
      </c>
      <c r="K668" s="1">
        <v>10274</v>
      </c>
      <c r="L668" s="2" t="s">
        <v>21</v>
      </c>
      <c r="M668" s="1">
        <v>1977</v>
      </c>
      <c r="N668" s="1" t="str" cm="1">
        <f t="array" ref="N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68" s="2" t="s">
        <v>32</v>
      </c>
      <c r="P668" s="2" t="str" cm="1">
        <f t="array" ref="P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8" s="1">
        <v>3</v>
      </c>
      <c r="R668" s="1">
        <v>22.9</v>
      </c>
      <c r="S668" s="1">
        <v>19</v>
      </c>
      <c r="U668" s="1">
        <v>5.6</v>
      </c>
      <c r="V668" s="10"/>
      <c r="W668" s="1" t="s">
        <v>23</v>
      </c>
      <c r="X668" s="2" t="s">
        <v>24</v>
      </c>
      <c r="Y668" s="2" t="str" cm="1">
        <f t="array" ref="Y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69" spans="1:26" ht="15" customHeight="1" x14ac:dyDescent="0.35">
      <c r="A669" s="1">
        <v>668</v>
      </c>
      <c r="B669" s="13">
        <v>-8.1335993690970891</v>
      </c>
      <c r="C669" s="12">
        <v>41.181894200331698</v>
      </c>
      <c r="D669" s="1">
        <v>1866</v>
      </c>
      <c r="E669" s="2" t="s">
        <v>822</v>
      </c>
      <c r="F669" s="1"/>
      <c r="G669" s="2" t="s">
        <v>37</v>
      </c>
      <c r="H669" s="2" t="s">
        <v>723</v>
      </c>
      <c r="I669" s="2" t="s">
        <v>816</v>
      </c>
      <c r="J669" s="1">
        <v>-41.199599999999997</v>
      </c>
      <c r="K669" s="1">
        <v>168078.4</v>
      </c>
      <c r="L669" s="2" t="s">
        <v>21</v>
      </c>
      <c r="M669" s="1">
        <v>2001</v>
      </c>
      <c r="N669" s="1" t="str" cm="1">
        <f t="array" ref="N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69" s="2" t="s">
        <v>32</v>
      </c>
      <c r="P669" s="2" t="str" cm="1">
        <f t="array" ref="P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69" s="1">
        <v>3</v>
      </c>
      <c r="R669" s="1">
        <v>53.9</v>
      </c>
      <c r="S669" s="1">
        <v>10.95</v>
      </c>
      <c r="T669" s="1">
        <v>27.3</v>
      </c>
      <c r="U669" s="1">
        <v>7.5</v>
      </c>
      <c r="V669" s="10"/>
      <c r="W669" s="1" t="s">
        <v>41</v>
      </c>
      <c r="X669" s="2" t="s">
        <v>38</v>
      </c>
      <c r="Y669" s="2" t="str" cm="1">
        <f t="array" ref="Y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0" spans="1:26" ht="15" customHeight="1" x14ac:dyDescent="0.35">
      <c r="A670" s="1">
        <v>669</v>
      </c>
      <c r="B670" s="13">
        <v>-8.7986914048179496</v>
      </c>
      <c r="C670" s="12">
        <v>39.761980598504501</v>
      </c>
      <c r="D670" s="1">
        <v>1867</v>
      </c>
      <c r="E670" s="2" t="s">
        <v>823</v>
      </c>
      <c r="F670" s="1"/>
      <c r="G670" s="2" t="s">
        <v>37</v>
      </c>
      <c r="H670" s="2" t="s">
        <v>143</v>
      </c>
      <c r="I670" s="2" t="s">
        <v>143</v>
      </c>
      <c r="J670" s="1">
        <v>-57033.79</v>
      </c>
      <c r="K670" s="1">
        <v>10617.79</v>
      </c>
      <c r="L670" s="2" t="s">
        <v>21</v>
      </c>
      <c r="M670" s="1">
        <v>1977</v>
      </c>
      <c r="N670" s="1" t="str" cm="1">
        <f t="array" ref="N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0" s="2" t="s">
        <v>32</v>
      </c>
      <c r="P670" s="2" t="str" cm="1">
        <f t="array" ref="P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0" s="1">
        <v>3</v>
      </c>
      <c r="R670" s="1">
        <v>34.299999999999997</v>
      </c>
      <c r="S670" s="1">
        <v>9</v>
      </c>
      <c r="T670" s="1">
        <v>16.5</v>
      </c>
      <c r="U670" s="1">
        <v>7</v>
      </c>
      <c r="V670" s="10"/>
      <c r="W670" s="1" t="s">
        <v>23</v>
      </c>
      <c r="X670" s="2" t="s">
        <v>24</v>
      </c>
      <c r="Y670" s="2" t="str" cm="1">
        <f t="array" ref="Y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1" spans="1:26" ht="15" customHeight="1" x14ac:dyDescent="0.35">
      <c r="A671" s="1">
        <v>670</v>
      </c>
      <c r="B671" s="13">
        <v>-8.1314589361390297</v>
      </c>
      <c r="C671" s="12">
        <v>41.178061936655503</v>
      </c>
      <c r="D671" s="1">
        <v>1868</v>
      </c>
      <c r="E671" s="2" t="s">
        <v>824</v>
      </c>
      <c r="F671" s="1"/>
      <c r="G671" s="2" t="s">
        <v>37</v>
      </c>
      <c r="H671" s="2" t="s">
        <v>723</v>
      </c>
      <c r="I671" s="2" t="s">
        <v>816</v>
      </c>
      <c r="J671" s="1">
        <v>138.3982</v>
      </c>
      <c r="K671" s="1">
        <v>167652.79999999999</v>
      </c>
      <c r="L671" s="2" t="s">
        <v>21</v>
      </c>
      <c r="M671" s="1">
        <v>2001</v>
      </c>
      <c r="N671" s="1" t="str" cm="1">
        <f t="array" ref="N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1" s="2" t="s">
        <v>32</v>
      </c>
      <c r="P671" s="2" t="str" cm="1">
        <f t="array" ref="P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1" s="1">
        <v>3</v>
      </c>
      <c r="R671" s="1">
        <v>38.450000000000003</v>
      </c>
      <c r="S671" s="1">
        <v>9.9</v>
      </c>
      <c r="T671" s="1">
        <v>20</v>
      </c>
      <c r="U671" s="1">
        <v>5.25</v>
      </c>
      <c r="V671" s="10"/>
      <c r="W671" s="1" t="s">
        <v>41</v>
      </c>
      <c r="X671" s="2" t="s">
        <v>24</v>
      </c>
      <c r="Y671" s="2" t="str" cm="1">
        <f t="array" ref="Y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2" spans="1:26" ht="15" customHeight="1" x14ac:dyDescent="0.35">
      <c r="A672" s="1">
        <v>671</v>
      </c>
      <c r="B672" s="13">
        <v>-8.1279483431191402</v>
      </c>
      <c r="C672" s="12">
        <v>41.172940152535197</v>
      </c>
      <c r="D672" s="1">
        <v>1872</v>
      </c>
      <c r="E672" s="2" t="s">
        <v>825</v>
      </c>
      <c r="F672" s="1"/>
      <c r="G672" s="2" t="s">
        <v>37</v>
      </c>
      <c r="H672" s="2" t="s">
        <v>723</v>
      </c>
      <c r="I672" s="2" t="s">
        <v>816</v>
      </c>
      <c r="J672" s="1">
        <v>433</v>
      </c>
      <c r="K672" s="1">
        <v>167084</v>
      </c>
      <c r="L672" s="2" t="s">
        <v>21</v>
      </c>
      <c r="M672" s="1">
        <v>2001</v>
      </c>
      <c r="N672" s="1" t="str" cm="1">
        <f t="array" ref="N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2" s="2" t="s">
        <v>65</v>
      </c>
      <c r="P672" s="2" t="str" cm="1">
        <f t="array" ref="P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2" s="1">
        <v>1</v>
      </c>
      <c r="R672" s="1">
        <v>21.7</v>
      </c>
      <c r="S672" s="1">
        <v>11.15</v>
      </c>
      <c r="T672" s="1">
        <v>21.7</v>
      </c>
      <c r="U672" s="9"/>
      <c r="V672" s="10"/>
      <c r="W672" s="1" t="s">
        <v>41</v>
      </c>
      <c r="X672" s="2" t="s">
        <v>38</v>
      </c>
      <c r="Y672" s="2" t="str" cm="1">
        <f t="array" ref="Y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3" spans="1:26" ht="15" customHeight="1" x14ac:dyDescent="0.35">
      <c r="A673" s="1">
        <v>672</v>
      </c>
      <c r="B673" s="13">
        <v>-8.0515801739736794</v>
      </c>
      <c r="C673" s="12">
        <v>41.1289609479932</v>
      </c>
      <c r="D673" s="1">
        <v>1877</v>
      </c>
      <c r="E673" s="2" t="s">
        <v>826</v>
      </c>
      <c r="F673" s="1"/>
      <c r="G673" s="2" t="s">
        <v>26</v>
      </c>
      <c r="H673" s="2" t="s">
        <v>723</v>
      </c>
      <c r="I673" s="2" t="s">
        <v>810</v>
      </c>
      <c r="J673" s="1">
        <v>6846</v>
      </c>
      <c r="K673" s="1">
        <v>162203</v>
      </c>
      <c r="L673" s="2" t="s">
        <v>21</v>
      </c>
      <c r="M673" s="1">
        <v>1886</v>
      </c>
      <c r="N673" s="1" t="str" cm="1">
        <f t="array" ref="N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3" s="2" t="s">
        <v>29</v>
      </c>
      <c r="P673" s="2" t="str" cm="1">
        <f t="array" ref="P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3" s="1">
        <v>1</v>
      </c>
      <c r="R673" s="1">
        <v>10.45</v>
      </c>
      <c r="S673" s="1">
        <v>6.6</v>
      </c>
      <c r="T673" s="1">
        <v>10.45</v>
      </c>
      <c r="U673" s="9"/>
      <c r="V673" s="10"/>
      <c r="W673" s="1" t="s">
        <v>41</v>
      </c>
      <c r="X673" s="2" t="s">
        <v>35</v>
      </c>
      <c r="Y673" s="2" t="str" cm="1">
        <f t="array" ref="Y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74" spans="1:26" ht="15" customHeight="1" x14ac:dyDescent="0.35">
      <c r="A674" s="1">
        <v>673</v>
      </c>
      <c r="B674" s="13">
        <v>-8.9995820125560897</v>
      </c>
      <c r="C674" s="12">
        <v>39.526125782439003</v>
      </c>
      <c r="D674" s="1">
        <v>1884</v>
      </c>
      <c r="E674" s="2" t="s">
        <v>827</v>
      </c>
      <c r="F674" s="1"/>
      <c r="G674" s="2" t="s">
        <v>26</v>
      </c>
      <c r="H674" s="2" t="s">
        <v>143</v>
      </c>
      <c r="I674" s="2" t="s">
        <v>828</v>
      </c>
      <c r="J674" s="1">
        <v>-74501</v>
      </c>
      <c r="K674" s="1">
        <v>-15422</v>
      </c>
      <c r="L674" s="2" t="s">
        <v>21</v>
      </c>
      <c r="M674" s="1">
        <v>2002</v>
      </c>
      <c r="N674" s="1" t="str" cm="1">
        <f t="array" ref="N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4" s="2" t="s">
        <v>65</v>
      </c>
      <c r="P674" s="2" t="str" cm="1">
        <f t="array" ref="P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4" s="1">
        <v>1</v>
      </c>
      <c r="R674" s="1">
        <v>25.5</v>
      </c>
      <c r="S674" s="1">
        <v>10.1</v>
      </c>
      <c r="T674" s="1">
        <v>25.5</v>
      </c>
      <c r="U674" s="9"/>
      <c r="V674" s="10"/>
      <c r="W674" s="1" t="s">
        <v>23</v>
      </c>
      <c r="X674" s="2" t="s">
        <v>24</v>
      </c>
      <c r="Y674" s="2" t="str" cm="1">
        <f t="array" ref="Y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5" spans="1:26" ht="15" customHeight="1" x14ac:dyDescent="0.35">
      <c r="A675" s="1">
        <v>674</v>
      </c>
      <c r="B675" s="13">
        <v>-8.0779295206750206</v>
      </c>
      <c r="C675" s="12">
        <v>41.093215364290103</v>
      </c>
      <c r="D675" s="1">
        <v>1885</v>
      </c>
      <c r="E675" s="2" t="s">
        <v>829</v>
      </c>
      <c r="F675" s="1"/>
      <c r="G675" s="2" t="s">
        <v>26</v>
      </c>
      <c r="H675" s="2" t="s">
        <v>723</v>
      </c>
      <c r="I675" s="2" t="s">
        <v>810</v>
      </c>
      <c r="J675" s="1">
        <v>4635.933</v>
      </c>
      <c r="K675" s="1">
        <v>158231.5</v>
      </c>
      <c r="L675" s="2" t="s">
        <v>21</v>
      </c>
      <c r="M675" s="1">
        <v>1973</v>
      </c>
      <c r="N675" s="1" t="str" cm="1">
        <f t="array" ref="N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5" s="2" t="s">
        <v>29</v>
      </c>
      <c r="P675" s="2" t="str" cm="1">
        <f t="array" ref="P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5" s="1">
        <v>3</v>
      </c>
      <c r="R675" s="1">
        <v>197</v>
      </c>
      <c r="S675" s="1">
        <v>9</v>
      </c>
      <c r="T675" s="1">
        <v>110.8</v>
      </c>
      <c r="U675" s="1">
        <v>2.7</v>
      </c>
      <c r="V675" s="10"/>
      <c r="W675" s="1" t="s">
        <v>41</v>
      </c>
      <c r="X675" s="2" t="s">
        <v>24</v>
      </c>
      <c r="Y675" s="2" t="str" cm="1">
        <f t="array" ref="Y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675" s="2" t="s">
        <v>38</v>
      </c>
    </row>
    <row r="676" spans="1:26" ht="15" customHeight="1" x14ac:dyDescent="0.35">
      <c r="A676" s="1">
        <v>675</v>
      </c>
      <c r="B676" s="13">
        <v>-8.0827473550926197</v>
      </c>
      <c r="C676" s="12">
        <v>41.098984943199</v>
      </c>
      <c r="D676" s="1">
        <v>1889</v>
      </c>
      <c r="E676" s="2" t="s">
        <v>830</v>
      </c>
      <c r="F676" s="1"/>
      <c r="G676" s="2" t="s">
        <v>26</v>
      </c>
      <c r="H676" s="2" t="s">
        <v>723</v>
      </c>
      <c r="I676" s="2" t="s">
        <v>810</v>
      </c>
      <c r="J676" s="1">
        <v>4230.7849999999999</v>
      </c>
      <c r="K676" s="1">
        <v>158872</v>
      </c>
      <c r="L676" s="2" t="s">
        <v>21</v>
      </c>
      <c r="M676" s="1">
        <v>1986</v>
      </c>
      <c r="N676" s="1" t="str" cm="1">
        <f t="array" ref="N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76" s="2" t="s">
        <v>29</v>
      </c>
      <c r="P676" s="2" t="str" cm="1">
        <f t="array" ref="P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6" s="1">
        <v>1</v>
      </c>
      <c r="R676" s="1">
        <v>12</v>
      </c>
      <c r="S676" s="1">
        <v>10</v>
      </c>
      <c r="T676" s="1">
        <v>12</v>
      </c>
      <c r="U676" s="9"/>
      <c r="V676" s="10"/>
      <c r="W676" s="1" t="s">
        <v>41</v>
      </c>
      <c r="X676" s="2" t="s">
        <v>35</v>
      </c>
      <c r="Y676" s="2" t="str" cm="1">
        <f t="array" ref="Y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76" s="2" t="s">
        <v>24</v>
      </c>
    </row>
    <row r="677" spans="1:26" ht="15" customHeight="1" x14ac:dyDescent="0.35">
      <c r="A677" s="1">
        <v>676</v>
      </c>
      <c r="B677" s="13">
        <v>-8.0839430585784005</v>
      </c>
      <c r="C677" s="12">
        <v>37.6819760347243</v>
      </c>
      <c r="D677" s="1">
        <v>1893</v>
      </c>
      <c r="E677" s="2" t="s">
        <v>831</v>
      </c>
      <c r="F677" s="1"/>
      <c r="G677" s="2" t="s">
        <v>26</v>
      </c>
      <c r="H677" s="2" t="s">
        <v>27</v>
      </c>
      <c r="I677" s="2" t="s">
        <v>806</v>
      </c>
      <c r="J677" s="1">
        <v>4336.8890000000001</v>
      </c>
      <c r="K677" s="1">
        <v>-220494.7</v>
      </c>
      <c r="L677" s="2" t="s">
        <v>21</v>
      </c>
      <c r="M677" s="1">
        <v>1878</v>
      </c>
      <c r="N677" s="1" t="str" cm="1">
        <f t="array" ref="N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7" s="2" t="s">
        <v>77</v>
      </c>
      <c r="P677" s="2" t="str" cm="1">
        <f t="array" ref="P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77" s="1">
        <v>3</v>
      </c>
      <c r="R677" s="1">
        <v>35.340000000000003</v>
      </c>
      <c r="S677" s="1">
        <v>13</v>
      </c>
      <c r="T677" s="1">
        <v>11.83</v>
      </c>
      <c r="U677" s="1">
        <v>3</v>
      </c>
      <c r="V677" s="10"/>
      <c r="W677" s="1" t="s">
        <v>30</v>
      </c>
      <c r="X677" s="2" t="s">
        <v>24</v>
      </c>
      <c r="Y677" s="2" t="str" cm="1">
        <f t="array" ref="Y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8" spans="1:26" ht="15" customHeight="1" x14ac:dyDescent="0.35">
      <c r="A678" s="1">
        <v>677</v>
      </c>
      <c r="B678" s="13">
        <v>-8.0293080461834005</v>
      </c>
      <c r="C678" s="12">
        <v>37.692281117899299</v>
      </c>
      <c r="D678" s="1">
        <v>1899</v>
      </c>
      <c r="E678" s="2" t="s">
        <v>832</v>
      </c>
      <c r="F678" s="1"/>
      <c r="G678" s="2" t="s">
        <v>26</v>
      </c>
      <c r="H678" s="2" t="s">
        <v>27</v>
      </c>
      <c r="I678" s="2" t="s">
        <v>806</v>
      </c>
      <c r="J678" s="1">
        <v>9155</v>
      </c>
      <c r="K678" s="1">
        <v>-219347</v>
      </c>
      <c r="L678" s="2" t="s">
        <v>21</v>
      </c>
      <c r="M678" s="1">
        <v>1955</v>
      </c>
      <c r="N678" s="1" t="str" cm="1">
        <f t="array" ref="N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78" s="2" t="s">
        <v>32</v>
      </c>
      <c r="P678" s="2" t="str" cm="1">
        <f t="array" ref="P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78" s="1">
        <v>7</v>
      </c>
      <c r="R678" s="1">
        <v>51.8</v>
      </c>
      <c r="S678" s="1">
        <v>11</v>
      </c>
      <c r="T678" s="1">
        <v>8.1999999999999993</v>
      </c>
      <c r="U678" s="1">
        <v>8.8000000000000007</v>
      </c>
      <c r="V678" s="10"/>
      <c r="W678" s="1" t="s">
        <v>30</v>
      </c>
      <c r="X678" s="2" t="s">
        <v>24</v>
      </c>
      <c r="Y678" s="2" t="str" cm="1">
        <f t="array" ref="Y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79" spans="1:26" ht="15" customHeight="1" x14ac:dyDescent="0.35">
      <c r="A679" s="1">
        <v>678</v>
      </c>
      <c r="B679" s="13">
        <v>-9.0918999879479507</v>
      </c>
      <c r="C679" s="12">
        <v>39.497200938268499</v>
      </c>
      <c r="D679" s="1">
        <v>1910</v>
      </c>
      <c r="E679" s="2" t="s">
        <v>833</v>
      </c>
      <c r="F679" s="1"/>
      <c r="G679" s="2" t="s">
        <v>19</v>
      </c>
      <c r="H679" s="2" t="s">
        <v>143</v>
      </c>
      <c r="I679" s="2" t="s">
        <v>828</v>
      </c>
      <c r="J679" s="1">
        <v>-82473</v>
      </c>
      <c r="K679" s="1">
        <v>-18553</v>
      </c>
      <c r="L679" s="2" t="s">
        <v>21</v>
      </c>
      <c r="M679" s="1">
        <v>1982</v>
      </c>
      <c r="N679" s="1" t="str" cm="1">
        <f t="array" ref="N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79" s="2" t="s">
        <v>65</v>
      </c>
      <c r="P679" s="2" t="str" cm="1">
        <f t="array" ref="P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79" s="1">
        <v>1</v>
      </c>
      <c r="R679" s="1">
        <v>6.45</v>
      </c>
      <c r="S679" s="1">
        <v>18.7</v>
      </c>
      <c r="U679" s="9"/>
      <c r="V679" s="10"/>
      <c r="W679" s="1" t="s">
        <v>23</v>
      </c>
      <c r="X679" s="2" t="s">
        <v>24</v>
      </c>
      <c r="Y679" s="2" t="str" cm="1">
        <f t="array" ref="Y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0" spans="1:26" ht="15" customHeight="1" x14ac:dyDescent="0.35">
      <c r="A680" s="1">
        <v>679</v>
      </c>
      <c r="B680" s="13">
        <v>-7.6919935397468597</v>
      </c>
      <c r="C680" s="12">
        <v>37.964807414769901</v>
      </c>
      <c r="D680" s="1">
        <v>1916</v>
      </c>
      <c r="E680" s="2" t="s">
        <v>834</v>
      </c>
      <c r="F680" s="1"/>
      <c r="G680" s="2" t="s">
        <v>26</v>
      </c>
      <c r="H680" s="2" t="s">
        <v>27</v>
      </c>
      <c r="I680" s="2" t="s">
        <v>27</v>
      </c>
      <c r="J680" s="1">
        <v>38762.800000000003</v>
      </c>
      <c r="K680" s="1">
        <v>-189011.7</v>
      </c>
      <c r="L680" s="2" t="s">
        <v>21</v>
      </c>
      <c r="M680" s="1">
        <v>1881</v>
      </c>
      <c r="N680" s="1" t="str" cm="1">
        <f t="array" ref="N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0" s="2" t="s">
        <v>29</v>
      </c>
      <c r="P680" s="2" t="str" cm="1">
        <f t="array" ref="P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0" s="1">
        <v>3</v>
      </c>
      <c r="R680" s="1">
        <v>17.600000000000001</v>
      </c>
      <c r="S680" s="1">
        <v>5.3</v>
      </c>
      <c r="T680" s="1">
        <v>6.3</v>
      </c>
      <c r="U680" s="1">
        <v>2.4</v>
      </c>
      <c r="V680" s="10"/>
      <c r="W680" s="1" t="s">
        <v>30</v>
      </c>
      <c r="X680" s="2" t="s">
        <v>31</v>
      </c>
      <c r="Y680" s="2" t="str" cm="1">
        <f t="array" ref="Y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681" spans="1:26" ht="15" customHeight="1" x14ac:dyDescent="0.35">
      <c r="A681" s="1">
        <v>680</v>
      </c>
      <c r="B681" s="13">
        <v>-7.8378937893852001</v>
      </c>
      <c r="C681" s="12">
        <v>37.779197919444698</v>
      </c>
      <c r="D681" s="1">
        <v>1920</v>
      </c>
      <c r="E681" s="2" t="s">
        <v>835</v>
      </c>
      <c r="F681" s="1"/>
      <c r="G681" s="2" t="s">
        <v>26</v>
      </c>
      <c r="H681" s="2" t="s">
        <v>27</v>
      </c>
      <c r="I681" s="2" t="s">
        <v>791</v>
      </c>
      <c r="J681" s="1">
        <v>26007</v>
      </c>
      <c r="K681" s="1">
        <v>-209664</v>
      </c>
      <c r="L681" s="2" t="s">
        <v>21</v>
      </c>
      <c r="M681" s="1">
        <v>1970</v>
      </c>
      <c r="N681" s="1" t="str" cm="1">
        <f t="array" ref="N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1" s="2" t="s">
        <v>29</v>
      </c>
      <c r="P681" s="2" t="str" cm="1">
        <f t="array" ref="P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1" s="1">
        <v>2</v>
      </c>
      <c r="R681" s="1">
        <v>18</v>
      </c>
      <c r="S681" s="1">
        <v>10.6</v>
      </c>
      <c r="T681" s="1">
        <v>9</v>
      </c>
      <c r="U681" s="1">
        <v>1.8</v>
      </c>
      <c r="V681" s="10"/>
      <c r="W681" s="1" t="s">
        <v>23</v>
      </c>
      <c r="X681" s="2" t="s">
        <v>73</v>
      </c>
      <c r="Y681" s="2" t="str" cm="1">
        <f t="array" ref="Y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681" s="2" t="s">
        <v>24</v>
      </c>
    </row>
    <row r="682" spans="1:26" ht="15" customHeight="1" x14ac:dyDescent="0.35">
      <c r="A682" s="1">
        <v>681</v>
      </c>
      <c r="B682" s="13">
        <v>-7.8592253136702803</v>
      </c>
      <c r="C682" s="12">
        <v>37.836785406829797</v>
      </c>
      <c r="D682" s="1">
        <v>1924</v>
      </c>
      <c r="E682" s="2" t="s">
        <v>836</v>
      </c>
      <c r="F682" s="1"/>
      <c r="G682" s="2" t="s">
        <v>26</v>
      </c>
      <c r="H682" s="2" t="s">
        <v>27</v>
      </c>
      <c r="I682" s="2" t="s">
        <v>791</v>
      </c>
      <c r="J682" s="1">
        <v>24109.06</v>
      </c>
      <c r="K682" s="1">
        <v>-203277.9</v>
      </c>
      <c r="L682" s="2" t="s">
        <v>21</v>
      </c>
      <c r="M682" s="1">
        <v>1861</v>
      </c>
      <c r="N682" s="1" t="str" cm="1">
        <f t="array" ref="N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82" s="2" t="s">
        <v>29</v>
      </c>
      <c r="P682" s="2" t="str" cm="1">
        <f t="array" ref="P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82" s="1">
        <v>5</v>
      </c>
      <c r="R682" s="1">
        <v>68.599999999999994</v>
      </c>
      <c r="S682" s="1">
        <v>10.9</v>
      </c>
      <c r="T682" s="1">
        <v>16.3</v>
      </c>
      <c r="U682" s="1">
        <v>4</v>
      </c>
      <c r="V682" s="10"/>
      <c r="W682" s="1" t="s">
        <v>30</v>
      </c>
      <c r="X682" s="2" t="s">
        <v>35</v>
      </c>
      <c r="Y682" s="2" t="str" cm="1">
        <f t="array" ref="Y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682" s="2" t="s">
        <v>24</v>
      </c>
    </row>
    <row r="683" spans="1:26" ht="15" customHeight="1" x14ac:dyDescent="0.35">
      <c r="A683" s="1">
        <v>682</v>
      </c>
      <c r="B683" s="13">
        <v>-8.2264503711965293</v>
      </c>
      <c r="C683" s="12">
        <v>37.7331994515052</v>
      </c>
      <c r="D683" s="1">
        <v>1929</v>
      </c>
      <c r="E683" s="2" t="s">
        <v>837</v>
      </c>
      <c r="F683" s="1"/>
      <c r="G683" s="2" t="s">
        <v>26</v>
      </c>
      <c r="H683" s="2" t="s">
        <v>27</v>
      </c>
      <c r="I683" s="2" t="s">
        <v>392</v>
      </c>
      <c r="J683" s="1">
        <v>-8228.0750000000007</v>
      </c>
      <c r="K683" s="1">
        <v>-214806.39999999999</v>
      </c>
      <c r="L683" s="2" t="s">
        <v>21</v>
      </c>
      <c r="M683" s="1">
        <v>1983</v>
      </c>
      <c r="N683" s="1" t="str" cm="1">
        <f t="array" ref="N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3" s="2" t="s">
        <v>133</v>
      </c>
      <c r="P683" s="2" t="str" cm="1">
        <f t="array" ref="P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3" s="1">
        <v>2</v>
      </c>
      <c r="R683" s="1">
        <v>6.3</v>
      </c>
      <c r="S683" s="1">
        <v>24.5</v>
      </c>
      <c r="T683" s="1">
        <v>3.15</v>
      </c>
      <c r="U683" s="1">
        <v>3</v>
      </c>
      <c r="V683" s="10"/>
      <c r="W683" s="1" t="s">
        <v>30</v>
      </c>
      <c r="X683" s="2" t="s">
        <v>24</v>
      </c>
      <c r="Y683" s="2" t="str" cm="1">
        <f t="array" ref="Y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4" spans="1:26" ht="15" customHeight="1" x14ac:dyDescent="0.35">
      <c r="A684" s="1">
        <v>683</v>
      </c>
      <c r="B684" s="13">
        <v>-8.2197581997201308</v>
      </c>
      <c r="C684" s="12">
        <v>37.666581043251398</v>
      </c>
      <c r="D684" s="1">
        <v>1932</v>
      </c>
      <c r="E684" s="2" t="s">
        <v>838</v>
      </c>
      <c r="F684" s="1"/>
      <c r="G684" s="2" t="s">
        <v>37</v>
      </c>
      <c r="H684" s="2" t="s">
        <v>27</v>
      </c>
      <c r="I684" s="2" t="s">
        <v>392</v>
      </c>
      <c r="J684" s="1">
        <v>-7645</v>
      </c>
      <c r="K684" s="1">
        <v>-222201</v>
      </c>
      <c r="L684" s="2" t="s">
        <v>21</v>
      </c>
      <c r="M684" s="1">
        <v>1983</v>
      </c>
      <c r="N684" s="1" t="str" cm="1">
        <f t="array" ref="N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4" s="2" t="s">
        <v>32</v>
      </c>
      <c r="P684" s="2" t="str" cm="1">
        <f t="array" ref="P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4" s="1">
        <v>3</v>
      </c>
      <c r="R684" s="1">
        <v>45</v>
      </c>
      <c r="S684" s="1">
        <v>18</v>
      </c>
      <c r="T684" s="1">
        <v>22.6</v>
      </c>
      <c r="U684" s="1">
        <v>6.1</v>
      </c>
      <c r="V684" s="10"/>
      <c r="W684" s="1" t="s">
        <v>30</v>
      </c>
      <c r="X684" s="2" t="s">
        <v>38</v>
      </c>
      <c r="Y684" s="2" t="str" cm="1">
        <f t="array" ref="Y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5" spans="1:26" ht="15" customHeight="1" x14ac:dyDescent="0.35">
      <c r="A685" s="1">
        <v>684</v>
      </c>
      <c r="B685" s="13">
        <v>-8.2310866316028495</v>
      </c>
      <c r="C685" s="12">
        <v>37.651846536810702</v>
      </c>
      <c r="D685" s="1">
        <v>1934</v>
      </c>
      <c r="E685" s="2" t="s">
        <v>839</v>
      </c>
      <c r="F685" s="1"/>
      <c r="G685" s="2" t="s">
        <v>37</v>
      </c>
      <c r="H685" s="2" t="s">
        <v>27</v>
      </c>
      <c r="I685" s="2" t="s">
        <v>392</v>
      </c>
      <c r="J685" s="1">
        <v>-8646.2009999999991</v>
      </c>
      <c r="K685" s="1">
        <v>-223835.4</v>
      </c>
      <c r="L685" s="2" t="s">
        <v>21</v>
      </c>
      <c r="M685" s="1">
        <v>1976</v>
      </c>
      <c r="N685" s="1" t="str" cm="1">
        <f t="array" ref="N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5" s="2" t="s">
        <v>65</v>
      </c>
      <c r="P685" s="2" t="str" cm="1">
        <f t="array" ref="P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85" s="1">
        <v>1</v>
      </c>
      <c r="R685" s="1">
        <v>32</v>
      </c>
      <c r="S685" s="1">
        <v>16.7</v>
      </c>
      <c r="T685" s="1">
        <v>32</v>
      </c>
      <c r="U685" s="9"/>
      <c r="V685" s="10"/>
      <c r="W685" s="1" t="s">
        <v>30</v>
      </c>
      <c r="X685" s="2" t="s">
        <v>24</v>
      </c>
      <c r="Y685" s="2" t="str" cm="1">
        <f t="array" ref="Y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6" spans="1:26" ht="15" customHeight="1" x14ac:dyDescent="0.35">
      <c r="A686" s="1">
        <v>685</v>
      </c>
      <c r="B686" s="13">
        <v>-9.2506430352837299</v>
      </c>
      <c r="C686" s="12">
        <v>38.942956767285999</v>
      </c>
      <c r="D686" s="1">
        <v>1941</v>
      </c>
      <c r="E686" s="2" t="s">
        <v>840</v>
      </c>
      <c r="F686" s="1"/>
      <c r="G686" s="2" t="s">
        <v>19</v>
      </c>
      <c r="H686" s="2" t="s">
        <v>374</v>
      </c>
      <c r="I686" s="2" t="s">
        <v>375</v>
      </c>
      <c r="J686" s="1">
        <v>-96887</v>
      </c>
      <c r="K686" s="1">
        <v>-79930</v>
      </c>
      <c r="L686" s="2" t="s">
        <v>21</v>
      </c>
      <c r="M686" s="1">
        <v>2005</v>
      </c>
      <c r="N686" s="1" t="str" cm="1">
        <f t="array" ref="N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6" s="2" t="s">
        <v>32</v>
      </c>
      <c r="P686" s="2" t="str" cm="1">
        <f t="array" ref="P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6" s="1">
        <v>3</v>
      </c>
      <c r="R686" s="1">
        <v>39.200000000000003</v>
      </c>
      <c r="S686" s="1">
        <v>26</v>
      </c>
      <c r="T686" s="1">
        <v>16</v>
      </c>
      <c r="U686" s="1">
        <v>5.5</v>
      </c>
      <c r="V686" s="10"/>
      <c r="W686" s="1" t="s">
        <v>30</v>
      </c>
      <c r="X686" s="2" t="s">
        <v>38</v>
      </c>
      <c r="Y686" s="2" t="str" cm="1">
        <f t="array" ref="Y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7" spans="1:26" ht="15" customHeight="1" x14ac:dyDescent="0.35">
      <c r="A687" s="1">
        <v>686</v>
      </c>
      <c r="B687" s="13">
        <v>-9.1741753131679094</v>
      </c>
      <c r="C687" s="12">
        <v>38.789164871369003</v>
      </c>
      <c r="D687" s="1">
        <v>1946</v>
      </c>
      <c r="E687" s="2" t="s">
        <v>841</v>
      </c>
      <c r="F687" s="1"/>
      <c r="G687" s="2" t="s">
        <v>26</v>
      </c>
      <c r="H687" s="2" t="s">
        <v>374</v>
      </c>
      <c r="I687" s="2" t="s">
        <v>842</v>
      </c>
      <c r="J687" s="1">
        <v>-90452</v>
      </c>
      <c r="K687" s="1">
        <v>-97082</v>
      </c>
      <c r="L687" s="2" t="s">
        <v>21</v>
      </c>
      <c r="M687" s="1">
        <v>1996</v>
      </c>
      <c r="N687" s="1" t="str" cm="1">
        <f t="array" ref="N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7" s="2" t="s">
        <v>32</v>
      </c>
      <c r="P687" s="2" t="str" cm="1">
        <f t="array" ref="P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7" s="1">
        <v>3</v>
      </c>
      <c r="R687" s="1">
        <v>53.09</v>
      </c>
      <c r="S687" s="1">
        <v>30.94</v>
      </c>
      <c r="T687" s="1">
        <v>29</v>
      </c>
      <c r="U687" s="1">
        <v>3</v>
      </c>
      <c r="V687" s="10"/>
      <c r="W687" s="1" t="s">
        <v>30</v>
      </c>
      <c r="X687" s="2" t="s">
        <v>38</v>
      </c>
      <c r="Y687" s="2" t="str" cm="1">
        <f t="array" ref="Y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8" spans="1:26" ht="15" customHeight="1" x14ac:dyDescent="0.35">
      <c r="A688" s="1">
        <v>687</v>
      </c>
      <c r="B688" s="13">
        <v>-8.7774464749777703</v>
      </c>
      <c r="C688" s="12">
        <v>39.766110249757403</v>
      </c>
      <c r="D688" s="1">
        <v>1951</v>
      </c>
      <c r="E688" s="2" t="s">
        <v>844</v>
      </c>
      <c r="F688" s="1"/>
      <c r="G688" s="2" t="s">
        <v>37</v>
      </c>
      <c r="H688" s="2" t="s">
        <v>143</v>
      </c>
      <c r="I688" s="2" t="s">
        <v>143</v>
      </c>
      <c r="J688" s="1">
        <v>-55210</v>
      </c>
      <c r="K688" s="1">
        <v>11063</v>
      </c>
      <c r="L688" s="2" t="s">
        <v>21</v>
      </c>
      <c r="M688" s="1">
        <v>1999</v>
      </c>
      <c r="N688" s="1" t="str" cm="1">
        <f t="array" ref="N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88" s="2" t="s">
        <v>32</v>
      </c>
      <c r="P688" s="2" t="str" cm="1">
        <f t="array" ref="P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88" s="1">
        <v>3</v>
      </c>
      <c r="R688" s="1">
        <v>48.2</v>
      </c>
      <c r="S688" s="1">
        <v>13.1</v>
      </c>
      <c r="T688" s="1">
        <v>26.4</v>
      </c>
      <c r="U688" s="1">
        <v>6.9</v>
      </c>
      <c r="V688" s="10"/>
      <c r="W688" s="1" t="s">
        <v>23</v>
      </c>
      <c r="X688" s="2" t="s">
        <v>38</v>
      </c>
      <c r="Y688" s="2" t="str" cm="1">
        <f t="array" ref="Y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89" spans="1:25" ht="15" customHeight="1" x14ac:dyDescent="0.35">
      <c r="A689" s="1">
        <v>688</v>
      </c>
      <c r="B689" s="13">
        <v>-9.1200665629213304</v>
      </c>
      <c r="C689" s="12">
        <v>39.460911215594301</v>
      </c>
      <c r="D689" s="1">
        <v>1952</v>
      </c>
      <c r="E689" s="2" t="s">
        <v>845</v>
      </c>
      <c r="F689" s="1"/>
      <c r="G689" s="2" t="s">
        <v>26</v>
      </c>
      <c r="H689" s="2" t="s">
        <v>143</v>
      </c>
      <c r="I689" s="2" t="s">
        <v>548</v>
      </c>
      <c r="J689" s="1">
        <v>-84940</v>
      </c>
      <c r="K689" s="1">
        <v>-22556</v>
      </c>
      <c r="L689" s="2" t="s">
        <v>21</v>
      </c>
      <c r="M689" s="1">
        <v>1969</v>
      </c>
      <c r="N689" s="1" t="str" cm="1">
        <f t="array" ref="N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89" s="2" t="s">
        <v>22</v>
      </c>
      <c r="P689" s="2" t="str" cm="1">
        <f t="array" ref="P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89" s="1">
        <v>1</v>
      </c>
      <c r="R689" s="1">
        <v>26.1</v>
      </c>
      <c r="S689" s="1">
        <v>15.04</v>
      </c>
      <c r="T689" s="1">
        <v>26.1</v>
      </c>
      <c r="U689" s="9"/>
      <c r="V689" s="10"/>
      <c r="W689" s="1" t="s">
        <v>23</v>
      </c>
      <c r="X689" s="2" t="s">
        <v>38</v>
      </c>
      <c r="Y689" s="2" t="str" cm="1">
        <f t="array" ref="Y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0" spans="1:25" ht="15" customHeight="1" x14ac:dyDescent="0.35">
      <c r="A690" s="1">
        <v>689</v>
      </c>
      <c r="B690" s="13">
        <v>-9.0931447403572392</v>
      </c>
      <c r="C690" s="12">
        <v>39.4955890880425</v>
      </c>
      <c r="D690" s="1">
        <v>1954</v>
      </c>
      <c r="E690" s="2" t="s">
        <v>846</v>
      </c>
      <c r="F690" s="1"/>
      <c r="G690" s="2" t="s">
        <v>26</v>
      </c>
      <c r="H690" s="2" t="s">
        <v>143</v>
      </c>
      <c r="I690" s="2" t="s">
        <v>828</v>
      </c>
      <c r="J690" s="1">
        <v>-82581.98</v>
      </c>
      <c r="K690" s="1">
        <v>-18730.82</v>
      </c>
      <c r="L690" s="2" t="s">
        <v>21</v>
      </c>
      <c r="M690" s="1">
        <v>1982</v>
      </c>
      <c r="N690" s="1" t="str" cm="1">
        <f t="array" ref="N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0" s="2" t="s">
        <v>32</v>
      </c>
      <c r="P690" s="2" t="str" cm="1">
        <f t="array" ref="P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0" s="1">
        <v>3</v>
      </c>
      <c r="R690" s="1">
        <v>55</v>
      </c>
      <c r="S690" s="1">
        <v>15</v>
      </c>
      <c r="T690" s="1">
        <v>22.3</v>
      </c>
      <c r="U690" s="1">
        <v>3.7</v>
      </c>
      <c r="V690" s="10"/>
      <c r="W690" s="1" t="s">
        <v>23</v>
      </c>
      <c r="X690" s="2" t="s">
        <v>38</v>
      </c>
      <c r="Y690" s="2" t="str" cm="1">
        <f t="array" ref="Y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1" spans="1:25" ht="15" customHeight="1" x14ac:dyDescent="0.35">
      <c r="A691" s="1">
        <v>690</v>
      </c>
      <c r="B691" s="13">
        <v>-9.0123079556407699</v>
      </c>
      <c r="C691" s="12">
        <v>39.519869616348601</v>
      </c>
      <c r="D691" s="1">
        <v>1957</v>
      </c>
      <c r="E691" s="2" t="s">
        <v>847</v>
      </c>
      <c r="F691" s="1"/>
      <c r="G691" s="2" t="s">
        <v>26</v>
      </c>
      <c r="H691" s="2" t="s">
        <v>143</v>
      </c>
      <c r="I691" s="2" t="s">
        <v>828</v>
      </c>
      <c r="J691" s="1">
        <v>-75602</v>
      </c>
      <c r="K691" s="1">
        <v>-16106</v>
      </c>
      <c r="L691" s="2" t="s">
        <v>21</v>
      </c>
      <c r="M691" s="1">
        <v>1970</v>
      </c>
      <c r="N691" s="1" t="str" cm="1">
        <f t="array" ref="N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691" s="2" t="s">
        <v>29</v>
      </c>
      <c r="P691" s="2" t="str" cm="1">
        <f t="array" ref="P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691" s="1">
        <v>1</v>
      </c>
      <c r="R691" s="1">
        <v>5.7</v>
      </c>
      <c r="S691" s="1">
        <v>8</v>
      </c>
      <c r="T691" s="1">
        <v>5.7</v>
      </c>
      <c r="U691" s="9"/>
      <c r="V691" s="10"/>
      <c r="W691" s="1" t="s">
        <v>23</v>
      </c>
      <c r="X691" s="2" t="s">
        <v>35</v>
      </c>
      <c r="Y691" s="2" t="str" cm="1">
        <f t="array" ref="Y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692" spans="1:25" ht="15" customHeight="1" x14ac:dyDescent="0.35">
      <c r="A692" s="1">
        <v>691</v>
      </c>
      <c r="B692" s="13">
        <v>-9.2744880426829504</v>
      </c>
      <c r="C692" s="12">
        <v>38.984907806607502</v>
      </c>
      <c r="D692" s="1">
        <v>1969</v>
      </c>
      <c r="E692" s="2" t="s">
        <v>849</v>
      </c>
      <c r="F692" s="1"/>
      <c r="G692" s="2" t="s">
        <v>26</v>
      </c>
      <c r="H692" s="2" t="s">
        <v>374</v>
      </c>
      <c r="I692" s="2" t="s">
        <v>375</v>
      </c>
      <c r="J692" s="1">
        <v>-98896</v>
      </c>
      <c r="K692" s="1">
        <v>-75247</v>
      </c>
      <c r="L692" s="2" t="s">
        <v>21</v>
      </c>
      <c r="M692" s="1">
        <v>1932</v>
      </c>
      <c r="N692" s="1" t="str" cm="1">
        <f t="array" ref="N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692" s="2" t="s">
        <v>22</v>
      </c>
      <c r="P692" s="2" t="str" cm="1">
        <f t="array" ref="P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692" s="1">
        <v>1</v>
      </c>
      <c r="R692" s="1">
        <v>11.05</v>
      </c>
      <c r="S692" s="1">
        <v>7.1</v>
      </c>
      <c r="T692" s="1">
        <v>11.05</v>
      </c>
      <c r="U692" s="9"/>
      <c r="V692" s="10"/>
      <c r="W692" s="1" t="s">
        <v>30</v>
      </c>
      <c r="X692" s="2" t="s">
        <v>24</v>
      </c>
      <c r="Y692" s="2" t="str" cm="1">
        <f t="array" ref="Y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3" spans="1:25" ht="15" customHeight="1" x14ac:dyDescent="0.35">
      <c r="A693" s="1">
        <v>692</v>
      </c>
      <c r="B693" s="13">
        <v>-8.8224976436240397</v>
      </c>
      <c r="C693" s="12">
        <v>39.7471552722212</v>
      </c>
      <c r="D693" s="1">
        <v>1971</v>
      </c>
      <c r="E693" s="2" t="s">
        <v>850</v>
      </c>
      <c r="F693" s="1"/>
      <c r="G693" s="2" t="s">
        <v>19</v>
      </c>
      <c r="H693" s="2" t="s">
        <v>143</v>
      </c>
      <c r="I693" s="2" t="s">
        <v>143</v>
      </c>
      <c r="J693" s="1">
        <v>-59086.43</v>
      </c>
      <c r="K693" s="1">
        <v>8987.1419999999998</v>
      </c>
      <c r="L693" s="2" t="s">
        <v>21</v>
      </c>
      <c r="M693" s="1">
        <v>1993</v>
      </c>
      <c r="N693" s="1" t="str" cm="1">
        <f t="array" ref="N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3" s="2" t="s">
        <v>32</v>
      </c>
      <c r="P693" s="2" t="str" cm="1">
        <f t="array" ref="P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3" s="1">
        <v>3</v>
      </c>
      <c r="R693" s="1">
        <v>23.7</v>
      </c>
      <c r="S693" s="1">
        <v>14.65</v>
      </c>
      <c r="T693" s="1">
        <v>10.199999999999999</v>
      </c>
      <c r="U693" s="1">
        <v>4.7</v>
      </c>
      <c r="V693" s="10"/>
      <c r="W693" s="1" t="s">
        <v>23</v>
      </c>
      <c r="X693" s="2" t="s">
        <v>24</v>
      </c>
      <c r="Y693" s="2" t="str" cm="1">
        <f t="array" ref="Y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4" spans="1:25" ht="15" customHeight="1" x14ac:dyDescent="0.35">
      <c r="A694" s="1">
        <v>693</v>
      </c>
      <c r="B694" s="13">
        <v>-8.8257297473201106</v>
      </c>
      <c r="C694" s="12">
        <v>39.746829964624801</v>
      </c>
      <c r="D694" s="1">
        <v>1973</v>
      </c>
      <c r="E694" s="2" t="s">
        <v>851</v>
      </c>
      <c r="F694" s="1"/>
      <c r="G694" s="2" t="s">
        <v>26</v>
      </c>
      <c r="H694" s="2" t="s">
        <v>143</v>
      </c>
      <c r="I694" s="2" t="s">
        <v>143</v>
      </c>
      <c r="J694" s="1">
        <v>-59363.73</v>
      </c>
      <c r="K694" s="1">
        <v>8953.1589999999997</v>
      </c>
      <c r="L694" s="2" t="s">
        <v>21</v>
      </c>
      <c r="M694" s="1">
        <v>1993</v>
      </c>
      <c r="N694" s="1" t="str" cm="1">
        <f t="array" ref="N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4" s="2" t="s">
        <v>32</v>
      </c>
      <c r="P694" s="2" t="str" cm="1">
        <f t="array" ref="P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4" s="1">
        <v>3</v>
      </c>
      <c r="R694" s="1">
        <v>45.57</v>
      </c>
      <c r="S694" s="1">
        <v>17.3</v>
      </c>
      <c r="T694" s="1">
        <v>20.9</v>
      </c>
      <c r="U694" s="1">
        <v>2</v>
      </c>
      <c r="V694" s="10"/>
      <c r="W694" s="1" t="s">
        <v>23</v>
      </c>
      <c r="X694" s="2" t="s">
        <v>24</v>
      </c>
      <c r="Y694" s="2" t="str" cm="1">
        <f t="array" ref="Y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5" spans="1:25" ht="15" customHeight="1" x14ac:dyDescent="0.35">
      <c r="A695" s="1">
        <v>694</v>
      </c>
      <c r="B695" s="13">
        <v>-8.8270535903161207</v>
      </c>
      <c r="C695" s="12">
        <v>39.7464996621799</v>
      </c>
      <c r="D695" s="1">
        <v>1975</v>
      </c>
      <c r="E695" s="2" t="s">
        <v>852</v>
      </c>
      <c r="F695" s="1"/>
      <c r="G695" s="2" t="s">
        <v>19</v>
      </c>
      <c r="H695" s="2" t="s">
        <v>143</v>
      </c>
      <c r="I695" s="2" t="s">
        <v>143</v>
      </c>
      <c r="J695" s="1">
        <v>-59477.48</v>
      </c>
      <c r="K695" s="1">
        <v>8917.3629999999994</v>
      </c>
      <c r="L695" s="2" t="s">
        <v>21</v>
      </c>
      <c r="M695" s="1">
        <v>1993</v>
      </c>
      <c r="N695" s="1" t="str" cm="1">
        <f t="array" ref="N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5" s="2" t="s">
        <v>32</v>
      </c>
      <c r="P695" s="2" t="str" cm="1">
        <f t="array" ref="P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5" s="1">
        <v>3</v>
      </c>
      <c r="R695" s="1">
        <v>35.9</v>
      </c>
      <c r="S695" s="1">
        <v>14.9</v>
      </c>
      <c r="T695" s="1">
        <v>15.7</v>
      </c>
      <c r="U695" s="1">
        <v>6.5</v>
      </c>
      <c r="V695" s="10"/>
      <c r="W695" s="1" t="s">
        <v>23</v>
      </c>
      <c r="X695" s="2" t="s">
        <v>24</v>
      </c>
      <c r="Y695" s="2" t="str" cm="1">
        <f t="array" ref="Y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6" spans="1:25" ht="15" customHeight="1" x14ac:dyDescent="0.35">
      <c r="A696" s="1">
        <v>695</v>
      </c>
      <c r="B696" s="13">
        <v>-8.8392546811342694</v>
      </c>
      <c r="C696" s="12">
        <v>39.743294061234302</v>
      </c>
      <c r="D696" s="1">
        <v>1980</v>
      </c>
      <c r="E696" s="2" t="s">
        <v>853</v>
      </c>
      <c r="F696" s="1"/>
      <c r="G696" s="2" t="s">
        <v>19</v>
      </c>
      <c r="H696" s="2" t="s">
        <v>143</v>
      </c>
      <c r="I696" s="2" t="s">
        <v>143</v>
      </c>
      <c r="J696" s="1">
        <v>-60526.04</v>
      </c>
      <c r="K696" s="1">
        <v>8569.6110000000008</v>
      </c>
      <c r="L696" s="2" t="s">
        <v>21</v>
      </c>
      <c r="M696" s="1">
        <v>1993</v>
      </c>
      <c r="N696" s="1" t="str" cm="1">
        <f t="array" ref="N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6" s="2" t="s">
        <v>32</v>
      </c>
      <c r="P696" s="2" t="str" cm="1">
        <f t="array" ref="P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6" s="1">
        <v>3</v>
      </c>
      <c r="R696" s="1">
        <v>39.799999999999997</v>
      </c>
      <c r="S696" s="1">
        <v>14.7</v>
      </c>
      <c r="T696" s="1">
        <v>15.6</v>
      </c>
      <c r="U696" s="1">
        <v>8.48</v>
      </c>
      <c r="V696" s="10"/>
      <c r="W696" s="1" t="s">
        <v>23</v>
      </c>
      <c r="X696" s="2" t="s">
        <v>24</v>
      </c>
      <c r="Y696" s="2" t="str" cm="1">
        <f t="array" ref="Y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7" spans="1:25" ht="15" customHeight="1" x14ac:dyDescent="0.35">
      <c r="A697" s="1">
        <v>696</v>
      </c>
      <c r="B697" s="13">
        <v>-8.8486117637298705</v>
      </c>
      <c r="C697" s="12">
        <v>39.745011774908399</v>
      </c>
      <c r="D697" s="1">
        <v>1981</v>
      </c>
      <c r="E697" s="2" t="s">
        <v>854</v>
      </c>
      <c r="F697" s="1"/>
      <c r="G697" s="2" t="s">
        <v>26</v>
      </c>
      <c r="H697" s="2" t="s">
        <v>143</v>
      </c>
      <c r="I697" s="2" t="s">
        <v>143</v>
      </c>
      <c r="J697" s="1">
        <v>-61326.55</v>
      </c>
      <c r="K697" s="1">
        <v>8766.6929999999993</v>
      </c>
      <c r="L697" s="2" t="s">
        <v>21</v>
      </c>
      <c r="M697" s="1">
        <v>1993</v>
      </c>
      <c r="N697" s="1" t="str" cm="1">
        <f t="array" ref="N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7" s="2" t="s">
        <v>32</v>
      </c>
      <c r="P697" s="2" t="str" cm="1">
        <f t="array" ref="P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7" s="1">
        <v>3</v>
      </c>
      <c r="R697" s="1">
        <v>54.65</v>
      </c>
      <c r="S697" s="1">
        <v>15</v>
      </c>
      <c r="T697" s="1">
        <v>18.399999999999999</v>
      </c>
      <c r="U697" s="1">
        <v>9</v>
      </c>
      <c r="V697" s="10"/>
      <c r="W697" s="1" t="s">
        <v>23</v>
      </c>
      <c r="X697" s="2" t="s">
        <v>24</v>
      </c>
      <c r="Y697" s="2" t="str" cm="1">
        <f t="array" ref="Y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8" spans="1:25" ht="15" customHeight="1" x14ac:dyDescent="0.35">
      <c r="A698" s="1">
        <v>697</v>
      </c>
      <c r="B698" s="13">
        <v>-8.8513051607422906</v>
      </c>
      <c r="C698" s="12">
        <v>39.745883899572704</v>
      </c>
      <c r="D698" s="1">
        <v>1988</v>
      </c>
      <c r="E698" s="2" t="s">
        <v>855</v>
      </c>
      <c r="F698" s="1"/>
      <c r="G698" s="2" t="s">
        <v>19</v>
      </c>
      <c r="H698" s="2" t="s">
        <v>143</v>
      </c>
      <c r="I698" s="2" t="s">
        <v>143</v>
      </c>
      <c r="J698" s="1">
        <v>-61556.63</v>
      </c>
      <c r="K698" s="1">
        <v>8865.3729999999996</v>
      </c>
      <c r="L698" s="2" t="s">
        <v>21</v>
      </c>
      <c r="M698" s="1">
        <v>1993</v>
      </c>
      <c r="N698" s="1" t="str" cm="1">
        <f t="array" ref="N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8" s="2" t="s">
        <v>65</v>
      </c>
      <c r="P698" s="2" t="str" cm="1">
        <f t="array" ref="P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698" s="1">
        <v>1</v>
      </c>
      <c r="R698" s="1">
        <v>13.9</v>
      </c>
      <c r="S698" s="1">
        <v>13.8</v>
      </c>
      <c r="T698" s="1">
        <v>13.9</v>
      </c>
      <c r="U698" s="9"/>
      <c r="V698" s="10"/>
      <c r="W698" s="1" t="s">
        <v>23</v>
      </c>
      <c r="X698" s="2" t="s">
        <v>24</v>
      </c>
      <c r="Y698" s="2" t="str" cm="1">
        <f t="array" ref="Y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699" spans="1:25" ht="15" customHeight="1" x14ac:dyDescent="0.35">
      <c r="A699" s="1">
        <v>698</v>
      </c>
      <c r="B699" s="13">
        <v>-7.74101226662727</v>
      </c>
      <c r="C699" s="12">
        <v>40.815906235594802</v>
      </c>
      <c r="D699" s="1">
        <v>1990</v>
      </c>
      <c r="E699" s="2" t="s">
        <v>856</v>
      </c>
      <c r="F699" s="1"/>
      <c r="G699" s="2" t="s">
        <v>19</v>
      </c>
      <c r="H699" s="2" t="s">
        <v>126</v>
      </c>
      <c r="I699" s="2" t="s">
        <v>484</v>
      </c>
      <c r="J699" s="1">
        <v>33080.730000000003</v>
      </c>
      <c r="K699" s="1">
        <v>127508</v>
      </c>
      <c r="L699" s="2" t="s">
        <v>21</v>
      </c>
      <c r="M699" s="1">
        <v>2003</v>
      </c>
      <c r="N699" s="1" t="str" cm="1">
        <f t="array" ref="N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699" s="2" t="s">
        <v>32</v>
      </c>
      <c r="P699" s="2" t="str" cm="1">
        <f t="array" ref="P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699" s="1">
        <v>3</v>
      </c>
      <c r="R699" s="1">
        <v>40</v>
      </c>
      <c r="S699" s="1">
        <v>24.4</v>
      </c>
      <c r="U699" s="1">
        <v>6</v>
      </c>
      <c r="V699" s="10"/>
      <c r="W699" s="1" t="s">
        <v>41</v>
      </c>
      <c r="X699" s="2" t="s">
        <v>38</v>
      </c>
      <c r="Y699" s="2" t="str" cm="1">
        <f t="array" ref="Y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0" spans="1:25" ht="15" customHeight="1" x14ac:dyDescent="0.35">
      <c r="A700" s="1">
        <v>699</v>
      </c>
      <c r="B700" s="13">
        <v>-7.7424954954136203</v>
      </c>
      <c r="C700" s="12">
        <v>40.794665982748</v>
      </c>
      <c r="D700" s="1">
        <v>1993</v>
      </c>
      <c r="E700" s="2" t="s">
        <v>857</v>
      </c>
      <c r="F700" s="1"/>
      <c r="G700" s="2" t="s">
        <v>26</v>
      </c>
      <c r="H700" s="2" t="s">
        <v>126</v>
      </c>
      <c r="I700" s="2" t="s">
        <v>484</v>
      </c>
      <c r="J700" s="1">
        <v>32966.1</v>
      </c>
      <c r="K700" s="1">
        <v>125148.7</v>
      </c>
      <c r="L700" s="2" t="s">
        <v>21</v>
      </c>
      <c r="M700" s="1">
        <v>2003</v>
      </c>
      <c r="N700" s="1" t="str" cm="1">
        <f t="array" ref="N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0" s="2" t="s">
        <v>32</v>
      </c>
      <c r="P700" s="2" t="str" cm="1">
        <f t="array" ref="P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0" s="1">
        <v>5</v>
      </c>
      <c r="R700" s="1">
        <v>141</v>
      </c>
      <c r="S700" s="1">
        <v>14.75</v>
      </c>
      <c r="T700" s="1">
        <v>31</v>
      </c>
      <c r="U700" s="1">
        <v>11.5</v>
      </c>
      <c r="V700" s="10"/>
      <c r="W700" s="1" t="s">
        <v>46</v>
      </c>
      <c r="X700" s="2" t="s">
        <v>38</v>
      </c>
      <c r="Y700" s="2" t="str" cm="1">
        <f t="array" ref="Y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1" spans="1:25" ht="15" customHeight="1" x14ac:dyDescent="0.35">
      <c r="A701" s="1">
        <v>700</v>
      </c>
      <c r="B701" s="13">
        <v>-7.7445498673480904</v>
      </c>
      <c r="C701" s="12">
        <v>40.792652212915897</v>
      </c>
      <c r="D701" s="1">
        <v>1994</v>
      </c>
      <c r="E701" s="2" t="s">
        <v>858</v>
      </c>
      <c r="F701" s="1"/>
      <c r="G701" s="2" t="s">
        <v>26</v>
      </c>
      <c r="H701" s="2" t="s">
        <v>126</v>
      </c>
      <c r="I701" s="2" t="s">
        <v>484</v>
      </c>
      <c r="J701" s="1">
        <v>32793.71</v>
      </c>
      <c r="K701" s="1">
        <v>124924.3</v>
      </c>
      <c r="L701" s="2" t="s">
        <v>21</v>
      </c>
      <c r="M701" s="1">
        <v>2003</v>
      </c>
      <c r="N701" s="1" t="str" cm="1">
        <f t="array" ref="N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1" s="2" t="s">
        <v>32</v>
      </c>
      <c r="P701" s="2" t="str" cm="1">
        <f t="array" ref="P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1" s="1">
        <v>5</v>
      </c>
      <c r="R701" s="1">
        <v>139</v>
      </c>
      <c r="S701" s="1">
        <v>14.85</v>
      </c>
      <c r="T701" s="1">
        <v>30.5</v>
      </c>
      <c r="U701" s="1">
        <v>12</v>
      </c>
      <c r="V701" s="10"/>
      <c r="W701" s="1" t="s">
        <v>41</v>
      </c>
      <c r="X701" s="2" t="s">
        <v>38</v>
      </c>
      <c r="Y701" s="2" t="str" cm="1">
        <f t="array" ref="Y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2" spans="1:25" ht="15" customHeight="1" x14ac:dyDescent="0.35">
      <c r="A702" s="1">
        <v>701</v>
      </c>
      <c r="B702" s="13">
        <v>-7.7467919189493202</v>
      </c>
      <c r="C702" s="12">
        <v>40.787978976200499</v>
      </c>
      <c r="D702" s="1">
        <v>1995</v>
      </c>
      <c r="E702" s="2" t="s">
        <v>859</v>
      </c>
      <c r="F702" s="1"/>
      <c r="G702" s="2" t="s">
        <v>19</v>
      </c>
      <c r="H702" s="2" t="s">
        <v>126</v>
      </c>
      <c r="I702" s="2" t="s">
        <v>484</v>
      </c>
      <c r="J702" s="1">
        <v>32606.77</v>
      </c>
      <c r="K702" s="1">
        <v>124404.5</v>
      </c>
      <c r="L702" s="2" t="s">
        <v>21</v>
      </c>
      <c r="M702" s="1">
        <v>2002</v>
      </c>
      <c r="N702" s="1" t="str" cm="1">
        <f t="array" ref="N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2" s="2" t="s">
        <v>32</v>
      </c>
      <c r="P702" s="2" t="str" cm="1">
        <f t="array" ref="P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2" s="1">
        <v>3</v>
      </c>
      <c r="R702" s="1">
        <v>37.799999999999997</v>
      </c>
      <c r="S702" s="1">
        <v>21.94</v>
      </c>
      <c r="T702" s="1">
        <v>16</v>
      </c>
      <c r="U702" s="1">
        <v>9.6999999999999993</v>
      </c>
      <c r="V702" s="10"/>
      <c r="W702" s="1" t="s">
        <v>41</v>
      </c>
      <c r="X702" s="2" t="s">
        <v>38</v>
      </c>
      <c r="Y702" s="2" t="str" cm="1">
        <f t="array" ref="Y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3" spans="1:25" ht="15" customHeight="1" x14ac:dyDescent="0.35">
      <c r="A703" s="1">
        <v>702</v>
      </c>
      <c r="B703" s="13">
        <v>-7.7392276698553601</v>
      </c>
      <c r="C703" s="12">
        <v>40.769341071644597</v>
      </c>
      <c r="D703" s="1">
        <v>1997</v>
      </c>
      <c r="E703" s="2" t="s">
        <v>860</v>
      </c>
      <c r="F703" s="1"/>
      <c r="G703" s="2" t="s">
        <v>26</v>
      </c>
      <c r="H703" s="2" t="s">
        <v>126</v>
      </c>
      <c r="I703" s="2" t="s">
        <v>484</v>
      </c>
      <c r="J703" s="1">
        <v>33254.519999999997</v>
      </c>
      <c r="K703" s="1">
        <v>122337.60000000001</v>
      </c>
      <c r="L703" s="2" t="s">
        <v>21</v>
      </c>
      <c r="M703" s="1">
        <v>2003</v>
      </c>
      <c r="N703" s="1" t="str" cm="1">
        <f t="array" ref="N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3" s="2" t="s">
        <v>32</v>
      </c>
      <c r="P703" s="2" t="str" cm="1">
        <f t="array" ref="P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3" s="1">
        <v>7</v>
      </c>
      <c r="R703" s="1">
        <v>233.75</v>
      </c>
      <c r="S703" s="1">
        <v>18.350000000000001</v>
      </c>
      <c r="T703" s="1">
        <v>36.799999999999997</v>
      </c>
      <c r="U703" s="1">
        <v>28.5</v>
      </c>
      <c r="V703" s="10"/>
      <c r="W703" s="1" t="s">
        <v>41</v>
      </c>
      <c r="X703" s="2" t="s">
        <v>38</v>
      </c>
      <c r="Y703" s="2" t="str" cm="1">
        <f t="array" ref="Y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4" spans="1:25" ht="15" customHeight="1" x14ac:dyDescent="0.35">
      <c r="A704" s="1">
        <v>703</v>
      </c>
      <c r="B704" s="13">
        <v>-7.7423108851255398</v>
      </c>
      <c r="C704" s="12">
        <v>40.761961173393999</v>
      </c>
      <c r="D704" s="1">
        <v>1998</v>
      </c>
      <c r="E704" s="2" t="s">
        <v>861</v>
      </c>
      <c r="F704" s="1"/>
      <c r="G704" s="2" t="s">
        <v>63</v>
      </c>
      <c r="H704" s="2" t="s">
        <v>126</v>
      </c>
      <c r="I704" s="2" t="s">
        <v>484</v>
      </c>
      <c r="J704" s="1">
        <v>32997.86</v>
      </c>
      <c r="K704" s="1">
        <v>121516.9</v>
      </c>
      <c r="L704" s="2" t="s">
        <v>21</v>
      </c>
      <c r="M704" s="1">
        <v>2003</v>
      </c>
      <c r="N704" s="1" t="str" cm="1">
        <f t="array" ref="N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4" s="2" t="s">
        <v>32</v>
      </c>
      <c r="P704" s="2" t="str" cm="1">
        <f t="array" ref="P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4" s="1">
        <v>6</v>
      </c>
      <c r="R704" s="1">
        <v>173</v>
      </c>
      <c r="S704" s="1">
        <v>18.350000000000001</v>
      </c>
      <c r="T704" s="1">
        <v>30.7</v>
      </c>
      <c r="U704" s="1">
        <v>18</v>
      </c>
      <c r="V704" s="10"/>
      <c r="W704" s="1" t="s">
        <v>41</v>
      </c>
      <c r="X704" s="2" t="s">
        <v>38</v>
      </c>
      <c r="Y704" s="2" t="str" cm="1">
        <f t="array" ref="Y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5" spans="1:25" ht="15" customHeight="1" x14ac:dyDescent="0.35">
      <c r="A705" s="1">
        <v>704</v>
      </c>
      <c r="B705" s="13">
        <v>-9.1258577936837604</v>
      </c>
      <c r="C705" s="12">
        <v>39.514379938013299</v>
      </c>
      <c r="D705" s="1">
        <v>2016</v>
      </c>
      <c r="E705" s="2" t="s">
        <v>862</v>
      </c>
      <c r="F705" s="1"/>
      <c r="G705" s="2" t="s">
        <v>19</v>
      </c>
      <c r="H705" s="2" t="s">
        <v>143</v>
      </c>
      <c r="I705" s="2" t="s">
        <v>828</v>
      </c>
      <c r="J705" s="1">
        <v>-85373</v>
      </c>
      <c r="K705" s="1">
        <v>-16614</v>
      </c>
      <c r="L705" s="2" t="s">
        <v>21</v>
      </c>
      <c r="M705" s="1">
        <v>1980</v>
      </c>
      <c r="N705" s="1" t="str" cm="1">
        <f t="array" ref="N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5" s="2" t="s">
        <v>32</v>
      </c>
      <c r="P705" s="2" t="str" cm="1">
        <f t="array" ref="P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5" s="1">
        <v>3</v>
      </c>
      <c r="R705" s="1">
        <v>48.01</v>
      </c>
      <c r="S705" s="1">
        <v>14.9</v>
      </c>
      <c r="T705" s="1">
        <v>17.649999999999999</v>
      </c>
      <c r="U705" s="1">
        <v>8</v>
      </c>
      <c r="V705" s="10"/>
      <c r="W705" s="1" t="s">
        <v>23</v>
      </c>
      <c r="X705" s="2" t="s">
        <v>24</v>
      </c>
      <c r="Y705" s="2" t="str" cm="1">
        <f t="array" ref="Y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6" spans="1:25" ht="15" customHeight="1" x14ac:dyDescent="0.35">
      <c r="A706" s="1">
        <v>705</v>
      </c>
      <c r="B706" s="13">
        <v>-8.9944910788739492</v>
      </c>
      <c r="C706" s="12">
        <v>39.054070126632404</v>
      </c>
      <c r="D706" s="1">
        <v>2017</v>
      </c>
      <c r="E706" s="2" t="s">
        <v>863</v>
      </c>
      <c r="F706" s="1"/>
      <c r="G706" s="2" t="s">
        <v>26</v>
      </c>
      <c r="H706" s="2" t="s">
        <v>374</v>
      </c>
      <c r="I706" s="2" t="s">
        <v>797</v>
      </c>
      <c r="J706" s="1">
        <v>-74562.25</v>
      </c>
      <c r="K706" s="1">
        <v>-67835.490000000005</v>
      </c>
      <c r="L706" s="2" t="s">
        <v>21</v>
      </c>
      <c r="M706" s="1">
        <v>2003</v>
      </c>
      <c r="N706" s="1" t="str" cm="1">
        <f t="array" ref="N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06" s="2" t="s">
        <v>32</v>
      </c>
      <c r="P706" s="2" t="str" cm="1">
        <f t="array" ref="P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6" s="1">
        <v>4</v>
      </c>
      <c r="R706" s="1">
        <v>115.73</v>
      </c>
      <c r="S706" s="1">
        <v>24.36</v>
      </c>
      <c r="T706" s="1">
        <v>38.049999999999997</v>
      </c>
      <c r="U706" s="1">
        <v>31.1</v>
      </c>
      <c r="V706" s="10"/>
      <c r="W706" s="1" t="s">
        <v>30</v>
      </c>
      <c r="X706" s="2" t="s">
        <v>24</v>
      </c>
      <c r="Y706" s="2" t="str" cm="1">
        <f t="array" ref="Y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7" spans="1:25" ht="15" customHeight="1" x14ac:dyDescent="0.35">
      <c r="A707" s="1">
        <v>706</v>
      </c>
      <c r="B707" s="13">
        <v>-9.1281332253413296</v>
      </c>
      <c r="C707" s="12">
        <v>39.5084160630608</v>
      </c>
      <c r="D707" s="1">
        <v>2018</v>
      </c>
      <c r="E707" s="2" t="s">
        <v>864</v>
      </c>
      <c r="F707" s="1"/>
      <c r="G707" s="2" t="s">
        <v>26</v>
      </c>
      <c r="H707" s="2" t="s">
        <v>143</v>
      </c>
      <c r="I707" s="2" t="s">
        <v>828</v>
      </c>
      <c r="J707" s="1">
        <v>-85576</v>
      </c>
      <c r="K707" s="1">
        <v>-17274</v>
      </c>
      <c r="L707" s="2" t="s">
        <v>21</v>
      </c>
      <c r="M707" s="1">
        <v>1980</v>
      </c>
      <c r="N707" s="1" t="str" cm="1">
        <f t="array" ref="N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7" s="2" t="s">
        <v>32</v>
      </c>
      <c r="P707" s="2" t="str" cm="1">
        <f t="array" ref="P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7" s="1">
        <v>2</v>
      </c>
      <c r="R707" s="1">
        <v>21.5</v>
      </c>
      <c r="S707" s="1">
        <v>28</v>
      </c>
      <c r="T707" s="1">
        <v>10.75</v>
      </c>
      <c r="U707" s="1">
        <v>2</v>
      </c>
      <c r="V707" s="10"/>
      <c r="W707" s="1" t="s">
        <v>23</v>
      </c>
      <c r="X707" s="2" t="s">
        <v>24</v>
      </c>
      <c r="Y707" s="2" t="str" cm="1">
        <f t="array" ref="Y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8" spans="1:25" ht="15" customHeight="1" x14ac:dyDescent="0.35">
      <c r="A708" s="1">
        <v>707</v>
      </c>
      <c r="B708" s="13">
        <v>-8.8280969835212293</v>
      </c>
      <c r="C708" s="12">
        <v>39.6568029594726</v>
      </c>
      <c r="D708" s="1">
        <v>2023</v>
      </c>
      <c r="E708" s="2" t="s">
        <v>865</v>
      </c>
      <c r="F708" s="1"/>
      <c r="G708" s="2" t="s">
        <v>19</v>
      </c>
      <c r="H708" s="2" t="s">
        <v>143</v>
      </c>
      <c r="I708" s="2" t="s">
        <v>866</v>
      </c>
      <c r="J708" s="1">
        <v>-59644.08</v>
      </c>
      <c r="K708" s="1">
        <v>-1041.0070000000001</v>
      </c>
      <c r="L708" s="2" t="s">
        <v>21</v>
      </c>
      <c r="M708" s="1">
        <v>1967</v>
      </c>
      <c r="N708" s="1" t="str" cm="1">
        <f t="array" ref="N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8" s="2" t="s">
        <v>32</v>
      </c>
      <c r="P708" s="2" t="str" cm="1">
        <f t="array" ref="P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8" s="1">
        <v>3</v>
      </c>
      <c r="R708" s="1">
        <v>33.4</v>
      </c>
      <c r="S708" s="1">
        <v>11.6</v>
      </c>
      <c r="T708" s="1">
        <v>14</v>
      </c>
      <c r="U708" s="1">
        <v>4.9800000000000004</v>
      </c>
      <c r="V708" s="10"/>
      <c r="W708" s="1" t="s">
        <v>23</v>
      </c>
      <c r="X708" s="2" t="s">
        <v>24</v>
      </c>
      <c r="Y708" s="2" t="str" cm="1">
        <f t="array" ref="Y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09" spans="1:25" ht="15" customHeight="1" x14ac:dyDescent="0.35">
      <c r="A709" s="1">
        <v>708</v>
      </c>
      <c r="B709" s="13">
        <v>-8.8279907379661697</v>
      </c>
      <c r="C709" s="12">
        <v>39.656758625181098</v>
      </c>
      <c r="D709" s="1">
        <v>2023</v>
      </c>
      <c r="E709" s="2" t="s">
        <v>865</v>
      </c>
      <c r="F709" s="1"/>
      <c r="G709" s="2" t="s">
        <v>19</v>
      </c>
      <c r="H709" s="2" t="s">
        <v>143</v>
      </c>
      <c r="I709" s="2" t="s">
        <v>866</v>
      </c>
      <c r="J709" s="1">
        <v>-59635</v>
      </c>
      <c r="K709" s="1">
        <v>-1046</v>
      </c>
      <c r="L709" s="2" t="s">
        <v>21</v>
      </c>
      <c r="M709" s="1">
        <v>1967</v>
      </c>
      <c r="N709" s="1" t="str" cm="1">
        <f t="array" ref="N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09" s="2" t="s">
        <v>32</v>
      </c>
      <c r="P709" s="2" t="str" cm="1">
        <f t="array" ref="P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09" s="1">
        <v>3</v>
      </c>
      <c r="R709" s="1">
        <v>33.4</v>
      </c>
      <c r="S709" s="1">
        <v>10.8</v>
      </c>
      <c r="T709" s="1">
        <v>14</v>
      </c>
      <c r="U709" s="1">
        <v>5.62</v>
      </c>
      <c r="V709" s="10"/>
      <c r="W709" s="1" t="s">
        <v>23</v>
      </c>
      <c r="X709" s="2" t="s">
        <v>24</v>
      </c>
      <c r="Y709" s="2" t="str" cm="1">
        <f t="array" ref="Y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0" spans="1:25" ht="15" customHeight="1" x14ac:dyDescent="0.35">
      <c r="A710" s="1">
        <v>709</v>
      </c>
      <c r="B710" s="13">
        <v>-8.9991263680049602</v>
      </c>
      <c r="C710" s="12">
        <v>39.065051273915003</v>
      </c>
      <c r="D710" s="1">
        <v>2024</v>
      </c>
      <c r="E710" s="2" t="s">
        <v>867</v>
      </c>
      <c r="F710" s="1"/>
      <c r="G710" s="2" t="s">
        <v>19</v>
      </c>
      <c r="H710" s="2" t="s">
        <v>374</v>
      </c>
      <c r="I710" s="2" t="s">
        <v>797</v>
      </c>
      <c r="J710" s="1">
        <v>-74951.88</v>
      </c>
      <c r="K710" s="1">
        <v>-66612.56</v>
      </c>
      <c r="L710" s="2" t="s">
        <v>21</v>
      </c>
      <c r="M710" s="1">
        <v>2003</v>
      </c>
      <c r="N710" s="1" t="str" cm="1">
        <f t="array" ref="N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0" s="2" t="s">
        <v>65</v>
      </c>
      <c r="P710" s="2" t="str" cm="1">
        <f t="array" ref="P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0" s="1">
        <v>1</v>
      </c>
      <c r="R710" s="1">
        <v>12</v>
      </c>
      <c r="S710" s="1">
        <v>15</v>
      </c>
      <c r="T710" s="1">
        <v>12</v>
      </c>
      <c r="U710" s="9"/>
      <c r="V710" s="10"/>
      <c r="W710" s="1" t="s">
        <v>30</v>
      </c>
      <c r="X710" s="2" t="s">
        <v>24</v>
      </c>
      <c r="Y710" s="2" t="str" cm="1">
        <f t="array" ref="Y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1" spans="1:25" ht="15" customHeight="1" x14ac:dyDescent="0.35">
      <c r="A711" s="1">
        <v>710</v>
      </c>
      <c r="B711" s="13">
        <v>-8.9874107216390495</v>
      </c>
      <c r="C711" s="12">
        <v>39.107639521448903</v>
      </c>
      <c r="D711" s="1">
        <v>2029</v>
      </c>
      <c r="E711" s="2" t="s">
        <v>868</v>
      </c>
      <c r="F711" s="1"/>
      <c r="G711" s="2" t="s">
        <v>26</v>
      </c>
      <c r="H711" s="2" t="s">
        <v>374</v>
      </c>
      <c r="I711" s="2" t="s">
        <v>797</v>
      </c>
      <c r="J711" s="1">
        <v>-73893.45</v>
      </c>
      <c r="K711" s="1">
        <v>-61894.02</v>
      </c>
      <c r="L711" s="2" t="s">
        <v>21</v>
      </c>
      <c r="M711" s="1">
        <v>1977</v>
      </c>
      <c r="N711" s="1" t="str" cm="1">
        <f t="array" ref="N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1" s="2" t="s">
        <v>32</v>
      </c>
      <c r="P711" s="2" t="str" cm="1">
        <f t="array" ref="P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1" s="1">
        <v>3</v>
      </c>
      <c r="R711" s="1">
        <v>52.1</v>
      </c>
      <c r="S711" s="1">
        <v>12.25</v>
      </c>
      <c r="T711" s="1">
        <v>19.98</v>
      </c>
      <c r="U711" s="1">
        <v>7</v>
      </c>
      <c r="V711" s="10"/>
      <c r="W711" s="1" t="s">
        <v>30</v>
      </c>
      <c r="X711" s="2" t="s">
        <v>24</v>
      </c>
      <c r="Y711" s="2" t="str" cm="1">
        <f t="array" ref="Y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2" spans="1:25" ht="15" customHeight="1" x14ac:dyDescent="0.35">
      <c r="A712" s="1">
        <v>711</v>
      </c>
      <c r="B712" s="13">
        <v>-8.8272206815604903</v>
      </c>
      <c r="C712" s="12">
        <v>39.658322975305097</v>
      </c>
      <c r="D712" s="1">
        <v>2031</v>
      </c>
      <c r="E712" s="2" t="s">
        <v>869</v>
      </c>
      <c r="F712" s="1"/>
      <c r="G712" s="2" t="s">
        <v>19</v>
      </c>
      <c r="H712" s="2" t="s">
        <v>143</v>
      </c>
      <c r="I712" s="2" t="s">
        <v>866</v>
      </c>
      <c r="J712" s="1">
        <v>-59567.57</v>
      </c>
      <c r="K712" s="1">
        <v>-872.82209999999998</v>
      </c>
      <c r="L712" s="2" t="s">
        <v>21</v>
      </c>
      <c r="M712" s="1">
        <v>1967</v>
      </c>
      <c r="N712" s="1" t="str" cm="1">
        <f t="array" ref="N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2" s="2" t="s">
        <v>22</v>
      </c>
      <c r="P712" s="2" t="str" cm="1">
        <f t="array" ref="P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12" s="1">
        <v>1</v>
      </c>
      <c r="R712" s="1">
        <v>12.61</v>
      </c>
      <c r="S712" s="1">
        <v>19.3</v>
      </c>
      <c r="T712" s="1">
        <v>12.61</v>
      </c>
      <c r="U712" s="9"/>
      <c r="V712" s="10"/>
      <c r="W712" s="1" t="s">
        <v>23</v>
      </c>
      <c r="X712" s="2" t="s">
        <v>24</v>
      </c>
      <c r="Y712" s="2" t="str" cm="1">
        <f t="array" ref="Y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3" spans="1:25" ht="15" customHeight="1" x14ac:dyDescent="0.35">
      <c r="A713" s="1">
        <v>712</v>
      </c>
      <c r="B713" s="13">
        <v>-8.95745969089079</v>
      </c>
      <c r="C713" s="12">
        <v>39.4327881431796</v>
      </c>
      <c r="D713" s="1">
        <v>2032</v>
      </c>
      <c r="E713" s="2" t="s">
        <v>870</v>
      </c>
      <c r="F713" s="1"/>
      <c r="G713" s="2" t="s">
        <v>37</v>
      </c>
      <c r="H713" s="2" t="s">
        <v>143</v>
      </c>
      <c r="I713" s="2" t="s">
        <v>828</v>
      </c>
      <c r="J713" s="1">
        <v>-70974</v>
      </c>
      <c r="K713" s="1">
        <v>-25819</v>
      </c>
      <c r="L713" s="2" t="s">
        <v>21</v>
      </c>
      <c r="M713" s="1">
        <v>1967</v>
      </c>
      <c r="N713" s="1" t="str" cm="1">
        <f t="array" ref="N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13" s="2" t="s">
        <v>32</v>
      </c>
      <c r="P713" s="2" t="str" cm="1">
        <f t="array" ref="P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3" s="1">
        <v>3</v>
      </c>
      <c r="R713" s="1">
        <v>36</v>
      </c>
      <c r="S713" s="1">
        <v>10.9</v>
      </c>
      <c r="T713" s="1">
        <v>16.25</v>
      </c>
      <c r="U713" s="1">
        <v>4.5</v>
      </c>
      <c r="V713" s="10"/>
      <c r="W713" s="1" t="s">
        <v>23</v>
      </c>
      <c r="X713" s="2" t="s">
        <v>24</v>
      </c>
      <c r="Y713" s="2" t="str" cm="1">
        <f t="array" ref="Y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4" spans="1:25" ht="15" customHeight="1" x14ac:dyDescent="0.35">
      <c r="A714" s="1">
        <v>713</v>
      </c>
      <c r="B714" s="13">
        <v>-8.1824896907072304</v>
      </c>
      <c r="C714" s="12">
        <v>41.218261075008499</v>
      </c>
      <c r="D714" s="1">
        <v>2045</v>
      </c>
      <c r="E714" s="2" t="s">
        <v>871</v>
      </c>
      <c r="F714" s="1"/>
      <c r="G714" s="2" t="s">
        <v>19</v>
      </c>
      <c r="H714" s="2" t="s">
        <v>723</v>
      </c>
      <c r="I714" s="2" t="s">
        <v>808</v>
      </c>
      <c r="J714" s="1">
        <v>-4140.9740000000002</v>
      </c>
      <c r="K714" s="1">
        <v>172118.39999999999</v>
      </c>
      <c r="L714" s="2" t="s">
        <v>21</v>
      </c>
      <c r="M714" s="1">
        <v>2000</v>
      </c>
      <c r="N714" s="1" t="str" cm="1">
        <f t="array" ref="N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4" s="2" t="s">
        <v>65</v>
      </c>
      <c r="P714" s="2" t="str" cm="1">
        <f t="array" ref="P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4" s="1">
        <v>1</v>
      </c>
      <c r="R714" s="1">
        <v>10.8</v>
      </c>
      <c r="S714" s="1">
        <v>14.6</v>
      </c>
      <c r="T714" s="1">
        <v>10.8</v>
      </c>
      <c r="U714" s="9"/>
      <c r="V714" s="10"/>
      <c r="W714" s="1" t="s">
        <v>41</v>
      </c>
      <c r="X714" s="2" t="s">
        <v>24</v>
      </c>
      <c r="Y714" s="2" t="str" cm="1">
        <f t="array" ref="Y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5" spans="1:25" ht="15" customHeight="1" x14ac:dyDescent="0.35">
      <c r="A715" s="1">
        <v>714</v>
      </c>
      <c r="B715" s="13">
        <v>-8.1699168662383208</v>
      </c>
      <c r="C715" s="12">
        <v>41.2147991260805</v>
      </c>
      <c r="D715" s="1">
        <v>2046</v>
      </c>
      <c r="E715" s="2" t="s">
        <v>872</v>
      </c>
      <c r="F715" s="1"/>
      <c r="G715" s="2" t="s">
        <v>37</v>
      </c>
      <c r="H715" s="2" t="s">
        <v>723</v>
      </c>
      <c r="I715" s="2" t="s">
        <v>808</v>
      </c>
      <c r="J715" s="1">
        <v>-3086.817</v>
      </c>
      <c r="K715" s="1">
        <v>171733.4</v>
      </c>
      <c r="L715" s="2" t="s">
        <v>21</v>
      </c>
      <c r="M715" s="1">
        <v>2000</v>
      </c>
      <c r="N715" s="1" t="str" cm="1">
        <f t="array" ref="N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5" s="2" t="s">
        <v>32</v>
      </c>
      <c r="P715" s="2" t="str" cm="1">
        <f t="array" ref="P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5" s="1">
        <v>3</v>
      </c>
      <c r="R715" s="1">
        <v>43.05</v>
      </c>
      <c r="S715" s="1">
        <v>9.3000000000000007</v>
      </c>
      <c r="T715" s="1">
        <v>21.8</v>
      </c>
      <c r="U715" s="1">
        <v>8.4</v>
      </c>
      <c r="V715" s="10"/>
      <c r="W715" s="1" t="s">
        <v>41</v>
      </c>
      <c r="X715" s="2" t="s">
        <v>38</v>
      </c>
      <c r="Y715" s="2" t="str" cm="1">
        <f t="array" ref="Y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6" spans="1:25" ht="15" customHeight="1" x14ac:dyDescent="0.35">
      <c r="A716" s="1">
        <v>715</v>
      </c>
      <c r="B716" s="13">
        <v>-8.1664263871797491</v>
      </c>
      <c r="C716" s="12">
        <v>41.2112822082169</v>
      </c>
      <c r="D716" s="1">
        <v>2047</v>
      </c>
      <c r="E716" s="2" t="s">
        <v>873</v>
      </c>
      <c r="F716" s="1"/>
      <c r="G716" s="2" t="s">
        <v>37</v>
      </c>
      <c r="H716" s="2" t="s">
        <v>723</v>
      </c>
      <c r="I716" s="2" t="s">
        <v>808</v>
      </c>
      <c r="J716" s="1">
        <v>-2794.25</v>
      </c>
      <c r="K716" s="1">
        <v>171342.7</v>
      </c>
      <c r="L716" s="2" t="s">
        <v>21</v>
      </c>
      <c r="M716" s="1">
        <v>2000</v>
      </c>
      <c r="N716" s="1" t="str" cm="1">
        <f t="array" ref="N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6" s="2" t="s">
        <v>32</v>
      </c>
      <c r="P716" s="2" t="str" cm="1">
        <f t="array" ref="P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6" s="1">
        <v>3</v>
      </c>
      <c r="R716" s="1">
        <v>45.8</v>
      </c>
      <c r="S716" s="1">
        <v>8.3000000000000007</v>
      </c>
      <c r="T716" s="1">
        <v>23.3</v>
      </c>
      <c r="U716" s="1">
        <v>8.1999999999999993</v>
      </c>
      <c r="V716" s="10"/>
      <c r="W716" s="1" t="s">
        <v>41</v>
      </c>
      <c r="X716" s="2" t="s">
        <v>38</v>
      </c>
      <c r="Y716" s="2" t="str" cm="1">
        <f t="array" ref="Y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7" spans="1:25" ht="15" customHeight="1" x14ac:dyDescent="0.35">
      <c r="A717" s="1">
        <v>716</v>
      </c>
      <c r="B717" s="13">
        <v>-8.1660668600473496</v>
      </c>
      <c r="C717" s="12">
        <v>41.210068531318903</v>
      </c>
      <c r="D717" s="1">
        <v>2048</v>
      </c>
      <c r="E717" s="2" t="s">
        <v>874</v>
      </c>
      <c r="F717" s="1"/>
      <c r="G717" s="2" t="s">
        <v>37</v>
      </c>
      <c r="H717" s="2" t="s">
        <v>723</v>
      </c>
      <c r="I717" s="2" t="s">
        <v>816</v>
      </c>
      <c r="J717" s="1">
        <v>-2764.1489999999999</v>
      </c>
      <c r="K717" s="1">
        <v>171207.9</v>
      </c>
      <c r="L717" s="2" t="s">
        <v>21</v>
      </c>
      <c r="M717" s="1">
        <v>2000</v>
      </c>
      <c r="N717" s="1" t="str" cm="1">
        <f t="array" ref="N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7" s="2" t="s">
        <v>32</v>
      </c>
      <c r="P717" s="2" t="str" cm="1">
        <f t="array" ref="P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7" s="1">
        <v>3</v>
      </c>
      <c r="R717" s="1">
        <v>51.4</v>
      </c>
      <c r="S717" s="1">
        <v>10.3</v>
      </c>
      <c r="T717" s="1">
        <v>26.4</v>
      </c>
      <c r="U717" s="1">
        <v>6.45</v>
      </c>
      <c r="V717" s="10"/>
      <c r="W717" s="1" t="s">
        <v>41</v>
      </c>
      <c r="X717" s="2" t="s">
        <v>38</v>
      </c>
      <c r="Y717" s="2" t="str" cm="1">
        <f t="array" ref="Y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8" spans="1:25" ht="15" customHeight="1" x14ac:dyDescent="0.35">
      <c r="A718" s="1">
        <v>717</v>
      </c>
      <c r="B718" s="13">
        <v>-8.1615796661697395</v>
      </c>
      <c r="C718" s="12">
        <v>41.201659699856897</v>
      </c>
      <c r="D718" s="1">
        <v>2050</v>
      </c>
      <c r="E718" s="2" t="s">
        <v>875</v>
      </c>
      <c r="F718" s="1"/>
      <c r="G718" s="2" t="s">
        <v>37</v>
      </c>
      <c r="H718" s="2" t="s">
        <v>723</v>
      </c>
      <c r="I718" s="2" t="s">
        <v>816</v>
      </c>
      <c r="J718" s="1">
        <v>-2388.125</v>
      </c>
      <c r="K718" s="1">
        <v>170273.9</v>
      </c>
      <c r="L718" s="2" t="s">
        <v>21</v>
      </c>
      <c r="M718" s="1">
        <v>2006</v>
      </c>
      <c r="N718" s="1" t="str" cm="1">
        <f t="array" ref="N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8" s="2" t="s">
        <v>32</v>
      </c>
      <c r="P718" s="2" t="str" cm="1">
        <f t="array" ref="P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18" s="1">
        <v>3</v>
      </c>
      <c r="R718" s="1">
        <v>46.8</v>
      </c>
      <c r="S718" s="1">
        <v>9.5</v>
      </c>
      <c r="T718" s="1">
        <v>23.75</v>
      </c>
      <c r="U718" s="1">
        <v>11.13</v>
      </c>
      <c r="V718" s="10"/>
      <c r="W718" s="1" t="s">
        <v>41</v>
      </c>
      <c r="X718" s="2" t="s">
        <v>38</v>
      </c>
      <c r="Y718" s="2" t="str" cm="1">
        <f t="array" ref="Y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19" spans="1:25" ht="15" customHeight="1" x14ac:dyDescent="0.35">
      <c r="A719" s="1">
        <v>718</v>
      </c>
      <c r="B719" s="13">
        <v>-8.1615343724513991</v>
      </c>
      <c r="C719" s="12">
        <v>41.200360387596298</v>
      </c>
      <c r="D719" s="1">
        <v>2051</v>
      </c>
      <c r="E719" s="2" t="s">
        <v>876</v>
      </c>
      <c r="F719" s="1"/>
      <c r="G719" s="2" t="s">
        <v>37</v>
      </c>
      <c r="H719" s="2" t="s">
        <v>723</v>
      </c>
      <c r="I719" s="2" t="s">
        <v>816</v>
      </c>
      <c r="J719" s="1">
        <v>-2384.373</v>
      </c>
      <c r="K719" s="1">
        <v>170129.6</v>
      </c>
      <c r="L719" s="2" t="s">
        <v>21</v>
      </c>
      <c r="M719" s="1">
        <v>2000</v>
      </c>
      <c r="N719" s="1" t="str" cm="1">
        <f t="array" ref="N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19" s="2" t="s">
        <v>65</v>
      </c>
      <c r="P719" s="2" t="str" cm="1">
        <f t="array" ref="P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19" s="1">
        <v>1</v>
      </c>
      <c r="R719" s="1">
        <v>25.5</v>
      </c>
      <c r="S719" s="1">
        <v>10.1</v>
      </c>
      <c r="T719" s="1">
        <v>25.5</v>
      </c>
      <c r="U719" s="9"/>
      <c r="V719" s="10"/>
      <c r="W719" s="1" t="s">
        <v>41</v>
      </c>
      <c r="X719" s="2" t="s">
        <v>38</v>
      </c>
      <c r="Y719" s="2" t="str" cm="1">
        <f t="array" ref="Y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0" spans="1:25" ht="15" customHeight="1" x14ac:dyDescent="0.35">
      <c r="A720" s="1">
        <v>719</v>
      </c>
      <c r="B720" s="13">
        <v>-8.1610133092558108</v>
      </c>
      <c r="C720" s="12">
        <v>41.195905175005301</v>
      </c>
      <c r="D720" s="1">
        <v>2052</v>
      </c>
      <c r="E720" s="2" t="s">
        <v>877</v>
      </c>
      <c r="F720" s="1"/>
      <c r="G720" s="2" t="s">
        <v>26</v>
      </c>
      <c r="H720" s="2" t="s">
        <v>723</v>
      </c>
      <c r="I720" s="2" t="s">
        <v>816</v>
      </c>
      <c r="J720" s="1">
        <v>-2340.8249999999998</v>
      </c>
      <c r="K720" s="1">
        <v>169634.8</v>
      </c>
      <c r="L720" s="2" t="s">
        <v>21</v>
      </c>
      <c r="M720" s="1">
        <v>1989</v>
      </c>
      <c r="N720" s="1" t="str" cm="1">
        <f t="array" ref="N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0" s="2" t="s">
        <v>32</v>
      </c>
      <c r="P720" s="2" t="str" cm="1">
        <f t="array" ref="P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0" s="1">
        <v>9</v>
      </c>
      <c r="R720" s="1">
        <v>329</v>
      </c>
      <c r="S720" s="1">
        <v>13.05</v>
      </c>
      <c r="T720" s="1">
        <v>38.200000000000003</v>
      </c>
      <c r="U720" s="1">
        <v>14</v>
      </c>
      <c r="V720" s="10"/>
      <c r="W720" s="1" t="s">
        <v>41</v>
      </c>
      <c r="X720" s="2" t="s">
        <v>38</v>
      </c>
      <c r="Y720" s="2" t="str" cm="1">
        <f t="array" ref="Y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1" spans="1:26" ht="15" customHeight="1" x14ac:dyDescent="0.35">
      <c r="A721" s="1">
        <v>720</v>
      </c>
      <c r="B721" s="13">
        <v>-8.65056889402919</v>
      </c>
      <c r="C721" s="12">
        <v>42.025414133473099</v>
      </c>
      <c r="D721" s="1">
        <v>2057</v>
      </c>
      <c r="E721" s="2" t="s">
        <v>878</v>
      </c>
      <c r="F721" s="1"/>
      <c r="G721" s="2" t="s">
        <v>37</v>
      </c>
      <c r="H721" s="2" t="s">
        <v>384</v>
      </c>
      <c r="I721" s="2" t="s">
        <v>765</v>
      </c>
      <c r="J721" s="1">
        <v>-42855</v>
      </c>
      <c r="K721" s="1">
        <v>261894</v>
      </c>
      <c r="L721" s="2" t="s">
        <v>21</v>
      </c>
      <c r="M721" s="1">
        <v>1998</v>
      </c>
      <c r="N721" s="1" t="str" cm="1">
        <f t="array" ref="N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1" s="2" t="s">
        <v>32</v>
      </c>
      <c r="P721" s="2" t="str" cm="1">
        <f t="array" ref="P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1" s="1">
        <v>4</v>
      </c>
      <c r="R721" s="1">
        <v>51.34</v>
      </c>
      <c r="S721" s="1">
        <v>11.5</v>
      </c>
      <c r="T721" s="1">
        <v>17.059999999999999</v>
      </c>
      <c r="U721" s="1">
        <v>7.26</v>
      </c>
      <c r="V721" s="10"/>
      <c r="W721" s="1" t="s">
        <v>41</v>
      </c>
      <c r="X721" s="2" t="s">
        <v>24</v>
      </c>
      <c r="Y721" s="2" t="str" cm="1">
        <f t="array" ref="Y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2" spans="1:26" ht="15" customHeight="1" x14ac:dyDescent="0.35">
      <c r="A722" s="1">
        <v>721</v>
      </c>
      <c r="B722" s="13">
        <v>-8.14454246811761</v>
      </c>
      <c r="C722" s="12">
        <v>41.196513979302601</v>
      </c>
      <c r="D722" s="1">
        <v>2058</v>
      </c>
      <c r="E722" s="2" t="s">
        <v>879</v>
      </c>
      <c r="F722" s="1"/>
      <c r="G722" s="2" t="s">
        <v>19</v>
      </c>
      <c r="H722" s="2" t="s">
        <v>723</v>
      </c>
      <c r="I722" s="2" t="s">
        <v>816</v>
      </c>
      <c r="J722" s="1">
        <v>-959.15009999999995</v>
      </c>
      <c r="K722" s="1">
        <v>169702.1</v>
      </c>
      <c r="L722" s="2" t="s">
        <v>21</v>
      </c>
      <c r="M722" s="1">
        <v>2000</v>
      </c>
      <c r="N722" s="1" t="str" cm="1">
        <f t="array" ref="N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2" s="2" t="s">
        <v>228</v>
      </c>
      <c r="P722" s="2" t="str" cm="1">
        <f t="array" ref="P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22" s="1">
        <v>1</v>
      </c>
      <c r="R722" s="1">
        <v>9.1999999999999993</v>
      </c>
      <c r="S722" s="1">
        <v>15.1</v>
      </c>
      <c r="T722" s="1">
        <v>9.1999999999999993</v>
      </c>
      <c r="U722" s="9"/>
      <c r="V722" s="10"/>
      <c r="W722" s="1" t="s">
        <v>41</v>
      </c>
      <c r="X722" s="2" t="s">
        <v>24</v>
      </c>
      <c r="Y722" s="2" t="str" cm="1">
        <f t="array" ref="Y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22" s="2" t="s">
        <v>740</v>
      </c>
    </row>
    <row r="723" spans="1:26" ht="15" customHeight="1" x14ac:dyDescent="0.35">
      <c r="A723" s="1">
        <v>722</v>
      </c>
      <c r="B723" s="13">
        <v>-8.1395985356181395</v>
      </c>
      <c r="C723" s="12">
        <v>41.194017463411001</v>
      </c>
      <c r="D723" s="1">
        <v>2059</v>
      </c>
      <c r="E723" s="2" t="s">
        <v>880</v>
      </c>
      <c r="F723" s="1"/>
      <c r="G723" s="2" t="s">
        <v>37</v>
      </c>
      <c r="H723" s="2" t="s">
        <v>723</v>
      </c>
      <c r="I723" s="2" t="s">
        <v>816</v>
      </c>
      <c r="J723" s="1">
        <v>-544.45000000000005</v>
      </c>
      <c r="K723" s="1">
        <v>169424.8</v>
      </c>
      <c r="L723" s="2" t="s">
        <v>21</v>
      </c>
      <c r="M723" s="1">
        <v>2000</v>
      </c>
      <c r="N723" s="1" t="str" cm="1">
        <f t="array" ref="N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3" s="2" t="s">
        <v>32</v>
      </c>
      <c r="P723" s="2" t="str" cm="1">
        <f t="array" ref="P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3" s="1">
        <v>3</v>
      </c>
      <c r="R723" s="1">
        <v>37.4</v>
      </c>
      <c r="S723" s="1">
        <v>10.55</v>
      </c>
      <c r="T723" s="1">
        <v>18.25</v>
      </c>
      <c r="U723" s="1">
        <v>7.6</v>
      </c>
      <c r="V723" s="10"/>
      <c r="W723" s="1" t="s">
        <v>41</v>
      </c>
      <c r="X723" s="2" t="s">
        <v>24</v>
      </c>
      <c r="Y723" s="2" t="str" cm="1">
        <f t="array" ref="Y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4" spans="1:26" ht="15" customHeight="1" x14ac:dyDescent="0.35">
      <c r="A724" s="1">
        <v>723</v>
      </c>
      <c r="B724" s="13">
        <v>-8.1356205795402694</v>
      </c>
      <c r="C724" s="12">
        <v>41.185403168352501</v>
      </c>
      <c r="D724" s="1">
        <v>2060</v>
      </c>
      <c r="E724" s="2" t="s">
        <v>881</v>
      </c>
      <c r="F724" s="1"/>
      <c r="G724" s="2" t="s">
        <v>19</v>
      </c>
      <c r="H724" s="2" t="s">
        <v>723</v>
      </c>
      <c r="I724" s="2" t="s">
        <v>816</v>
      </c>
      <c r="J724" s="1">
        <v>-210.7749</v>
      </c>
      <c r="K724" s="1">
        <v>168468.1</v>
      </c>
      <c r="L724" s="2" t="s">
        <v>21</v>
      </c>
      <c r="M724" s="1">
        <v>2001</v>
      </c>
      <c r="N724" s="1" t="str" cm="1">
        <f t="array" ref="N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4" s="2" t="s">
        <v>65</v>
      </c>
      <c r="P724" s="2" t="str" cm="1">
        <f t="array" ref="P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24" s="1">
        <v>1</v>
      </c>
      <c r="R724" s="1">
        <v>10.8</v>
      </c>
      <c r="S724" s="1">
        <v>11.2</v>
      </c>
      <c r="T724" s="1">
        <v>10.8</v>
      </c>
      <c r="U724" s="9"/>
      <c r="V724" s="10"/>
      <c r="W724" s="1" t="s">
        <v>41</v>
      </c>
      <c r="X724" s="2" t="s">
        <v>24</v>
      </c>
      <c r="Y724" s="2" t="str" cm="1">
        <f t="array" ref="Y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5" spans="1:26" ht="15" customHeight="1" x14ac:dyDescent="0.35">
      <c r="A725" s="1">
        <v>724</v>
      </c>
      <c r="B725" s="13">
        <v>-8.6509668123939605</v>
      </c>
      <c r="C725" s="12">
        <v>42.026834810533103</v>
      </c>
      <c r="D725" s="1">
        <v>2061</v>
      </c>
      <c r="E725" s="2" t="s">
        <v>878</v>
      </c>
      <c r="F725" s="1"/>
      <c r="G725" s="2" t="s">
        <v>37</v>
      </c>
      <c r="H725" s="2" t="s">
        <v>384</v>
      </c>
      <c r="I725" s="2" t="s">
        <v>765</v>
      </c>
      <c r="J725" s="1">
        <v>-42887</v>
      </c>
      <c r="K725" s="1">
        <v>262052</v>
      </c>
      <c r="L725" s="2" t="s">
        <v>21</v>
      </c>
      <c r="M725" s="1">
        <v>1998</v>
      </c>
      <c r="N725" s="1" t="str" cm="1">
        <f t="array" ref="N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5" s="2" t="s">
        <v>32</v>
      </c>
      <c r="P725" s="2" t="str" cm="1">
        <f t="array" ref="P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5" s="1">
        <v>3</v>
      </c>
      <c r="R725" s="1">
        <v>68.260000000000005</v>
      </c>
      <c r="S725" s="1">
        <v>17.8</v>
      </c>
      <c r="T725" s="1">
        <v>32.74</v>
      </c>
      <c r="U725" s="1">
        <v>5.31</v>
      </c>
      <c r="V725" s="10"/>
      <c r="W725" s="1" t="s">
        <v>41</v>
      </c>
      <c r="X725" s="2" t="s">
        <v>24</v>
      </c>
      <c r="Y725" s="2" t="str" cm="1">
        <f t="array" ref="Y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6" spans="1:26" ht="15" customHeight="1" x14ac:dyDescent="0.35">
      <c r="A726" s="1">
        <v>725</v>
      </c>
      <c r="B726" s="13">
        <v>-8.1300643001436406</v>
      </c>
      <c r="C726" s="12">
        <v>41.176828311246503</v>
      </c>
      <c r="D726" s="1">
        <v>2064</v>
      </c>
      <c r="E726" s="2" t="s">
        <v>882</v>
      </c>
      <c r="F726" s="1"/>
      <c r="G726" s="2" t="s">
        <v>63</v>
      </c>
      <c r="H726" s="2" t="s">
        <v>723</v>
      </c>
      <c r="I726" s="2" t="s">
        <v>816</v>
      </c>
      <c r="J726" s="1">
        <v>255.4246</v>
      </c>
      <c r="K726" s="1">
        <v>167515.79999999999</v>
      </c>
      <c r="L726" s="2" t="s">
        <v>21</v>
      </c>
      <c r="M726" s="1">
        <v>1999</v>
      </c>
      <c r="N726" s="1" t="str" cm="1">
        <f t="array" ref="N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6" s="2" t="s">
        <v>32</v>
      </c>
      <c r="P726" s="2" t="str" cm="1">
        <f t="array" ref="P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6" s="1">
        <v>5</v>
      </c>
      <c r="R726" s="1">
        <v>109.4</v>
      </c>
      <c r="S726" s="1">
        <v>11.9</v>
      </c>
      <c r="T726" s="1">
        <v>24</v>
      </c>
      <c r="U726" s="1">
        <v>11.55</v>
      </c>
      <c r="V726" s="10"/>
      <c r="W726" s="1" t="s">
        <v>41</v>
      </c>
      <c r="X726" s="2" t="s">
        <v>38</v>
      </c>
      <c r="Y726" s="2" t="str" cm="1">
        <f t="array" ref="Y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7" spans="1:26" ht="15" customHeight="1" x14ac:dyDescent="0.35">
      <c r="A727" s="1">
        <v>726</v>
      </c>
      <c r="B727" s="13">
        <v>-8.1284666477924201</v>
      </c>
      <c r="C727" s="12">
        <v>41.161225484180598</v>
      </c>
      <c r="D727" s="1">
        <v>2073</v>
      </c>
      <c r="E727" s="2" t="s">
        <v>883</v>
      </c>
      <c r="F727" s="1"/>
      <c r="G727" s="2" t="s">
        <v>63</v>
      </c>
      <c r="H727" s="2" t="s">
        <v>723</v>
      </c>
      <c r="I727" s="2" t="s">
        <v>816</v>
      </c>
      <c r="J727" s="1">
        <v>389.57589999999999</v>
      </c>
      <c r="K727" s="1">
        <v>165783</v>
      </c>
      <c r="L727" s="2" t="s">
        <v>21</v>
      </c>
      <c r="M727" s="1">
        <v>1999</v>
      </c>
      <c r="N727" s="1" t="str" cm="1">
        <f t="array" ref="N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7" s="2" t="s">
        <v>32</v>
      </c>
      <c r="P727" s="2" t="str" cm="1">
        <f t="array" ref="P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7" s="1">
        <v>10</v>
      </c>
      <c r="R727" s="1">
        <v>290.3</v>
      </c>
      <c r="S727" s="1">
        <v>14.35</v>
      </c>
      <c r="T727" s="1">
        <v>30.4</v>
      </c>
      <c r="U727" s="1">
        <v>19</v>
      </c>
      <c r="V727" s="10"/>
      <c r="W727" s="1" t="s">
        <v>41</v>
      </c>
      <c r="X727" s="2" t="s">
        <v>38</v>
      </c>
      <c r="Y727" s="2" t="str" cm="1">
        <f t="array" ref="Y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8" spans="1:26" ht="15" customHeight="1" x14ac:dyDescent="0.35">
      <c r="A728" s="1">
        <v>727</v>
      </c>
      <c r="B728" s="13">
        <v>-8.1264491784349104</v>
      </c>
      <c r="C728" s="12">
        <v>41.158290856028103</v>
      </c>
      <c r="D728" s="1">
        <v>2076</v>
      </c>
      <c r="E728" s="2" t="s">
        <v>884</v>
      </c>
      <c r="F728" s="1"/>
      <c r="G728" s="2" t="s">
        <v>63</v>
      </c>
      <c r="H728" s="2" t="s">
        <v>723</v>
      </c>
      <c r="I728" s="2" t="s">
        <v>816</v>
      </c>
      <c r="J728" s="1">
        <v>558.92669999999998</v>
      </c>
      <c r="K728" s="1">
        <v>165457.1</v>
      </c>
      <c r="L728" s="2" t="s">
        <v>21</v>
      </c>
      <c r="M728" s="1">
        <v>1999</v>
      </c>
      <c r="N728" s="1" t="str" cm="1">
        <f t="array" ref="N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8" s="2" t="s">
        <v>32</v>
      </c>
      <c r="P728" s="2" t="str" cm="1">
        <f t="array" ref="P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8" s="1">
        <v>14</v>
      </c>
      <c r="R728" s="1">
        <v>410.75</v>
      </c>
      <c r="S728" s="1">
        <v>14.6</v>
      </c>
      <c r="T728" s="1">
        <v>31.1</v>
      </c>
      <c r="U728" s="1">
        <v>19.600000000000001</v>
      </c>
      <c r="V728" s="10"/>
      <c r="W728" s="1" t="s">
        <v>41</v>
      </c>
      <c r="X728" s="2" t="s">
        <v>38</v>
      </c>
      <c r="Y728" s="2" t="str" cm="1">
        <f t="array" ref="Y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29" spans="1:26" ht="15" customHeight="1" x14ac:dyDescent="0.35">
      <c r="A729" s="1">
        <v>728</v>
      </c>
      <c r="B729" s="13">
        <v>-8.6492854740842997</v>
      </c>
      <c r="C729" s="12">
        <v>42.026473261531997</v>
      </c>
      <c r="D729" s="1">
        <v>2079</v>
      </c>
      <c r="E729" s="2" t="s">
        <v>885</v>
      </c>
      <c r="F729" s="1"/>
      <c r="G729" s="2" t="s">
        <v>37</v>
      </c>
      <c r="H729" s="2" t="s">
        <v>384</v>
      </c>
      <c r="I729" s="2" t="s">
        <v>765</v>
      </c>
      <c r="J729" s="1">
        <v>-42748</v>
      </c>
      <c r="K729" s="1">
        <v>262011</v>
      </c>
      <c r="L729" s="2" t="s">
        <v>21</v>
      </c>
      <c r="M729" s="1">
        <v>1998</v>
      </c>
      <c r="N729" s="1" t="str" cm="1">
        <f t="array" ref="N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29" s="2" t="s">
        <v>32</v>
      </c>
      <c r="P729" s="2" t="str" cm="1">
        <f t="array" ref="P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29" s="1">
        <v>4</v>
      </c>
      <c r="R729" s="1">
        <v>57.3</v>
      </c>
      <c r="S729" s="1">
        <v>5.98</v>
      </c>
      <c r="T729" s="1">
        <v>22.05</v>
      </c>
      <c r="U729" s="1">
        <v>6</v>
      </c>
      <c r="V729" s="10"/>
      <c r="W729" s="1" t="s">
        <v>41</v>
      </c>
      <c r="X729" s="2" t="s">
        <v>740</v>
      </c>
      <c r="Y729" s="2" t="str" cm="1">
        <f t="array" ref="Y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730" spans="1:26" ht="15" customHeight="1" x14ac:dyDescent="0.35">
      <c r="A730" s="1">
        <v>729</v>
      </c>
      <c r="B730" s="13">
        <v>-8.1773186296338007</v>
      </c>
      <c r="C730" s="12">
        <v>40.397784289991598</v>
      </c>
      <c r="D730" s="1">
        <v>2080</v>
      </c>
      <c r="E730" s="2" t="s">
        <v>886</v>
      </c>
      <c r="F730" s="1"/>
      <c r="G730" s="2" t="s">
        <v>26</v>
      </c>
      <c r="H730" s="2" t="s">
        <v>126</v>
      </c>
      <c r="I730" s="2" t="s">
        <v>127</v>
      </c>
      <c r="J730" s="1">
        <v>-3753.29</v>
      </c>
      <c r="K730" s="1">
        <v>81004.05</v>
      </c>
      <c r="L730" s="2" t="s">
        <v>21</v>
      </c>
      <c r="M730" s="1">
        <v>1979</v>
      </c>
      <c r="N730" s="1" t="str" cm="1">
        <f t="array" ref="N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0" s="2" t="s">
        <v>32</v>
      </c>
      <c r="P730" s="2" t="str" cm="1">
        <f t="array" ref="P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0" s="1">
        <v>5</v>
      </c>
      <c r="R730" s="1">
        <v>180</v>
      </c>
      <c r="S730" s="1">
        <v>15.2</v>
      </c>
      <c r="T730" s="1">
        <v>40</v>
      </c>
      <c r="U730" s="1">
        <v>35</v>
      </c>
      <c r="V730" s="10"/>
      <c r="W730" s="1" t="s">
        <v>46</v>
      </c>
      <c r="X730" s="2" t="s">
        <v>38</v>
      </c>
      <c r="Y730" s="2" t="str" cm="1">
        <f t="array" ref="Y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1" spans="1:26" ht="15" customHeight="1" x14ac:dyDescent="0.35">
      <c r="A731" s="1">
        <v>730</v>
      </c>
      <c r="B731" s="13">
        <v>-8.1916663990397396</v>
      </c>
      <c r="C731" s="12">
        <v>41.225902314344303</v>
      </c>
      <c r="D731" s="1">
        <v>2082</v>
      </c>
      <c r="E731" s="2" t="s">
        <v>887</v>
      </c>
      <c r="F731" s="1"/>
      <c r="G731" s="2" t="s">
        <v>37</v>
      </c>
      <c r="H731" s="2" t="s">
        <v>723</v>
      </c>
      <c r="I731" s="2" t="s">
        <v>808</v>
      </c>
      <c r="J731" s="1">
        <v>-4909.9340000000002</v>
      </c>
      <c r="K731" s="1">
        <v>172967.5</v>
      </c>
      <c r="L731" s="2" t="s">
        <v>21</v>
      </c>
      <c r="M731" s="1">
        <v>2000</v>
      </c>
      <c r="N731" s="1" t="str" cm="1">
        <f t="array" ref="N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1" s="2" t="s">
        <v>32</v>
      </c>
      <c r="P731" s="2" t="str" cm="1">
        <f t="array" ref="P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1" s="1">
        <v>3</v>
      </c>
      <c r="R731" s="1">
        <v>55.8</v>
      </c>
      <c r="S731" s="1">
        <v>11.4</v>
      </c>
      <c r="T731" s="1">
        <v>28.4</v>
      </c>
      <c r="U731" s="1">
        <v>6.3</v>
      </c>
      <c r="V731" s="10"/>
      <c r="W731" s="1" t="s">
        <v>41</v>
      </c>
      <c r="X731" s="2" t="s">
        <v>38</v>
      </c>
      <c r="Y731" s="2" t="str" cm="1">
        <f t="array" ref="Y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2" spans="1:26" ht="15" customHeight="1" x14ac:dyDescent="0.35">
      <c r="A732" s="1">
        <v>731</v>
      </c>
      <c r="B732" s="13">
        <v>-8.7786596484263892</v>
      </c>
      <c r="C732" s="12">
        <v>39.7660494696336</v>
      </c>
      <c r="D732" s="1">
        <v>2083</v>
      </c>
      <c r="E732" s="2" t="s">
        <v>888</v>
      </c>
      <c r="F732" s="1"/>
      <c r="G732" s="2" t="s">
        <v>37</v>
      </c>
      <c r="H732" s="2" t="s">
        <v>143</v>
      </c>
      <c r="I732" s="2" t="s">
        <v>143</v>
      </c>
      <c r="J732" s="1">
        <v>-55314</v>
      </c>
      <c r="K732" s="1">
        <v>11057</v>
      </c>
      <c r="L732" s="2" t="s">
        <v>21</v>
      </c>
      <c r="M732" s="1">
        <v>1999</v>
      </c>
      <c r="N732" s="1" t="str" cm="1">
        <f t="array" ref="N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2" s="2" t="s">
        <v>32</v>
      </c>
      <c r="P732" s="2" t="str" cm="1">
        <f t="array" ref="P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2" s="1">
        <v>3</v>
      </c>
      <c r="R732" s="1">
        <v>45.8</v>
      </c>
      <c r="S732" s="1">
        <v>13</v>
      </c>
      <c r="T732" s="1">
        <v>23.8</v>
      </c>
      <c r="U732" s="1">
        <v>6.8</v>
      </c>
      <c r="V732" s="10"/>
      <c r="W732" s="1" t="s">
        <v>23</v>
      </c>
      <c r="X732" s="2" t="s">
        <v>38</v>
      </c>
      <c r="Y732" s="2" t="str" cm="1">
        <f t="array" ref="Y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3" spans="1:26" ht="15" customHeight="1" x14ac:dyDescent="0.35">
      <c r="A733" s="1">
        <v>732</v>
      </c>
      <c r="B733" s="13">
        <v>-8.16522116078872</v>
      </c>
      <c r="C733" s="12">
        <v>40.3921757332715</v>
      </c>
      <c r="D733" s="1">
        <v>2084</v>
      </c>
      <c r="E733" s="2" t="s">
        <v>889</v>
      </c>
      <c r="F733" s="1"/>
      <c r="G733" s="2" t="s">
        <v>26</v>
      </c>
      <c r="H733" s="2" t="s">
        <v>126</v>
      </c>
      <c r="I733" s="2" t="s">
        <v>202</v>
      </c>
      <c r="J733" s="1">
        <v>-2726.4859999999999</v>
      </c>
      <c r="K733" s="1">
        <v>80380.820000000007</v>
      </c>
      <c r="L733" s="2" t="s">
        <v>21</v>
      </c>
      <c r="M733" s="1">
        <v>1979</v>
      </c>
      <c r="N733" s="1" t="str" cm="1">
        <f t="array" ref="N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3" s="2" t="s">
        <v>32</v>
      </c>
      <c r="P733" s="2" t="str" cm="1">
        <f t="array" ref="P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3" s="1">
        <v>8</v>
      </c>
      <c r="R733" s="1">
        <v>300</v>
      </c>
      <c r="S733" s="1">
        <v>15.2</v>
      </c>
      <c r="T733" s="1">
        <v>40</v>
      </c>
      <c r="U733" s="1">
        <v>64</v>
      </c>
      <c r="V733" s="10"/>
      <c r="W733" s="1" t="s">
        <v>46</v>
      </c>
      <c r="X733" s="2" t="s">
        <v>38</v>
      </c>
      <c r="Y733" s="2" t="str" cm="1">
        <f t="array" ref="Y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4" spans="1:26" ht="15" customHeight="1" x14ac:dyDescent="0.35">
      <c r="A734" s="1">
        <v>733</v>
      </c>
      <c r="B734" s="13">
        <v>-8.7416590927533608</v>
      </c>
      <c r="C734" s="12">
        <v>39.805256259902997</v>
      </c>
      <c r="D734" s="1">
        <v>2085</v>
      </c>
      <c r="E734" s="2" t="s">
        <v>890</v>
      </c>
      <c r="F734" s="1"/>
      <c r="G734" s="2" t="s">
        <v>26</v>
      </c>
      <c r="H734" s="2" t="s">
        <v>143</v>
      </c>
      <c r="I734" s="2" t="s">
        <v>143</v>
      </c>
      <c r="J734" s="1">
        <v>-52114</v>
      </c>
      <c r="K734" s="1">
        <v>15388</v>
      </c>
      <c r="L734" s="2" t="s">
        <v>21</v>
      </c>
      <c r="M734" s="1">
        <v>1968</v>
      </c>
      <c r="N734" s="1" t="str" cm="1">
        <f t="array" ref="N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34" s="2" t="s">
        <v>77</v>
      </c>
      <c r="P734" s="2" t="str" cm="1">
        <f t="array" ref="P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34" s="1">
        <v>7</v>
      </c>
      <c r="R734" s="1">
        <v>77.290000000000006</v>
      </c>
      <c r="S734" s="1">
        <v>13.15</v>
      </c>
      <c r="T734" s="1">
        <v>11.43</v>
      </c>
      <c r="U734" s="1">
        <v>2.35</v>
      </c>
      <c r="V734" s="10"/>
      <c r="W734" s="1" t="s">
        <v>23</v>
      </c>
      <c r="X734" s="2" t="s">
        <v>35</v>
      </c>
      <c r="Y734" s="2" t="str" cm="1">
        <f t="array" ref="Y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34" s="2" t="s">
        <v>24</v>
      </c>
    </row>
    <row r="735" spans="1:26" ht="15" customHeight="1" x14ac:dyDescent="0.35">
      <c r="A735" s="1">
        <v>734</v>
      </c>
      <c r="B735" s="13">
        <v>-8.6470461968784402</v>
      </c>
      <c r="C735" s="12">
        <v>42.025799082888902</v>
      </c>
      <c r="D735" s="1">
        <v>2086</v>
      </c>
      <c r="E735" s="2" t="s">
        <v>891</v>
      </c>
      <c r="F735" s="1"/>
      <c r="G735" s="2" t="s">
        <v>37</v>
      </c>
      <c r="H735" s="2" t="s">
        <v>384</v>
      </c>
      <c r="I735" s="2" t="s">
        <v>765</v>
      </c>
      <c r="J735" s="1">
        <v>-42563</v>
      </c>
      <c r="K735" s="1">
        <v>261935</v>
      </c>
      <c r="L735" s="2" t="s">
        <v>21</v>
      </c>
      <c r="M735" s="1">
        <v>1998</v>
      </c>
      <c r="N735" s="1" t="str" cm="1">
        <f t="array" ref="N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5" s="2" t="s">
        <v>32</v>
      </c>
      <c r="P735" s="2" t="str" cm="1">
        <f t="array" ref="P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5" s="1">
        <v>3</v>
      </c>
      <c r="R735" s="1">
        <v>41.5</v>
      </c>
      <c r="S735" s="1">
        <v>10.050000000000001</v>
      </c>
      <c r="T735" s="1">
        <v>15.11</v>
      </c>
      <c r="U735" s="1">
        <v>6.3</v>
      </c>
      <c r="V735" s="10"/>
      <c r="W735" s="1" t="s">
        <v>41</v>
      </c>
      <c r="X735" s="2" t="s">
        <v>24</v>
      </c>
      <c r="Y735" s="2" t="str" cm="1">
        <f t="array" ref="Y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6" spans="1:26" ht="15" customHeight="1" x14ac:dyDescent="0.35">
      <c r="A736" s="1">
        <v>735</v>
      </c>
      <c r="B736" s="13">
        <v>-8.6332998078465195</v>
      </c>
      <c r="C736" s="12">
        <v>39.9138592249043</v>
      </c>
      <c r="D736" s="1">
        <v>2090</v>
      </c>
      <c r="E736" s="2" t="s">
        <v>892</v>
      </c>
      <c r="F736" s="1"/>
      <c r="G736" s="2" t="s">
        <v>37</v>
      </c>
      <c r="H736" s="2" t="s">
        <v>143</v>
      </c>
      <c r="I736" s="2" t="s">
        <v>210</v>
      </c>
      <c r="J736" s="1">
        <v>-42767</v>
      </c>
      <c r="K736" s="1">
        <v>27389</v>
      </c>
      <c r="L736" s="2" t="s">
        <v>21</v>
      </c>
      <c r="M736" s="1">
        <v>2000</v>
      </c>
      <c r="N736" s="1" t="str" cm="1">
        <f t="array" ref="N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6" s="2" t="s">
        <v>32</v>
      </c>
      <c r="P736" s="2" t="str" cm="1">
        <f t="array" ref="P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6" s="1">
        <v>3</v>
      </c>
      <c r="R736" s="1">
        <v>44.9</v>
      </c>
      <c r="S736" s="1">
        <v>18</v>
      </c>
      <c r="T736" s="1">
        <v>18.5</v>
      </c>
      <c r="U736" s="1">
        <v>5.69</v>
      </c>
      <c r="V736" s="10"/>
      <c r="W736" s="1" t="s">
        <v>23</v>
      </c>
      <c r="X736" s="2" t="s">
        <v>38</v>
      </c>
      <c r="Y736" s="2" t="str" cm="1">
        <f t="array" ref="Y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7" spans="1:26" ht="15" customHeight="1" x14ac:dyDescent="0.35">
      <c r="A737" s="1">
        <v>736</v>
      </c>
      <c r="B737" s="13">
        <v>-8.1012854360578803</v>
      </c>
      <c r="C737" s="12">
        <v>41.158528870749301</v>
      </c>
      <c r="D737" s="1">
        <v>2091</v>
      </c>
      <c r="E737" s="2" t="s">
        <v>893</v>
      </c>
      <c r="F737" s="1"/>
      <c r="G737" s="2" t="s">
        <v>19</v>
      </c>
      <c r="H737" s="2" t="s">
        <v>723</v>
      </c>
      <c r="I737" s="2" t="s">
        <v>816</v>
      </c>
      <c r="J737" s="1">
        <v>2671</v>
      </c>
      <c r="K737" s="1">
        <v>165484</v>
      </c>
      <c r="L737" s="2" t="s">
        <v>21</v>
      </c>
      <c r="M737" s="1">
        <v>2003</v>
      </c>
      <c r="N737" s="1" t="str" cm="1">
        <f t="array" ref="N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7" s="2" t="s">
        <v>65</v>
      </c>
      <c r="P737" s="2" t="str" cm="1">
        <f t="array" ref="P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37" s="1">
        <v>1</v>
      </c>
      <c r="R737" s="1">
        <v>12.2</v>
      </c>
      <c r="S737" s="1">
        <v>15.05</v>
      </c>
      <c r="T737" s="1">
        <v>12.2</v>
      </c>
      <c r="U737" s="9"/>
      <c r="V737" s="10"/>
      <c r="W737" s="1" t="s">
        <v>41</v>
      </c>
      <c r="X737" s="2" t="s">
        <v>24</v>
      </c>
      <c r="Y737" s="2" t="str" cm="1">
        <f t="array" ref="Y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38" spans="1:26" ht="15" customHeight="1" x14ac:dyDescent="0.35">
      <c r="A738" s="1">
        <v>737</v>
      </c>
      <c r="B738" s="13">
        <v>-7.6770983376236597</v>
      </c>
      <c r="C738" s="12">
        <v>39.647539402645599</v>
      </c>
      <c r="D738" s="1">
        <v>2092</v>
      </c>
      <c r="E738" s="2" t="s">
        <v>894</v>
      </c>
      <c r="F738" s="1"/>
      <c r="G738" s="2" t="s">
        <v>26</v>
      </c>
      <c r="H738" s="2" t="s">
        <v>325</v>
      </c>
      <c r="I738" s="2" t="s">
        <v>362</v>
      </c>
      <c r="J738" s="1">
        <v>39140</v>
      </c>
      <c r="K738" s="1">
        <v>-2201</v>
      </c>
      <c r="L738" s="2" t="s">
        <v>21</v>
      </c>
      <c r="M738" s="1">
        <v>1887</v>
      </c>
      <c r="N738" s="1" t="str" cm="1">
        <f t="array" ref="N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38" s="2" t="s">
        <v>32</v>
      </c>
      <c r="P738" s="2" t="str" cm="1">
        <f t="array" ref="P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8" s="1">
        <v>3</v>
      </c>
      <c r="R738" s="1">
        <v>165</v>
      </c>
      <c r="S738" s="1">
        <v>9</v>
      </c>
      <c r="T738" s="1">
        <v>63</v>
      </c>
      <c r="U738" s="1">
        <v>20</v>
      </c>
      <c r="V738" s="10"/>
      <c r="W738" s="1" t="s">
        <v>46</v>
      </c>
      <c r="X738" s="2" t="s">
        <v>51</v>
      </c>
      <c r="Y738" s="2" t="str" cm="1">
        <f t="array" ref="Y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38" s="2" t="s">
        <v>24</v>
      </c>
    </row>
    <row r="739" spans="1:26" ht="15" customHeight="1" x14ac:dyDescent="0.35">
      <c r="A739" s="1">
        <v>738</v>
      </c>
      <c r="B739" s="13">
        <v>-8.0466621966663308</v>
      </c>
      <c r="C739" s="12">
        <v>41.255531271961601</v>
      </c>
      <c r="D739" s="1">
        <v>2094</v>
      </c>
      <c r="E739" s="2" t="s">
        <v>895</v>
      </c>
      <c r="F739" s="1"/>
      <c r="G739" s="2" t="s">
        <v>19</v>
      </c>
      <c r="H739" s="2" t="s">
        <v>723</v>
      </c>
      <c r="I739" s="2" t="s">
        <v>813</v>
      </c>
      <c r="J739" s="1">
        <v>7245</v>
      </c>
      <c r="K739" s="1">
        <v>176260</v>
      </c>
      <c r="L739" s="2" t="s">
        <v>21</v>
      </c>
      <c r="M739" s="1">
        <v>1988</v>
      </c>
      <c r="N739" s="1" t="str" cm="1">
        <f t="array" ref="N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39" s="2" t="s">
        <v>32</v>
      </c>
      <c r="P739" s="2" t="str" cm="1">
        <f t="array" ref="P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39" s="1">
        <v>3</v>
      </c>
      <c r="R739" s="1">
        <v>47.1</v>
      </c>
      <c r="S739" s="1">
        <v>17.2</v>
      </c>
      <c r="T739" s="1">
        <v>18.899999999999999</v>
      </c>
      <c r="U739" s="1">
        <v>11.6</v>
      </c>
      <c r="V739" s="10"/>
      <c r="W739" s="1" t="s">
        <v>41</v>
      </c>
      <c r="X739" s="2" t="s">
        <v>38</v>
      </c>
      <c r="Y739" s="2" t="str" cm="1">
        <f t="array" ref="Y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0" spans="1:26" ht="15" customHeight="1" x14ac:dyDescent="0.35">
      <c r="A740" s="1">
        <v>739</v>
      </c>
      <c r="B740" s="13">
        <v>-8.6328015228459201</v>
      </c>
      <c r="C740" s="12">
        <v>39.920868969083699</v>
      </c>
      <c r="D740" s="1">
        <v>2095</v>
      </c>
      <c r="E740" s="2" t="s">
        <v>896</v>
      </c>
      <c r="F740" s="1"/>
      <c r="G740" s="2" t="s">
        <v>26</v>
      </c>
      <c r="H740" s="2" t="s">
        <v>143</v>
      </c>
      <c r="I740" s="2" t="s">
        <v>210</v>
      </c>
      <c r="J740" s="1">
        <v>-42720.04</v>
      </c>
      <c r="K740" s="1">
        <v>28167.08</v>
      </c>
      <c r="L740" s="2" t="s">
        <v>21</v>
      </c>
      <c r="M740" s="1">
        <v>1945</v>
      </c>
      <c r="N740" s="1" t="str" cm="1">
        <f t="array" ref="N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0" s="2" t="s">
        <v>77</v>
      </c>
      <c r="P740" s="2" t="str" cm="1">
        <f t="array" ref="P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40" s="1">
        <v>3</v>
      </c>
      <c r="R740" s="1">
        <v>31.95</v>
      </c>
      <c r="S740" s="1">
        <v>17.64</v>
      </c>
      <c r="T740" s="1">
        <v>11.65</v>
      </c>
      <c r="U740" s="1">
        <v>3.75</v>
      </c>
      <c r="V740" s="10"/>
      <c r="W740" s="1" t="s">
        <v>23</v>
      </c>
      <c r="X740" s="2" t="s">
        <v>24</v>
      </c>
      <c r="Y740" s="2" t="str" cm="1">
        <f t="array" ref="Y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40" s="2" t="s">
        <v>38</v>
      </c>
    </row>
    <row r="741" spans="1:26" ht="15" customHeight="1" x14ac:dyDescent="0.35">
      <c r="A741" s="1">
        <v>740</v>
      </c>
      <c r="B741" s="13">
        <v>-8.0277202205220206</v>
      </c>
      <c r="C741" s="12">
        <v>41.264372949506999</v>
      </c>
      <c r="D741" s="1">
        <v>2098</v>
      </c>
      <c r="E741" s="2" t="s">
        <v>897</v>
      </c>
      <c r="F741" s="1"/>
      <c r="G741" s="2" t="s">
        <v>19</v>
      </c>
      <c r="H741" s="2" t="s">
        <v>723</v>
      </c>
      <c r="I741" s="2" t="s">
        <v>813</v>
      </c>
      <c r="J741" s="1">
        <v>8831.3250000000007</v>
      </c>
      <c r="K741" s="1">
        <v>177243.7</v>
      </c>
      <c r="L741" s="2" t="s">
        <v>21</v>
      </c>
      <c r="M741" s="1">
        <v>1988</v>
      </c>
      <c r="N741" s="1" t="str" cm="1">
        <f t="array" ref="N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1" s="2" t="s">
        <v>65</v>
      </c>
      <c r="P741" s="2" t="str" cm="1">
        <f t="array" ref="P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1" s="1">
        <v>1</v>
      </c>
      <c r="R741" s="1">
        <v>6.45</v>
      </c>
      <c r="S741" s="1">
        <v>16.5</v>
      </c>
      <c r="T741" s="1">
        <v>6.45</v>
      </c>
      <c r="U741" s="9"/>
      <c r="V741" s="10"/>
      <c r="W741" s="1" t="s">
        <v>41</v>
      </c>
      <c r="X741" s="2" t="s">
        <v>24</v>
      </c>
      <c r="Y741" s="2" t="str" cm="1">
        <f t="array" ref="Y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2" spans="1:26" ht="15" customHeight="1" x14ac:dyDescent="0.35">
      <c r="A742" s="1">
        <v>741</v>
      </c>
      <c r="B742" s="13">
        <v>-8.0192112839795406</v>
      </c>
      <c r="C742" s="12">
        <v>41.266041431739097</v>
      </c>
      <c r="D742" s="1">
        <v>2099</v>
      </c>
      <c r="E742" s="2" t="s">
        <v>898</v>
      </c>
      <c r="F742" s="1"/>
      <c r="G742" s="2" t="s">
        <v>37</v>
      </c>
      <c r="H742" s="2" t="s">
        <v>723</v>
      </c>
      <c r="I742" s="2" t="s">
        <v>813</v>
      </c>
      <c r="J742" s="1">
        <v>9544.1149999999998</v>
      </c>
      <c r="K742" s="1">
        <v>177429.9</v>
      </c>
      <c r="L742" s="2" t="s">
        <v>21</v>
      </c>
      <c r="M742" s="1">
        <v>1988</v>
      </c>
      <c r="N742" s="1" t="str" cm="1">
        <f t="array" ref="N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2" s="2" t="s">
        <v>65</v>
      </c>
      <c r="P742" s="2" t="str" cm="1">
        <f t="array" ref="P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2" s="1">
        <v>1</v>
      </c>
      <c r="R742" s="1">
        <v>16.75</v>
      </c>
      <c r="S742" s="1">
        <v>5.8</v>
      </c>
      <c r="T742" s="1">
        <v>16.75</v>
      </c>
      <c r="U742" s="9"/>
      <c r="V742" s="10"/>
      <c r="W742" s="1" t="s">
        <v>41</v>
      </c>
      <c r="X742" s="2" t="s">
        <v>24</v>
      </c>
      <c r="Y742" s="2" t="str" cm="1">
        <f t="array" ref="Y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3" spans="1:26" ht="15" customHeight="1" x14ac:dyDescent="0.35">
      <c r="A743" s="1">
        <v>742</v>
      </c>
      <c r="B743" s="13">
        <v>-8.6304918650773708</v>
      </c>
      <c r="C743" s="12">
        <v>39.922147070923799</v>
      </c>
      <c r="D743" s="1">
        <v>2101</v>
      </c>
      <c r="E743" s="2" t="s">
        <v>899</v>
      </c>
      <c r="F743" s="1"/>
      <c r="G743" s="2" t="s">
        <v>19</v>
      </c>
      <c r="H743" s="2" t="s">
        <v>143</v>
      </c>
      <c r="I743" s="2" t="s">
        <v>210</v>
      </c>
      <c r="J743" s="1">
        <v>-42521.79</v>
      </c>
      <c r="K743" s="1">
        <v>28307.89</v>
      </c>
      <c r="L743" s="2" t="s">
        <v>21</v>
      </c>
      <c r="M743" s="1">
        <v>1945</v>
      </c>
      <c r="N743" s="1" t="str" cm="1">
        <f t="array" ref="N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43" s="2" t="s">
        <v>900</v>
      </c>
      <c r="P743" s="2" t="str" cm="1">
        <f t="array" ref="P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43" s="1">
        <v>1</v>
      </c>
      <c r="R743" s="1">
        <v>17.100000000000001</v>
      </c>
      <c r="S743" s="1">
        <v>16.5</v>
      </c>
      <c r="T743" s="1">
        <v>17.100000000000001</v>
      </c>
      <c r="U743" s="9"/>
      <c r="V743" s="10"/>
      <c r="W743" s="1" t="s">
        <v>23</v>
      </c>
      <c r="X743" s="2" t="s">
        <v>321</v>
      </c>
      <c r="Y743" s="2" t="str" cm="1">
        <f t="array" ref="Y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743" s="2" t="s">
        <v>24</v>
      </c>
    </row>
    <row r="744" spans="1:26" ht="15" customHeight="1" x14ac:dyDescent="0.35">
      <c r="A744" s="1">
        <v>743</v>
      </c>
      <c r="B744" s="13">
        <v>-8.0153976466776307</v>
      </c>
      <c r="C744" s="12">
        <v>41.2703641201037</v>
      </c>
      <c r="D744" s="1">
        <v>2102</v>
      </c>
      <c r="E744" s="2" t="s">
        <v>901</v>
      </c>
      <c r="F744" s="1"/>
      <c r="G744" s="2" t="s">
        <v>19</v>
      </c>
      <c r="H744" s="2" t="s">
        <v>723</v>
      </c>
      <c r="I744" s="2" t="s">
        <v>813</v>
      </c>
      <c r="J744" s="1">
        <v>9863.0319999999992</v>
      </c>
      <c r="K744" s="1">
        <v>177910.39999999999</v>
      </c>
      <c r="L744" s="2" t="s">
        <v>21</v>
      </c>
      <c r="M744" s="1">
        <v>1988</v>
      </c>
      <c r="N744" s="1" t="str" cm="1">
        <f t="array" ref="N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4" s="2" t="s">
        <v>65</v>
      </c>
      <c r="P744" s="2" t="str" cm="1">
        <f t="array" ref="P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4" s="1">
        <v>1</v>
      </c>
      <c r="R744" s="1">
        <v>6.3</v>
      </c>
      <c r="S744" s="1">
        <v>15.6</v>
      </c>
      <c r="T744" s="1">
        <v>6.3</v>
      </c>
      <c r="U744" s="9"/>
      <c r="V744" s="10"/>
      <c r="W744" s="1" t="s">
        <v>41</v>
      </c>
      <c r="X744" s="2" t="s">
        <v>24</v>
      </c>
      <c r="Y744" s="2" t="str" cm="1">
        <f t="array" ref="Y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5" spans="1:26" ht="15" customHeight="1" x14ac:dyDescent="0.35">
      <c r="A745" s="1">
        <v>744</v>
      </c>
      <c r="B745" s="13">
        <v>-8.0058664234846599</v>
      </c>
      <c r="C745" s="12">
        <v>41.275144217948302</v>
      </c>
      <c r="D745" s="1">
        <v>2104</v>
      </c>
      <c r="E745" s="2" t="s">
        <v>902</v>
      </c>
      <c r="F745" s="1"/>
      <c r="G745" s="2" t="s">
        <v>37</v>
      </c>
      <c r="H745" s="2" t="s">
        <v>723</v>
      </c>
      <c r="I745" s="2" t="s">
        <v>813</v>
      </c>
      <c r="J745" s="1">
        <v>10660.88</v>
      </c>
      <c r="K745" s="1">
        <v>178442.4</v>
      </c>
      <c r="L745" s="2" t="s">
        <v>21</v>
      </c>
      <c r="M745" s="1">
        <v>1988</v>
      </c>
      <c r="N745" s="1" t="str" cm="1">
        <f t="array" ref="N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5" s="2" t="s">
        <v>65</v>
      </c>
      <c r="P745" s="2" t="str" cm="1">
        <f t="array" ref="P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5" s="1">
        <v>1</v>
      </c>
      <c r="R745" s="1">
        <v>22.15</v>
      </c>
      <c r="S745" s="1">
        <v>10.199999999999999</v>
      </c>
      <c r="T745" s="1">
        <v>22.15</v>
      </c>
      <c r="U745" s="9"/>
      <c r="V745" s="10"/>
      <c r="W745" s="1" t="s">
        <v>41</v>
      </c>
      <c r="X745" s="2" t="s">
        <v>24</v>
      </c>
      <c r="Y745" s="2" t="str" cm="1">
        <f t="array" ref="Y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6" spans="1:26" ht="15" customHeight="1" x14ac:dyDescent="0.35">
      <c r="A746" s="1">
        <v>745</v>
      </c>
      <c r="B746" s="13">
        <v>-8.0066156725076691</v>
      </c>
      <c r="C746" s="12">
        <v>41.275172956616203</v>
      </c>
      <c r="D746" s="1">
        <v>2105</v>
      </c>
      <c r="E746" s="2" t="s">
        <v>903</v>
      </c>
      <c r="F746" s="1"/>
      <c r="G746" s="2" t="s">
        <v>37</v>
      </c>
      <c r="H746" s="2" t="s">
        <v>723</v>
      </c>
      <c r="I746" s="2" t="s">
        <v>813</v>
      </c>
      <c r="J746" s="1">
        <v>10598.1</v>
      </c>
      <c r="K746" s="1">
        <v>178445.5</v>
      </c>
      <c r="L746" s="2" t="s">
        <v>21</v>
      </c>
      <c r="M746" s="1">
        <v>1988</v>
      </c>
      <c r="N746" s="1" t="str" cm="1">
        <f t="array" ref="N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6" s="2" t="s">
        <v>65</v>
      </c>
      <c r="P746" s="2" t="str" cm="1">
        <f t="array" ref="P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6" s="1">
        <v>1</v>
      </c>
      <c r="R746" s="1">
        <v>17.05</v>
      </c>
      <c r="S746" s="1">
        <v>5.75</v>
      </c>
      <c r="T746" s="1">
        <v>17.05</v>
      </c>
      <c r="U746" s="9"/>
      <c r="V746" s="10"/>
      <c r="W746" s="1" t="s">
        <v>41</v>
      </c>
      <c r="X746" s="2" t="s">
        <v>24</v>
      </c>
      <c r="Y746" s="2" t="str" cm="1">
        <f t="array" ref="Y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7" spans="1:26" ht="15" customHeight="1" x14ac:dyDescent="0.35">
      <c r="A747" s="1">
        <v>746</v>
      </c>
      <c r="B747" s="13">
        <v>-7.9957224875209896</v>
      </c>
      <c r="C747" s="12">
        <v>41.281139259129901</v>
      </c>
      <c r="D747" s="1">
        <v>2108</v>
      </c>
      <c r="E747" s="2" t="s">
        <v>904</v>
      </c>
      <c r="F747" s="1"/>
      <c r="G747" s="2" t="s">
        <v>26</v>
      </c>
      <c r="H747" s="2" t="s">
        <v>723</v>
      </c>
      <c r="I747" s="2" t="s">
        <v>813</v>
      </c>
      <c r="J747" s="1">
        <v>11509.73</v>
      </c>
      <c r="K747" s="1">
        <v>179109.5</v>
      </c>
      <c r="L747" s="2" t="s">
        <v>21</v>
      </c>
      <c r="M747" s="1">
        <v>1988</v>
      </c>
      <c r="N747" s="1" t="str" cm="1">
        <f t="array" ref="N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7" s="2" t="s">
        <v>32</v>
      </c>
      <c r="P747" s="2" t="str" cm="1">
        <f t="array" ref="P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47" s="1">
        <v>3</v>
      </c>
      <c r="R747" s="1">
        <v>37.65</v>
      </c>
      <c r="S747" s="1">
        <v>16.55</v>
      </c>
      <c r="T747" s="1">
        <v>18.05</v>
      </c>
      <c r="U747" s="1">
        <v>4.0999999999999996</v>
      </c>
      <c r="V747" s="10"/>
      <c r="W747" s="1" t="s">
        <v>41</v>
      </c>
      <c r="X747" s="2" t="s">
        <v>24</v>
      </c>
      <c r="Y747" s="2" t="str" cm="1">
        <f t="array" ref="Y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8" spans="1:26" ht="15" customHeight="1" x14ac:dyDescent="0.35">
      <c r="A748" s="1">
        <v>747</v>
      </c>
      <c r="B748" s="13">
        <v>-7.9919045555788601</v>
      </c>
      <c r="C748" s="12">
        <v>41.278834068318702</v>
      </c>
      <c r="D748" s="1">
        <v>2110</v>
      </c>
      <c r="E748" s="2" t="s">
        <v>905</v>
      </c>
      <c r="F748" s="1"/>
      <c r="G748" s="2" t="s">
        <v>19</v>
      </c>
      <c r="H748" s="2" t="s">
        <v>723</v>
      </c>
      <c r="I748" s="2" t="s">
        <v>813</v>
      </c>
      <c r="J748" s="1">
        <v>11830</v>
      </c>
      <c r="K748" s="1">
        <v>178854</v>
      </c>
      <c r="L748" s="2" t="s">
        <v>21</v>
      </c>
      <c r="M748" s="1">
        <v>1988</v>
      </c>
      <c r="N748" s="1" t="str" cm="1">
        <f t="array" ref="N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8" s="2" t="s">
        <v>65</v>
      </c>
      <c r="P748" s="2" t="str" cm="1">
        <f t="array" ref="P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8" s="1">
        <v>1</v>
      </c>
      <c r="R748" s="1">
        <v>11.25</v>
      </c>
      <c r="S748" s="1">
        <v>15.9</v>
      </c>
      <c r="T748" s="1">
        <v>11.25</v>
      </c>
      <c r="U748" s="9"/>
      <c r="V748" s="10"/>
      <c r="W748" s="1" t="s">
        <v>41</v>
      </c>
      <c r="X748" s="2" t="s">
        <v>24</v>
      </c>
      <c r="Y748" s="2" t="str" cm="1">
        <f t="array" ref="Y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49" spans="1:26" ht="15" customHeight="1" x14ac:dyDescent="0.35">
      <c r="A749" s="1">
        <v>748</v>
      </c>
      <c r="B749" s="13">
        <v>-7.9881730281312198</v>
      </c>
      <c r="C749" s="12">
        <v>41.270395195670901</v>
      </c>
      <c r="D749" s="1">
        <v>2113</v>
      </c>
      <c r="E749" s="2" t="s">
        <v>906</v>
      </c>
      <c r="F749" s="1"/>
      <c r="G749" s="2" t="s">
        <v>37</v>
      </c>
      <c r="H749" s="2" t="s">
        <v>723</v>
      </c>
      <c r="I749" s="2" t="s">
        <v>813</v>
      </c>
      <c r="J749" s="1">
        <v>12144.19</v>
      </c>
      <c r="K749" s="1">
        <v>177917.3</v>
      </c>
      <c r="L749" s="2" t="s">
        <v>21</v>
      </c>
      <c r="M749" s="1">
        <v>1988</v>
      </c>
      <c r="N749" s="1" t="str" cm="1">
        <f t="array" ref="N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49" s="2" t="s">
        <v>65</v>
      </c>
      <c r="P749" s="2" t="str" cm="1">
        <f t="array" ref="P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49" s="1">
        <v>1</v>
      </c>
      <c r="R749" s="1">
        <v>16.399999999999999</v>
      </c>
      <c r="S749" s="1">
        <v>10.35</v>
      </c>
      <c r="T749" s="1">
        <v>16.399999999999999</v>
      </c>
      <c r="U749" s="9"/>
      <c r="V749" s="10"/>
      <c r="W749" s="1" t="s">
        <v>41</v>
      </c>
      <c r="X749" s="2" t="s">
        <v>24</v>
      </c>
      <c r="Y749" s="2" t="str" cm="1">
        <f t="array" ref="Y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0" spans="1:26" ht="15" customHeight="1" x14ac:dyDescent="0.35">
      <c r="A750" s="1">
        <v>749</v>
      </c>
      <c r="B750" s="13">
        <v>-7.9842583302127998</v>
      </c>
      <c r="C750" s="12">
        <v>41.267842910060899</v>
      </c>
      <c r="D750" s="1">
        <v>2114</v>
      </c>
      <c r="E750" s="2" t="s">
        <v>907</v>
      </c>
      <c r="F750" s="1"/>
      <c r="G750" s="2" t="s">
        <v>37</v>
      </c>
      <c r="H750" s="2" t="s">
        <v>723</v>
      </c>
      <c r="I750" s="2" t="s">
        <v>813</v>
      </c>
      <c r="J750" s="1">
        <v>12472.69</v>
      </c>
      <c r="K750" s="1">
        <v>177634.4</v>
      </c>
      <c r="L750" s="2" t="s">
        <v>21</v>
      </c>
      <c r="M750" s="1">
        <v>1988</v>
      </c>
      <c r="N750" s="1" t="str" cm="1">
        <f t="array" ref="N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0" s="2" t="s">
        <v>65</v>
      </c>
      <c r="P750" s="2" t="str" cm="1">
        <f t="array" ref="P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0" s="1">
        <v>1</v>
      </c>
      <c r="R750" s="1">
        <v>17.100000000000001</v>
      </c>
      <c r="S750" s="1">
        <v>5.6</v>
      </c>
      <c r="T750" s="1">
        <v>17.100000000000001</v>
      </c>
      <c r="U750" s="9"/>
      <c r="V750" s="10"/>
      <c r="W750" s="1" t="s">
        <v>41</v>
      </c>
      <c r="X750" s="2" t="s">
        <v>24</v>
      </c>
      <c r="Y750" s="2" t="str" cm="1">
        <f t="array" ref="Y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1" spans="1:26" ht="15" customHeight="1" x14ac:dyDescent="0.35">
      <c r="A751" s="1">
        <v>750</v>
      </c>
      <c r="B751" s="13">
        <v>-7.9281329913899699</v>
      </c>
      <c r="C751" s="12">
        <v>41.2776531844357</v>
      </c>
      <c r="D751" s="1">
        <v>2122</v>
      </c>
      <c r="E751" s="2" t="s">
        <v>908</v>
      </c>
      <c r="F751" s="1"/>
      <c r="G751" s="2" t="s">
        <v>63</v>
      </c>
      <c r="H751" s="2" t="s">
        <v>723</v>
      </c>
      <c r="I751" s="2" t="s">
        <v>813</v>
      </c>
      <c r="J751" s="1">
        <v>17173.07</v>
      </c>
      <c r="K751" s="1">
        <v>178733.5</v>
      </c>
      <c r="L751" s="2" t="s">
        <v>21</v>
      </c>
      <c r="M751" s="1">
        <v>1988</v>
      </c>
      <c r="N751" s="1" t="str" cm="1">
        <f t="array" ref="N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1" s="2" t="s">
        <v>32</v>
      </c>
      <c r="P751" s="2" t="str" cm="1">
        <f t="array" ref="P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1" s="1">
        <v>3</v>
      </c>
      <c r="R751" s="1">
        <v>90.5</v>
      </c>
      <c r="S751" s="1">
        <v>15.6</v>
      </c>
      <c r="T751" s="1">
        <v>36.1</v>
      </c>
      <c r="U751" s="1">
        <v>19.3</v>
      </c>
      <c r="V751" s="10"/>
      <c r="W751" s="1" t="s">
        <v>41</v>
      </c>
      <c r="X751" s="2" t="s">
        <v>38</v>
      </c>
      <c r="Y751" s="2" t="str" cm="1">
        <f t="array" ref="Y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2" spans="1:26" ht="15" customHeight="1" x14ac:dyDescent="0.35">
      <c r="A752" s="1">
        <v>751</v>
      </c>
      <c r="B752" s="13">
        <v>-8.1420472955259608</v>
      </c>
      <c r="C752" s="12">
        <v>39.905398690828797</v>
      </c>
      <c r="D752" s="1">
        <v>2123</v>
      </c>
      <c r="E752" s="2" t="s">
        <v>2738</v>
      </c>
      <c r="F752" s="1"/>
      <c r="G752" s="2" t="s">
        <v>26</v>
      </c>
      <c r="H752" s="2" t="s">
        <v>325</v>
      </c>
      <c r="I752" s="2" t="s">
        <v>409</v>
      </c>
      <c r="J752" s="1">
        <v>-764.38480000000004</v>
      </c>
      <c r="K752" s="1">
        <v>26329.86</v>
      </c>
      <c r="L752" s="2" t="s">
        <v>21</v>
      </c>
      <c r="M752" s="1">
        <v>1995</v>
      </c>
      <c r="N752" s="1" t="str" cm="1">
        <f t="array" ref="N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2" s="2" t="s">
        <v>32</v>
      </c>
      <c r="P752" s="2" t="str" cm="1">
        <f t="array" ref="P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2" s="1">
        <v>5</v>
      </c>
      <c r="R752" s="1">
        <v>485.4</v>
      </c>
      <c r="S752" s="1">
        <v>16</v>
      </c>
      <c r="T752" s="1">
        <v>180.4</v>
      </c>
      <c r="U752" s="1">
        <v>100</v>
      </c>
      <c r="V752" s="10"/>
      <c r="W752" s="1" t="s">
        <v>46</v>
      </c>
      <c r="X752" s="2" t="s">
        <v>38</v>
      </c>
      <c r="Y752" s="2" t="str" cm="1">
        <f t="array" ref="Y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3" spans="1:25" ht="15" customHeight="1" x14ac:dyDescent="0.35">
      <c r="A753" s="1">
        <v>752</v>
      </c>
      <c r="B753" s="13">
        <v>-7.9338077773797897</v>
      </c>
      <c r="C753" s="12">
        <v>41.276199966539203</v>
      </c>
      <c r="D753" s="1">
        <v>2124</v>
      </c>
      <c r="E753" s="2" t="s">
        <v>909</v>
      </c>
      <c r="F753" s="1"/>
      <c r="G753" s="2" t="s">
        <v>63</v>
      </c>
      <c r="H753" s="2" t="s">
        <v>723</v>
      </c>
      <c r="I753" s="2" t="s">
        <v>813</v>
      </c>
      <c r="J753" s="1">
        <v>16698</v>
      </c>
      <c r="K753" s="1">
        <v>178571</v>
      </c>
      <c r="L753" s="2" t="s">
        <v>21</v>
      </c>
      <c r="M753" s="1">
        <v>1988</v>
      </c>
      <c r="N753" s="1" t="str" cm="1">
        <f t="array" ref="N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3" s="2" t="s">
        <v>32</v>
      </c>
      <c r="P753" s="2" t="str" cm="1">
        <f t="array" ref="P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3" s="1">
        <v>3</v>
      </c>
      <c r="R753" s="1">
        <v>90.9</v>
      </c>
      <c r="S753" s="1">
        <v>15.65</v>
      </c>
      <c r="T753" s="1">
        <v>36.700000000000003</v>
      </c>
      <c r="U753" s="1">
        <v>18.8</v>
      </c>
      <c r="V753" s="10"/>
      <c r="W753" s="1" t="s">
        <v>41</v>
      </c>
      <c r="X753" s="2" t="s">
        <v>38</v>
      </c>
      <c r="Y753" s="2" t="str" cm="1">
        <f t="array" ref="Y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4" spans="1:25" ht="15" customHeight="1" x14ac:dyDescent="0.35">
      <c r="A754" s="1">
        <v>753</v>
      </c>
      <c r="B754" s="13">
        <v>-7.9369885836799501</v>
      </c>
      <c r="C754" s="12">
        <v>41.274215501371899</v>
      </c>
      <c r="D754" s="1">
        <v>2125</v>
      </c>
      <c r="E754" s="2" t="s">
        <v>910</v>
      </c>
      <c r="F754" s="1"/>
      <c r="G754" s="2" t="s">
        <v>63</v>
      </c>
      <c r="H754" s="2" t="s">
        <v>723</v>
      </c>
      <c r="I754" s="2" t="s">
        <v>813</v>
      </c>
      <c r="J754" s="1">
        <v>16432</v>
      </c>
      <c r="K754" s="1">
        <v>178350</v>
      </c>
      <c r="L754" s="2" t="s">
        <v>21</v>
      </c>
      <c r="M754" s="1">
        <v>1988</v>
      </c>
      <c r="N754" s="1" t="str" cm="1">
        <f t="array" ref="N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4" s="2" t="s">
        <v>32</v>
      </c>
      <c r="P754" s="2" t="str" cm="1">
        <f t="array" ref="P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4" s="1">
        <v>3</v>
      </c>
      <c r="R754" s="1">
        <v>98.7</v>
      </c>
      <c r="S754" s="1">
        <v>16.25</v>
      </c>
      <c r="T754" s="1">
        <v>37.6</v>
      </c>
      <c r="U754" s="1">
        <v>20.3</v>
      </c>
      <c r="V754" s="10"/>
      <c r="W754" s="1" t="s">
        <v>41</v>
      </c>
      <c r="X754" s="2" t="s">
        <v>38</v>
      </c>
      <c r="Y754" s="2" t="str" cm="1">
        <f t="array" ref="Y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5" spans="1:25" ht="15" customHeight="1" x14ac:dyDescent="0.35">
      <c r="A755" s="1">
        <v>754</v>
      </c>
      <c r="B755" s="13">
        <v>-7.9436777046225604</v>
      </c>
      <c r="C755" s="12">
        <v>41.2682208977728</v>
      </c>
      <c r="D755" s="1">
        <v>2126</v>
      </c>
      <c r="E755" s="2" t="s">
        <v>911</v>
      </c>
      <c r="F755" s="1"/>
      <c r="G755" s="2" t="s">
        <v>26</v>
      </c>
      <c r="H755" s="2" t="s">
        <v>723</v>
      </c>
      <c r="I755" s="2" t="s">
        <v>813</v>
      </c>
      <c r="J755" s="1">
        <v>15873</v>
      </c>
      <c r="K755" s="1">
        <v>177683</v>
      </c>
      <c r="L755" s="2" t="s">
        <v>21</v>
      </c>
      <c r="M755" s="1">
        <v>1988</v>
      </c>
      <c r="N755" s="1" t="str" cm="1">
        <f t="array" ref="N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5" s="2" t="s">
        <v>65</v>
      </c>
      <c r="P755" s="2" t="str" cm="1">
        <f t="array" ref="P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5" s="1">
        <v>1</v>
      </c>
      <c r="R755" s="1">
        <v>16.5</v>
      </c>
      <c r="S755" s="1">
        <v>15.7</v>
      </c>
      <c r="T755" s="1">
        <v>16.5</v>
      </c>
      <c r="U755" s="9"/>
      <c r="V755" s="10"/>
      <c r="W755" s="1" t="s">
        <v>41</v>
      </c>
      <c r="X755" s="2" t="s">
        <v>24</v>
      </c>
      <c r="Y755" s="2" t="str" cm="1">
        <f t="array" ref="Y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6" spans="1:25" ht="15" customHeight="1" x14ac:dyDescent="0.35">
      <c r="A756" s="1">
        <v>755</v>
      </c>
      <c r="B756" s="13">
        <v>-7.9443162628103599</v>
      </c>
      <c r="C756" s="12">
        <v>41.267322426120302</v>
      </c>
      <c r="D756" s="1">
        <v>2127</v>
      </c>
      <c r="E756" s="2" t="s">
        <v>912</v>
      </c>
      <c r="F756" s="1"/>
      <c r="G756" s="2" t="s">
        <v>26</v>
      </c>
      <c r="H756" s="2" t="s">
        <v>723</v>
      </c>
      <c r="I756" s="2" t="s">
        <v>813</v>
      </c>
      <c r="J756" s="1">
        <v>15819.71</v>
      </c>
      <c r="K756" s="1">
        <v>177583.1</v>
      </c>
      <c r="L756" s="2" t="s">
        <v>21</v>
      </c>
      <c r="M756" s="1">
        <v>1988</v>
      </c>
      <c r="N756" s="1" t="str" cm="1">
        <f t="array" ref="N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6" s="2" t="s">
        <v>65</v>
      </c>
      <c r="P756" s="2" t="str" cm="1">
        <f t="array" ref="P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6" s="1">
        <v>1</v>
      </c>
      <c r="R756" s="1">
        <v>17.3</v>
      </c>
      <c r="S756" s="1">
        <v>16.100000000000001</v>
      </c>
      <c r="T756" s="1">
        <v>17.3</v>
      </c>
      <c r="U756" s="9"/>
      <c r="V756" s="10"/>
      <c r="W756" s="1" t="s">
        <v>41</v>
      </c>
      <c r="X756" s="2" t="s">
        <v>24</v>
      </c>
      <c r="Y756" s="2" t="str" cm="1">
        <f t="array" ref="Y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7" spans="1:25" ht="15" customHeight="1" x14ac:dyDescent="0.35">
      <c r="A757" s="1">
        <v>756</v>
      </c>
      <c r="B757" s="13">
        <v>-7.9454027878880602</v>
      </c>
      <c r="C757" s="12">
        <v>41.2659276494824</v>
      </c>
      <c r="D757" s="1">
        <v>2129</v>
      </c>
      <c r="E757" s="2" t="s">
        <v>913</v>
      </c>
      <c r="F757" s="1"/>
      <c r="G757" s="2" t="s">
        <v>26</v>
      </c>
      <c r="H757" s="2" t="s">
        <v>723</v>
      </c>
      <c r="I757" s="2" t="s">
        <v>813</v>
      </c>
      <c r="J757" s="1">
        <v>15729</v>
      </c>
      <c r="K757" s="1">
        <v>177428</v>
      </c>
      <c r="L757" s="2" t="s">
        <v>21</v>
      </c>
      <c r="M757" s="1">
        <v>1988</v>
      </c>
      <c r="N757" s="1" t="str" cm="1">
        <f t="array" ref="N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7" s="2" t="s">
        <v>65</v>
      </c>
      <c r="P757" s="2" t="str" cm="1">
        <f t="array" ref="P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57" s="1">
        <v>1</v>
      </c>
      <c r="R757" s="1">
        <v>16</v>
      </c>
      <c r="S757" s="1">
        <v>16</v>
      </c>
      <c r="T757" s="1">
        <v>16</v>
      </c>
      <c r="U757" s="9"/>
      <c r="V757" s="10"/>
      <c r="W757" s="1" t="s">
        <v>41</v>
      </c>
      <c r="X757" s="2" t="s">
        <v>24</v>
      </c>
      <c r="Y757" s="2" t="str" cm="1">
        <f t="array" ref="Y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8" spans="1:25" ht="15" customHeight="1" x14ac:dyDescent="0.35">
      <c r="A758" s="1">
        <v>757</v>
      </c>
      <c r="B758" s="13">
        <v>-8.4651438788558693</v>
      </c>
      <c r="C758" s="12">
        <v>40.2695973979474</v>
      </c>
      <c r="D758" s="1">
        <v>2130</v>
      </c>
      <c r="E758" s="2" t="s">
        <v>914</v>
      </c>
      <c r="F758" s="1"/>
      <c r="G758" s="2" t="s">
        <v>19</v>
      </c>
      <c r="H758" s="2" t="s">
        <v>915</v>
      </c>
      <c r="I758" s="2" t="s">
        <v>915</v>
      </c>
      <c r="J758" s="1">
        <v>-28242</v>
      </c>
      <c r="K758" s="1">
        <v>66822</v>
      </c>
      <c r="L758" s="2" t="s">
        <v>21</v>
      </c>
      <c r="M758" s="1">
        <v>1991</v>
      </c>
      <c r="N758" s="1" t="str" cm="1">
        <f t="array" ref="N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8" s="2" t="s">
        <v>22</v>
      </c>
      <c r="P758" s="2" t="str" cm="1">
        <f t="array" ref="P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58" s="1">
        <v>1</v>
      </c>
      <c r="R758" s="1">
        <v>17.2</v>
      </c>
      <c r="S758" s="1">
        <v>29.3</v>
      </c>
      <c r="T758" s="1">
        <v>17.2</v>
      </c>
      <c r="U758" s="9"/>
      <c r="V758" s="10"/>
      <c r="W758" s="1" t="s">
        <v>46</v>
      </c>
      <c r="X758" s="2" t="s">
        <v>38</v>
      </c>
      <c r="Y758" s="2" t="str" cm="1">
        <f t="array" ref="Y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59" spans="1:25" ht="15" customHeight="1" x14ac:dyDescent="0.35">
      <c r="A759" s="1">
        <v>758</v>
      </c>
      <c r="B759" s="13">
        <v>-8.4552817400755398</v>
      </c>
      <c r="C759" s="12">
        <v>40.269976500441899</v>
      </c>
      <c r="D759" s="1">
        <v>2132</v>
      </c>
      <c r="E759" s="2" t="s">
        <v>37</v>
      </c>
      <c r="F759" s="1"/>
      <c r="G759" s="2" t="s">
        <v>37</v>
      </c>
      <c r="H759" s="2" t="s">
        <v>915</v>
      </c>
      <c r="I759" s="2" t="s">
        <v>915</v>
      </c>
      <c r="J759" s="1">
        <v>-27403</v>
      </c>
      <c r="K759" s="1">
        <v>66861</v>
      </c>
      <c r="L759" s="2" t="s">
        <v>21</v>
      </c>
      <c r="M759" s="1">
        <v>1991</v>
      </c>
      <c r="N759" s="1" t="str" cm="1">
        <f t="array" ref="N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59" s="2" t="s">
        <v>32</v>
      </c>
      <c r="P759" s="2" t="str" cm="1">
        <f t="array" ref="P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59" s="1">
        <v>3</v>
      </c>
      <c r="R759" s="1">
        <v>71.61</v>
      </c>
      <c r="S759" s="1">
        <v>9.4</v>
      </c>
      <c r="T759" s="1">
        <v>37.39</v>
      </c>
      <c r="U759" s="1">
        <v>10.64</v>
      </c>
      <c r="V759" s="10"/>
      <c r="W759" s="1" t="s">
        <v>46</v>
      </c>
      <c r="X759" s="2" t="s">
        <v>38</v>
      </c>
      <c r="Y759" s="2" t="str" cm="1">
        <f t="array" ref="Y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0" spans="1:25" ht="15" customHeight="1" x14ac:dyDescent="0.35">
      <c r="A760" s="1">
        <v>759</v>
      </c>
      <c r="B760" s="13">
        <v>-7.9470429395901299</v>
      </c>
      <c r="C760" s="12">
        <v>41.264084447933001</v>
      </c>
      <c r="D760" s="1">
        <v>2134</v>
      </c>
      <c r="E760" s="2" t="s">
        <v>916</v>
      </c>
      <c r="F760" s="1"/>
      <c r="G760" s="2" t="s">
        <v>63</v>
      </c>
      <c r="H760" s="2" t="s">
        <v>723</v>
      </c>
      <c r="I760" s="2" t="s">
        <v>813</v>
      </c>
      <c r="J760" s="1">
        <v>15592</v>
      </c>
      <c r="K760" s="1">
        <v>177223</v>
      </c>
      <c r="L760" s="2" t="s">
        <v>21</v>
      </c>
      <c r="M760" s="1">
        <v>1988</v>
      </c>
      <c r="N760" s="1" t="str" cm="1">
        <f t="array" ref="N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0" s="2" t="s">
        <v>32</v>
      </c>
      <c r="P760" s="2" t="str" cm="1">
        <f t="array" ref="P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0" s="1">
        <v>3</v>
      </c>
      <c r="R760" s="1">
        <v>90.9</v>
      </c>
      <c r="S760" s="1">
        <v>16.2</v>
      </c>
      <c r="T760" s="1">
        <v>36.700000000000003</v>
      </c>
      <c r="U760" s="1">
        <v>17.5</v>
      </c>
      <c r="V760" s="10"/>
      <c r="W760" s="1" t="s">
        <v>41</v>
      </c>
      <c r="X760" s="2" t="s">
        <v>38</v>
      </c>
      <c r="Y760" s="2" t="str" cm="1">
        <f t="array" ref="Y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1" spans="1:25" ht="15" customHeight="1" x14ac:dyDescent="0.35">
      <c r="A761" s="1">
        <v>760</v>
      </c>
      <c r="B761" s="13">
        <v>-7.95063043801576</v>
      </c>
      <c r="C761" s="12">
        <v>41.259638503770098</v>
      </c>
      <c r="D761" s="1">
        <v>2135</v>
      </c>
      <c r="E761" s="2" t="s">
        <v>917</v>
      </c>
      <c r="F761" s="1"/>
      <c r="G761" s="2" t="s">
        <v>63</v>
      </c>
      <c r="H761" s="2" t="s">
        <v>723</v>
      </c>
      <c r="I761" s="2" t="s">
        <v>813</v>
      </c>
      <c r="J761" s="1">
        <v>15292.41</v>
      </c>
      <c r="K761" s="1">
        <v>176728.6</v>
      </c>
      <c r="L761" s="2" t="s">
        <v>21</v>
      </c>
      <c r="M761" s="1">
        <v>1988</v>
      </c>
      <c r="N761" s="1" t="str" cm="1">
        <f t="array" ref="N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1" s="2" t="s">
        <v>32</v>
      </c>
      <c r="P761" s="2" t="str" cm="1">
        <f t="array" ref="P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1" s="1">
        <v>5</v>
      </c>
      <c r="R761" s="1">
        <v>163.9</v>
      </c>
      <c r="S761" s="1">
        <v>15.7</v>
      </c>
      <c r="T761" s="1">
        <v>36.5</v>
      </c>
      <c r="U761" s="1">
        <v>32.5</v>
      </c>
      <c r="V761" s="10"/>
      <c r="W761" s="1" t="s">
        <v>41</v>
      </c>
      <c r="X761" s="2" t="s">
        <v>38</v>
      </c>
      <c r="Y761" s="2" t="str" cm="1">
        <f t="array" ref="Y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2" spans="1:25" ht="15" customHeight="1" x14ac:dyDescent="0.35">
      <c r="A762" s="1">
        <v>761</v>
      </c>
      <c r="B762" s="13">
        <v>-7.95265244088844</v>
      </c>
      <c r="C762" s="12">
        <v>41.258414414964598</v>
      </c>
      <c r="D762" s="1">
        <v>2136</v>
      </c>
      <c r="E762" s="2" t="s">
        <v>918</v>
      </c>
      <c r="F762" s="1"/>
      <c r="G762" s="2" t="s">
        <v>63</v>
      </c>
      <c r="H762" s="2" t="s">
        <v>723</v>
      </c>
      <c r="I762" s="2" t="s">
        <v>813</v>
      </c>
      <c r="J762" s="1">
        <v>15123.24</v>
      </c>
      <c r="K762" s="1">
        <v>176592.3</v>
      </c>
      <c r="L762" s="2" t="s">
        <v>21</v>
      </c>
      <c r="M762" s="1">
        <v>1988</v>
      </c>
      <c r="N762" s="1" t="str" cm="1">
        <f t="array" ref="N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2" s="2" t="s">
        <v>32</v>
      </c>
      <c r="P762" s="2" t="str" cm="1">
        <f t="array" ref="P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2" s="1">
        <v>4</v>
      </c>
      <c r="R762" s="1">
        <v>127.6</v>
      </c>
      <c r="S762" s="1">
        <v>15.7</v>
      </c>
      <c r="T762" s="1">
        <v>36.6</v>
      </c>
      <c r="U762" s="1">
        <v>25</v>
      </c>
      <c r="V762" s="10"/>
      <c r="W762" s="1" t="s">
        <v>41</v>
      </c>
      <c r="X762" s="2" t="s">
        <v>38</v>
      </c>
      <c r="Y762" s="2" t="str" cm="1">
        <f t="array" ref="Y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3" spans="1:25" ht="15" customHeight="1" x14ac:dyDescent="0.35">
      <c r="A763" s="1">
        <v>762</v>
      </c>
      <c r="B763" s="13">
        <v>-8.0657013423294295</v>
      </c>
      <c r="C763" s="12">
        <v>41.317474781504899</v>
      </c>
      <c r="D763" s="1">
        <v>2138</v>
      </c>
      <c r="E763" s="2" t="s">
        <v>919</v>
      </c>
      <c r="F763" s="1"/>
      <c r="G763" s="2" t="s">
        <v>26</v>
      </c>
      <c r="H763" s="2" t="s">
        <v>723</v>
      </c>
      <c r="I763" s="2" t="s">
        <v>813</v>
      </c>
      <c r="J763" s="1">
        <v>5644</v>
      </c>
      <c r="K763" s="1">
        <v>183138</v>
      </c>
      <c r="L763" s="2" t="s">
        <v>21</v>
      </c>
      <c r="M763" s="1">
        <v>1940</v>
      </c>
      <c r="N763" s="1" t="str" cm="1">
        <f t="array" ref="N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3" s="2" t="s">
        <v>29</v>
      </c>
      <c r="P763" s="2" t="str" cm="1">
        <f t="array" ref="P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3" s="1">
        <v>1</v>
      </c>
      <c r="R763" s="1">
        <v>10.64</v>
      </c>
      <c r="S763" s="1">
        <v>5</v>
      </c>
      <c r="T763" s="1">
        <v>10.64</v>
      </c>
      <c r="U763" s="9"/>
      <c r="V763" s="10"/>
      <c r="W763" s="1" t="s">
        <v>41</v>
      </c>
      <c r="X763" s="2" t="s">
        <v>35</v>
      </c>
      <c r="Y763" s="2" t="str" cm="1">
        <f t="array" ref="Y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764" spans="1:25" ht="15" customHeight="1" x14ac:dyDescent="0.35">
      <c r="A764" s="1">
        <v>763</v>
      </c>
      <c r="B764" s="13">
        <v>-8.4492911516215194</v>
      </c>
      <c r="C764" s="12">
        <v>40.271136754955201</v>
      </c>
      <c r="D764" s="1">
        <v>2140</v>
      </c>
      <c r="E764" s="2" t="s">
        <v>920</v>
      </c>
      <c r="F764" s="1"/>
      <c r="G764" s="2" t="s">
        <v>19</v>
      </c>
      <c r="H764" s="2" t="s">
        <v>915</v>
      </c>
      <c r="I764" s="2" t="s">
        <v>915</v>
      </c>
      <c r="J764" s="1">
        <v>-26893</v>
      </c>
      <c r="K764" s="1">
        <v>66988</v>
      </c>
      <c r="L764" s="2" t="s">
        <v>21</v>
      </c>
      <c r="M764" s="1">
        <v>1991</v>
      </c>
      <c r="N764" s="1" t="str" cm="1">
        <f t="array" ref="N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4" s="2" t="s">
        <v>65</v>
      </c>
      <c r="P764" s="2" t="str" cm="1">
        <f t="array" ref="P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64" s="1">
        <v>1</v>
      </c>
      <c r="R764" s="1">
        <v>12</v>
      </c>
      <c r="S764" s="1">
        <v>30</v>
      </c>
      <c r="T764" s="1">
        <v>12</v>
      </c>
      <c r="U764" s="9"/>
      <c r="V764" s="10"/>
      <c r="W764" s="1" t="s">
        <v>46</v>
      </c>
      <c r="X764" s="2" t="s">
        <v>24</v>
      </c>
      <c r="Y764" s="2" t="str" cm="1">
        <f t="array" ref="Y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5" spans="1:25" ht="15" customHeight="1" x14ac:dyDescent="0.35">
      <c r="A765" s="1">
        <v>764</v>
      </c>
      <c r="B765" s="13">
        <v>-8.5864635010431307</v>
      </c>
      <c r="C765" s="12">
        <v>40.010937153521901</v>
      </c>
      <c r="D765" s="1">
        <v>2142</v>
      </c>
      <c r="E765" s="2" t="s">
        <v>921</v>
      </c>
      <c r="F765" s="1"/>
      <c r="G765" s="2" t="s">
        <v>26</v>
      </c>
      <c r="H765" s="2" t="s">
        <v>143</v>
      </c>
      <c r="I765" s="2" t="s">
        <v>210</v>
      </c>
      <c r="J765" s="1">
        <v>-38707.64</v>
      </c>
      <c r="K765" s="1">
        <v>38146.620000000003</v>
      </c>
      <c r="L765" s="2" t="s">
        <v>21</v>
      </c>
      <c r="M765" s="1">
        <v>1958</v>
      </c>
      <c r="N765" s="1" t="str" cm="1">
        <f t="array" ref="N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5" s="2" t="s">
        <v>29</v>
      </c>
      <c r="P765" s="2" t="str" cm="1">
        <f t="array" ref="P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5" s="1">
        <v>1</v>
      </c>
      <c r="R765" s="1">
        <v>12</v>
      </c>
      <c r="S765" s="1">
        <v>13.6</v>
      </c>
      <c r="U765" s="9"/>
      <c r="V765" s="10"/>
      <c r="W765" s="1" t="s">
        <v>23</v>
      </c>
      <c r="X765" s="2" t="s">
        <v>24</v>
      </c>
      <c r="Y765" s="2" t="str" cm="1">
        <f t="array" ref="Y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6" spans="1:25" ht="15" customHeight="1" x14ac:dyDescent="0.35">
      <c r="A766" s="1">
        <v>765</v>
      </c>
      <c r="B766" s="13">
        <v>-8.4442111078853799</v>
      </c>
      <c r="C766" s="12">
        <v>40.272150342951299</v>
      </c>
      <c r="D766" s="1">
        <v>2143</v>
      </c>
      <c r="E766" s="2" t="s">
        <v>922</v>
      </c>
      <c r="F766" s="1"/>
      <c r="G766" s="2" t="s">
        <v>19</v>
      </c>
      <c r="H766" s="2" t="s">
        <v>915</v>
      </c>
      <c r="I766" s="2" t="s">
        <v>915</v>
      </c>
      <c r="J766" s="1">
        <v>-26460.52</v>
      </c>
      <c r="K766" s="1">
        <v>67099.02</v>
      </c>
      <c r="L766" s="2" t="s">
        <v>21</v>
      </c>
      <c r="M766" s="1">
        <v>1991</v>
      </c>
      <c r="N766" s="1" t="str" cm="1">
        <f t="array" ref="N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6" s="2" t="s">
        <v>32</v>
      </c>
      <c r="P766" s="2" t="str" cm="1">
        <f t="array" ref="P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6" s="1">
        <v>3</v>
      </c>
      <c r="R766" s="1">
        <v>66.599999999999994</v>
      </c>
      <c r="S766" s="1">
        <v>32.21</v>
      </c>
      <c r="T766" s="1">
        <v>36.01</v>
      </c>
      <c r="U766" s="1">
        <v>10.5</v>
      </c>
      <c r="V766" s="10"/>
      <c r="W766" s="1" t="s">
        <v>46</v>
      </c>
      <c r="X766" s="2" t="s">
        <v>38</v>
      </c>
      <c r="Y766" s="2" t="str" cm="1">
        <f t="array" ref="Y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7" spans="1:25" ht="15" customHeight="1" x14ac:dyDescent="0.35">
      <c r="A767" s="1">
        <v>766</v>
      </c>
      <c r="B767" s="13">
        <v>-8.9574983675947397</v>
      </c>
      <c r="C767" s="12">
        <v>39.223696126815</v>
      </c>
      <c r="D767" s="1">
        <v>2145</v>
      </c>
      <c r="E767" s="2" t="s">
        <v>923</v>
      </c>
      <c r="F767" s="1"/>
      <c r="G767" s="2" t="s">
        <v>19</v>
      </c>
      <c r="H767" s="2" t="s">
        <v>374</v>
      </c>
      <c r="I767" s="2" t="s">
        <v>728</v>
      </c>
      <c r="J767" s="1">
        <v>-71189.03</v>
      </c>
      <c r="K767" s="1">
        <v>-49033.21</v>
      </c>
      <c r="L767" s="2" t="s">
        <v>21</v>
      </c>
      <c r="M767" s="1">
        <v>1982</v>
      </c>
      <c r="N767" s="1" t="str" cm="1">
        <f t="array" ref="N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67" s="2" t="s">
        <v>32</v>
      </c>
      <c r="P767" s="2" t="str" cm="1">
        <f t="array" ref="P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67" s="1">
        <v>3</v>
      </c>
      <c r="R767" s="1">
        <v>38.5</v>
      </c>
      <c r="S767" s="1">
        <v>13.53</v>
      </c>
      <c r="T767" s="1">
        <v>18.2</v>
      </c>
      <c r="U767" s="1">
        <v>4.7</v>
      </c>
      <c r="V767" s="10"/>
      <c r="W767" s="1" t="s">
        <v>30</v>
      </c>
      <c r="X767" s="2" t="s">
        <v>38</v>
      </c>
      <c r="Y767" s="2" t="str" cm="1">
        <f t="array" ref="Y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8" spans="1:25" ht="15" customHeight="1" x14ac:dyDescent="0.35">
      <c r="A768" s="1">
        <v>767</v>
      </c>
      <c r="B768" s="13">
        <v>-8.4397906557399605</v>
      </c>
      <c r="C768" s="12">
        <v>40.273302001074299</v>
      </c>
      <c r="D768" s="1">
        <v>2149</v>
      </c>
      <c r="E768" s="2" t="s">
        <v>19</v>
      </c>
      <c r="F768" s="1"/>
      <c r="G768" s="2" t="s">
        <v>19</v>
      </c>
      <c r="H768" s="2" t="s">
        <v>915</v>
      </c>
      <c r="I768" s="2" t="s">
        <v>915</v>
      </c>
      <c r="J768" s="1">
        <v>-26084.1</v>
      </c>
      <c r="K768" s="1">
        <v>67225.59</v>
      </c>
      <c r="L768" s="2" t="s">
        <v>21</v>
      </c>
      <c r="M768" s="1">
        <v>1991</v>
      </c>
      <c r="N768" s="1" t="str" cm="1">
        <f t="array" ref="N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68" s="2" t="s">
        <v>22</v>
      </c>
      <c r="P768" s="2" t="str" cm="1">
        <f t="array" ref="P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68" s="1">
        <v>1</v>
      </c>
      <c r="R768" s="1">
        <v>21.83</v>
      </c>
      <c r="S768" s="1">
        <v>27.6</v>
      </c>
      <c r="T768" s="1">
        <v>21.83</v>
      </c>
      <c r="U768" s="9"/>
      <c r="V768" s="10"/>
      <c r="W768" s="1" t="s">
        <v>46</v>
      </c>
      <c r="X768" s="2" t="s">
        <v>38</v>
      </c>
      <c r="Y768" s="2" t="str" cm="1">
        <f t="array" ref="Y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69" spans="1:26" ht="15" customHeight="1" x14ac:dyDescent="0.35">
      <c r="A769" s="1">
        <v>768</v>
      </c>
      <c r="B769" s="13">
        <v>-8.0361707803588196</v>
      </c>
      <c r="C769" s="12">
        <v>41.252032875089498</v>
      </c>
      <c r="D769" s="1">
        <v>2150</v>
      </c>
      <c r="E769" s="2" t="s">
        <v>924</v>
      </c>
      <c r="F769" s="1"/>
      <c r="G769" s="2" t="s">
        <v>26</v>
      </c>
      <c r="H769" s="2" t="s">
        <v>723</v>
      </c>
      <c r="I769" s="2" t="s">
        <v>813</v>
      </c>
      <c r="J769" s="1">
        <v>8124.7129999999997</v>
      </c>
      <c r="K769" s="1">
        <v>175872.4</v>
      </c>
      <c r="L769" s="2" t="s">
        <v>21</v>
      </c>
      <c r="M769" s="1">
        <v>1867</v>
      </c>
      <c r="N769" s="1" t="str" cm="1">
        <f t="array" ref="N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69" s="2" t="s">
        <v>29</v>
      </c>
      <c r="P769" s="2" t="str" cm="1">
        <f t="array" ref="P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69" s="1">
        <v>4</v>
      </c>
      <c r="R769" s="1">
        <v>32.64</v>
      </c>
      <c r="S769" s="1">
        <v>10.5</v>
      </c>
      <c r="T769" s="1">
        <v>9.1999999999999993</v>
      </c>
      <c r="U769" s="1">
        <v>5.66</v>
      </c>
      <c r="V769" s="10"/>
      <c r="W769" s="1" t="s">
        <v>41</v>
      </c>
      <c r="X769" s="2" t="s">
        <v>35</v>
      </c>
      <c r="Y769" s="2" t="str" cm="1">
        <f t="array" ref="Y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69" s="2" t="s">
        <v>38</v>
      </c>
    </row>
    <row r="770" spans="1:26" ht="15" customHeight="1" x14ac:dyDescent="0.35">
      <c r="A770" s="1">
        <v>769</v>
      </c>
      <c r="B770" s="13">
        <v>-8.4820004479810702</v>
      </c>
      <c r="C770" s="12">
        <v>41.182523727277001</v>
      </c>
      <c r="D770" s="1">
        <v>2161</v>
      </c>
      <c r="E770" s="2" t="s">
        <v>925</v>
      </c>
      <c r="F770" s="1"/>
      <c r="G770" s="2" t="s">
        <v>63</v>
      </c>
      <c r="H770" s="2" t="s">
        <v>723</v>
      </c>
      <c r="I770" s="2" t="s">
        <v>926</v>
      </c>
      <c r="J770" s="1">
        <v>-29273</v>
      </c>
      <c r="K770" s="1">
        <v>168207</v>
      </c>
      <c r="L770" s="2" t="s">
        <v>21</v>
      </c>
      <c r="M770" s="1">
        <v>1990</v>
      </c>
      <c r="N770" s="1" t="str" cm="1">
        <f t="array" ref="N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0" s="2" t="s">
        <v>32</v>
      </c>
      <c r="P770" s="2" t="str" cm="1">
        <f t="array" ref="P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0" s="1">
        <v>3</v>
      </c>
      <c r="R770" s="1">
        <v>98.3</v>
      </c>
      <c r="S770" s="1">
        <v>10.8</v>
      </c>
      <c r="T770" s="1">
        <v>37</v>
      </c>
      <c r="U770" s="1">
        <v>15</v>
      </c>
      <c r="V770" s="10"/>
      <c r="W770" s="1" t="s">
        <v>41</v>
      </c>
      <c r="X770" s="2" t="s">
        <v>38</v>
      </c>
      <c r="Y770" s="2" t="str" cm="1">
        <f t="array" ref="Y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1" spans="1:26" ht="15" customHeight="1" x14ac:dyDescent="0.35">
      <c r="A771" s="1">
        <v>770</v>
      </c>
      <c r="B771" s="13">
        <v>-8.4628891833979196</v>
      </c>
      <c r="C771" s="12">
        <v>41.1826907872098</v>
      </c>
      <c r="D771" s="1">
        <v>2164</v>
      </c>
      <c r="E771" s="2" t="s">
        <v>927</v>
      </c>
      <c r="F771" s="1"/>
      <c r="G771" s="2" t="s">
        <v>26</v>
      </c>
      <c r="H771" s="2" t="s">
        <v>723</v>
      </c>
      <c r="I771" s="2" t="s">
        <v>926</v>
      </c>
      <c r="J771" s="1">
        <v>-27669.439999999999</v>
      </c>
      <c r="K771" s="1">
        <v>168219.3</v>
      </c>
      <c r="L771" s="2" t="s">
        <v>21</v>
      </c>
      <c r="M771" s="1">
        <v>1836</v>
      </c>
      <c r="N771" s="1" t="str" cm="1">
        <f t="array" ref="N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1" s="2" t="s">
        <v>83</v>
      </c>
      <c r="P771" s="2" t="str" cm="1">
        <f t="array" ref="P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1" s="1">
        <v>1</v>
      </c>
      <c r="R771" s="1">
        <v>11.34</v>
      </c>
      <c r="S771" s="1">
        <v>8.3000000000000007</v>
      </c>
      <c r="T771" s="1">
        <v>11.34</v>
      </c>
      <c r="U771" s="9"/>
      <c r="V771" s="10"/>
      <c r="W771" s="1" t="s">
        <v>41</v>
      </c>
      <c r="X771" s="2" t="s">
        <v>35</v>
      </c>
      <c r="Y771" s="2" t="str" cm="1">
        <f t="array" ref="Y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1" s="2" t="s">
        <v>24</v>
      </c>
    </row>
    <row r="772" spans="1:26" ht="15" customHeight="1" x14ac:dyDescent="0.35">
      <c r="A772" s="1">
        <v>771</v>
      </c>
      <c r="B772" s="13">
        <v>-8.9478449956503603</v>
      </c>
      <c r="C772" s="12">
        <v>39.685575194221101</v>
      </c>
      <c r="D772" s="1">
        <v>2172</v>
      </c>
      <c r="E772" s="2" t="s">
        <v>928</v>
      </c>
      <c r="F772" s="1"/>
      <c r="G772" s="2" t="s">
        <v>19</v>
      </c>
      <c r="H772" s="2" t="s">
        <v>143</v>
      </c>
      <c r="I772" s="2" t="s">
        <v>828</v>
      </c>
      <c r="J772" s="1">
        <v>-69892</v>
      </c>
      <c r="K772" s="1">
        <v>2240</v>
      </c>
      <c r="L772" s="2" t="s">
        <v>21</v>
      </c>
      <c r="M772" s="1">
        <v>1937</v>
      </c>
      <c r="N772" s="1" t="str" cm="1">
        <f t="array" ref="N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2" s="2" t="s">
        <v>22</v>
      </c>
      <c r="P772" s="2" t="str" cm="1">
        <f t="array" ref="P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2" s="1">
        <v>1</v>
      </c>
      <c r="R772" s="1">
        <v>15.8</v>
      </c>
      <c r="S772" s="1">
        <v>12.5</v>
      </c>
      <c r="T772" s="1">
        <v>15.8</v>
      </c>
      <c r="U772" s="9"/>
      <c r="V772" s="10"/>
      <c r="W772" s="1" t="s">
        <v>23</v>
      </c>
      <c r="X772" s="2" t="s">
        <v>38</v>
      </c>
      <c r="Y772" s="2" t="str" cm="1">
        <f t="array" ref="Y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3" spans="1:26" ht="15" customHeight="1" x14ac:dyDescent="0.35">
      <c r="A773" s="1">
        <v>772</v>
      </c>
      <c r="B773" s="13">
        <v>-8.9478866643743693</v>
      </c>
      <c r="C773" s="12">
        <v>39.685540073646102</v>
      </c>
      <c r="D773" s="1">
        <v>2172</v>
      </c>
      <c r="E773" s="2" t="s">
        <v>928</v>
      </c>
      <c r="F773" s="1"/>
      <c r="G773" s="2" t="s">
        <v>19</v>
      </c>
      <c r="H773" s="2" t="s">
        <v>143</v>
      </c>
      <c r="I773" s="2" t="s">
        <v>828</v>
      </c>
      <c r="J773" s="1">
        <v>-69895.61</v>
      </c>
      <c r="K773" s="1">
        <v>2236.1329999999998</v>
      </c>
      <c r="L773" s="2" t="s">
        <v>21</v>
      </c>
      <c r="M773" s="1">
        <v>2009</v>
      </c>
      <c r="N773" s="1" t="str" cm="1">
        <f t="array" ref="N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3" s="2" t="s">
        <v>32</v>
      </c>
      <c r="P773" s="2" t="str" cm="1">
        <f t="array" ref="P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3" s="1">
        <v>3</v>
      </c>
      <c r="R773" s="1">
        <v>39.159999999999997</v>
      </c>
      <c r="S773" s="1">
        <v>12.5</v>
      </c>
      <c r="T773" s="1">
        <v>18.96</v>
      </c>
      <c r="U773" s="1">
        <v>5.5</v>
      </c>
      <c r="V773" s="10"/>
      <c r="W773" s="1" t="s">
        <v>23</v>
      </c>
      <c r="X773" s="2" t="s">
        <v>24</v>
      </c>
      <c r="Y773" s="2" t="str" cm="1">
        <f t="array" ref="Y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773" s="2" t="s">
        <v>38</v>
      </c>
    </row>
    <row r="774" spans="1:26" ht="15" customHeight="1" x14ac:dyDescent="0.35">
      <c r="A774" s="1">
        <v>773</v>
      </c>
      <c r="B774" s="13">
        <v>-8.3494697850958008</v>
      </c>
      <c r="C774" s="12">
        <v>41.197935693426103</v>
      </c>
      <c r="D774" s="1">
        <v>2181</v>
      </c>
      <c r="E774" s="2" t="s">
        <v>929</v>
      </c>
      <c r="F774" s="1"/>
      <c r="G774" s="2" t="s">
        <v>26</v>
      </c>
      <c r="H774" s="2" t="s">
        <v>723</v>
      </c>
      <c r="I774" s="2" t="s">
        <v>930</v>
      </c>
      <c r="J774" s="1">
        <v>-18149.05</v>
      </c>
      <c r="K774" s="1">
        <v>169882.5</v>
      </c>
      <c r="L774" s="2" t="s">
        <v>21</v>
      </c>
      <c r="M774" s="1">
        <v>1856</v>
      </c>
      <c r="N774" s="1" t="str" cm="1">
        <f t="array" ref="N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4" s="2" t="s">
        <v>83</v>
      </c>
      <c r="P774" s="2" t="str" cm="1">
        <f t="array" ref="P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774" s="1">
        <v>3</v>
      </c>
      <c r="R774" s="1">
        <v>45.25</v>
      </c>
      <c r="S774" s="1">
        <v>11.25</v>
      </c>
      <c r="T774" s="1">
        <v>15.25</v>
      </c>
      <c r="U774" s="1">
        <v>1.3</v>
      </c>
      <c r="V774" s="10"/>
      <c r="W774" s="1" t="s">
        <v>41</v>
      </c>
      <c r="X774" s="2" t="s">
        <v>35</v>
      </c>
      <c r="Y774" s="2" t="str" cm="1">
        <f t="array" ref="Y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774" s="2" t="s">
        <v>24</v>
      </c>
    </row>
    <row r="775" spans="1:26" ht="15" customHeight="1" x14ac:dyDescent="0.35">
      <c r="A775" s="1">
        <v>774</v>
      </c>
      <c r="B775" s="13">
        <v>-8.3222308149054207</v>
      </c>
      <c r="C775" s="12">
        <v>41.202913507279199</v>
      </c>
      <c r="D775" s="1">
        <v>2182</v>
      </c>
      <c r="E775" s="2" t="s">
        <v>931</v>
      </c>
      <c r="F775" s="1"/>
      <c r="G775" s="2" t="s">
        <v>26</v>
      </c>
      <c r="H775" s="2" t="s">
        <v>723</v>
      </c>
      <c r="I775" s="2" t="s">
        <v>930</v>
      </c>
      <c r="J775" s="1">
        <v>-15862.96</v>
      </c>
      <c r="K775" s="1">
        <v>170430</v>
      </c>
      <c r="L775" s="2" t="s">
        <v>21</v>
      </c>
      <c r="M775" s="1">
        <v>1856</v>
      </c>
      <c r="N775" s="1" t="str" cm="1">
        <f t="array" ref="N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75" s="2" t="s">
        <v>32</v>
      </c>
      <c r="P775" s="2" t="str" cm="1">
        <f t="array" ref="P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5" s="1">
        <v>3</v>
      </c>
      <c r="R775" s="1">
        <v>50.95</v>
      </c>
      <c r="S775" s="1">
        <v>11.87</v>
      </c>
      <c r="T775" s="1">
        <v>17.3</v>
      </c>
      <c r="U775" s="1">
        <v>10.25</v>
      </c>
      <c r="V775" s="10"/>
      <c r="W775" s="1" t="s">
        <v>41</v>
      </c>
      <c r="X775" s="2" t="s">
        <v>24</v>
      </c>
      <c r="Y775" s="2" t="str" cm="1">
        <f t="array" ref="Y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6" spans="1:26" ht="15" customHeight="1" x14ac:dyDescent="0.35">
      <c r="A776" s="1">
        <v>775</v>
      </c>
      <c r="B776" s="13">
        <v>-8.1326239890515293</v>
      </c>
      <c r="C776" s="12">
        <v>40.3647830590808</v>
      </c>
      <c r="D776" s="1">
        <v>2191</v>
      </c>
      <c r="E776" s="2" t="s">
        <v>932</v>
      </c>
      <c r="F776" s="1"/>
      <c r="G776" s="2" t="s">
        <v>19</v>
      </c>
      <c r="H776" s="2" t="s">
        <v>126</v>
      </c>
      <c r="I776" s="2" t="s">
        <v>202</v>
      </c>
      <c r="J776" s="1">
        <v>41.139099999999999</v>
      </c>
      <c r="K776" s="1">
        <v>77338.59</v>
      </c>
      <c r="L776" s="2" t="s">
        <v>21</v>
      </c>
      <c r="M776" s="1">
        <v>1998</v>
      </c>
      <c r="N776" s="1" t="str" cm="1">
        <f t="array" ref="N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6" s="2" t="s">
        <v>22</v>
      </c>
      <c r="P776" s="2" t="str" cm="1">
        <f t="array" ref="P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76" s="1">
        <v>1</v>
      </c>
      <c r="R776" s="1">
        <v>9.44</v>
      </c>
      <c r="S776" s="1">
        <v>16.350000000000001</v>
      </c>
      <c r="T776" s="1">
        <v>9.44</v>
      </c>
      <c r="U776" s="9"/>
      <c r="V776" s="10"/>
      <c r="W776" s="1" t="s">
        <v>46</v>
      </c>
      <c r="X776" s="2" t="s">
        <v>24</v>
      </c>
      <c r="Y776" s="2" t="str" cm="1">
        <f t="array" ref="Y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7" spans="1:26" ht="15" customHeight="1" x14ac:dyDescent="0.35">
      <c r="A777" s="1">
        <v>776</v>
      </c>
      <c r="B777" s="13">
        <v>-8.5700161898741101</v>
      </c>
      <c r="C777" s="12">
        <v>41.113934349646598</v>
      </c>
      <c r="D777" s="1">
        <v>2192</v>
      </c>
      <c r="E777" s="2" t="s">
        <v>933</v>
      </c>
      <c r="F777" s="1"/>
      <c r="G777" s="2" t="s">
        <v>37</v>
      </c>
      <c r="H777" s="2" t="s">
        <v>723</v>
      </c>
      <c r="I777" s="2" t="s">
        <v>724</v>
      </c>
      <c r="J777" s="1">
        <v>-36696</v>
      </c>
      <c r="K777" s="1">
        <v>160623</v>
      </c>
      <c r="L777" s="2" t="s">
        <v>21</v>
      </c>
      <c r="M777" s="1">
        <v>1995</v>
      </c>
      <c r="N777" s="1" t="str" cm="1">
        <f t="array" ref="N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7" s="2" t="s">
        <v>32</v>
      </c>
      <c r="P777" s="2" t="str" cm="1">
        <f t="array" ref="P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7" s="1">
        <v>3</v>
      </c>
      <c r="R777" s="1">
        <v>73.77</v>
      </c>
      <c r="S777" s="1">
        <v>11.6</v>
      </c>
      <c r="T777" s="1">
        <v>40.07</v>
      </c>
      <c r="U777" s="1">
        <v>4.5999999999999996</v>
      </c>
      <c r="V777" s="10"/>
      <c r="W777" s="1" t="s">
        <v>41</v>
      </c>
      <c r="X777" s="2" t="s">
        <v>24</v>
      </c>
      <c r="Y777" s="2" t="str" cm="1">
        <f t="array" ref="Y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8" spans="1:26" ht="15" customHeight="1" x14ac:dyDescent="0.35">
      <c r="A778" s="1">
        <v>777</v>
      </c>
      <c r="B778" s="13">
        <v>-8.5709184582121196</v>
      </c>
      <c r="C778" s="12">
        <v>41.115335614018399</v>
      </c>
      <c r="D778" s="1">
        <v>2194</v>
      </c>
      <c r="E778" s="2" t="s">
        <v>934</v>
      </c>
      <c r="F778" s="1"/>
      <c r="G778" s="2" t="s">
        <v>63</v>
      </c>
      <c r="H778" s="2" t="s">
        <v>723</v>
      </c>
      <c r="I778" s="2" t="s">
        <v>724</v>
      </c>
      <c r="J778" s="1">
        <v>-36771</v>
      </c>
      <c r="K778" s="1">
        <v>160779</v>
      </c>
      <c r="L778" s="2" t="s">
        <v>21</v>
      </c>
      <c r="M778" s="1">
        <v>1995</v>
      </c>
      <c r="N778" s="1" t="str" cm="1">
        <f t="array" ref="N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8" s="2" t="s">
        <v>32</v>
      </c>
      <c r="P778" s="2" t="str" cm="1">
        <f t="array" ref="P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8" s="1">
        <v>5</v>
      </c>
      <c r="R778" s="1">
        <v>134.1</v>
      </c>
      <c r="S778" s="1">
        <v>14.15</v>
      </c>
      <c r="T778" s="1">
        <v>30.5</v>
      </c>
      <c r="U778" s="1">
        <v>21.58</v>
      </c>
      <c r="V778" s="10"/>
      <c r="W778" s="1" t="s">
        <v>41</v>
      </c>
      <c r="X778" s="2" t="s">
        <v>38</v>
      </c>
      <c r="Y778" s="2" t="str" cm="1">
        <f t="array" ref="Y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79" spans="1:26" ht="15" customHeight="1" x14ac:dyDescent="0.35">
      <c r="A779" s="1">
        <v>778</v>
      </c>
      <c r="B779" s="13">
        <v>-8.5710491257041905</v>
      </c>
      <c r="C779" s="12">
        <v>41.115290095300402</v>
      </c>
      <c r="D779" s="1">
        <v>2194</v>
      </c>
      <c r="E779" s="2" t="s">
        <v>935</v>
      </c>
      <c r="F779" s="1"/>
      <c r="G779" s="2" t="s">
        <v>63</v>
      </c>
      <c r="H779" s="2" t="s">
        <v>723</v>
      </c>
      <c r="I779" s="2" t="s">
        <v>724</v>
      </c>
      <c r="J779" s="1">
        <v>-36782</v>
      </c>
      <c r="K779" s="1">
        <v>160774</v>
      </c>
      <c r="L779" s="2" t="s">
        <v>21</v>
      </c>
      <c r="M779" s="1">
        <v>1995</v>
      </c>
      <c r="N779" s="1" t="str" cm="1">
        <f t="array" ref="N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79" s="2" t="s">
        <v>32</v>
      </c>
      <c r="P779" s="2" t="str" cm="1">
        <f t="array" ref="P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79" s="1">
        <v>4</v>
      </c>
      <c r="R779" s="1">
        <v>122.61</v>
      </c>
      <c r="S779" s="1">
        <v>14.15</v>
      </c>
      <c r="T779" s="1">
        <v>36.1</v>
      </c>
      <c r="U779" s="1">
        <v>16.25</v>
      </c>
      <c r="V779" s="10"/>
      <c r="W779" s="1" t="s">
        <v>41</v>
      </c>
      <c r="X779" s="2" t="s">
        <v>38</v>
      </c>
      <c r="Y779" s="2" t="str" cm="1">
        <f t="array" ref="Y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0" spans="1:26" ht="15" customHeight="1" x14ac:dyDescent="0.35">
      <c r="A780" s="1">
        <v>779</v>
      </c>
      <c r="B780" s="13">
        <v>-8.5717143275241305</v>
      </c>
      <c r="C780" s="12">
        <v>41.116845329049298</v>
      </c>
      <c r="D780" s="1">
        <v>2197</v>
      </c>
      <c r="E780" s="2" t="s">
        <v>936</v>
      </c>
      <c r="F780" s="1"/>
      <c r="G780" s="2" t="s">
        <v>63</v>
      </c>
      <c r="H780" s="2" t="s">
        <v>723</v>
      </c>
      <c r="I780" s="2" t="s">
        <v>724</v>
      </c>
      <c r="J780" s="1">
        <v>-36837</v>
      </c>
      <c r="K780" s="1">
        <v>160947</v>
      </c>
      <c r="L780" s="2" t="s">
        <v>21</v>
      </c>
      <c r="M780" s="1">
        <v>1995</v>
      </c>
      <c r="N780" s="1" t="str" cm="1">
        <f t="array" ref="N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0" s="2" t="s">
        <v>32</v>
      </c>
      <c r="P780" s="2" t="str" cm="1">
        <f t="array" ref="P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0" s="1">
        <v>13</v>
      </c>
      <c r="R780" s="1">
        <v>420.1</v>
      </c>
      <c r="S780" s="1">
        <v>14</v>
      </c>
      <c r="T780" s="1">
        <v>33.950000000000003</v>
      </c>
      <c r="U780" s="1">
        <v>20.8</v>
      </c>
      <c r="V780" s="10"/>
      <c r="W780" s="1" t="s">
        <v>41</v>
      </c>
      <c r="X780" s="2" t="s">
        <v>38</v>
      </c>
      <c r="Y780" s="2" t="str" cm="1">
        <f t="array" ref="Y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1" spans="1:26" ht="15" customHeight="1" x14ac:dyDescent="0.35">
      <c r="A781" s="1">
        <v>780</v>
      </c>
      <c r="B781" s="13">
        <v>-8.5720172041181097</v>
      </c>
      <c r="C781" s="12">
        <v>41.117627559763498</v>
      </c>
      <c r="D781" s="1">
        <v>2197</v>
      </c>
      <c r="E781" s="2" t="s">
        <v>937</v>
      </c>
      <c r="F781" s="1"/>
      <c r="G781" s="2" t="s">
        <v>63</v>
      </c>
      <c r="H781" s="2" t="s">
        <v>723</v>
      </c>
      <c r="I781" s="2" t="s">
        <v>724</v>
      </c>
      <c r="J781" s="1">
        <v>-36862</v>
      </c>
      <c r="K781" s="1">
        <v>161034</v>
      </c>
      <c r="L781" s="2" t="s">
        <v>21</v>
      </c>
      <c r="M781" s="1">
        <v>1995</v>
      </c>
      <c r="N781" s="1" t="str" cm="1">
        <f t="array" ref="N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1" s="2" t="s">
        <v>32</v>
      </c>
      <c r="P781" s="2" t="str" cm="1">
        <f t="array" ref="P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1" s="1">
        <v>10</v>
      </c>
      <c r="R781" s="1">
        <v>339.5</v>
      </c>
      <c r="S781" s="1">
        <v>14</v>
      </c>
      <c r="T781" s="1">
        <v>35.25</v>
      </c>
      <c r="U781" s="1">
        <v>10.3</v>
      </c>
      <c r="V781" s="10"/>
      <c r="W781" s="1" t="s">
        <v>41</v>
      </c>
      <c r="X781" s="2" t="s">
        <v>38</v>
      </c>
      <c r="Y781" s="2" t="str" cm="1">
        <f t="array" ref="Y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2" spans="1:26" ht="15" customHeight="1" x14ac:dyDescent="0.35">
      <c r="A782" s="1">
        <v>781</v>
      </c>
      <c r="B782" s="13">
        <v>-8.1237235133708907</v>
      </c>
      <c r="C782" s="12">
        <v>40.375413004989298</v>
      </c>
      <c r="D782" s="1">
        <v>2199</v>
      </c>
      <c r="E782" s="2" t="s">
        <v>938</v>
      </c>
      <c r="F782" s="1"/>
      <c r="G782" s="2" t="s">
        <v>19</v>
      </c>
      <c r="H782" s="2" t="s">
        <v>126</v>
      </c>
      <c r="I782" s="2" t="s">
        <v>202</v>
      </c>
      <c r="J782" s="1">
        <v>797</v>
      </c>
      <c r="K782" s="1">
        <v>78519</v>
      </c>
      <c r="L782" s="2" t="s">
        <v>21</v>
      </c>
      <c r="M782" s="1">
        <v>1998</v>
      </c>
      <c r="N782" s="1" t="str" cm="1">
        <f t="array" ref="N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2" s="2" t="s">
        <v>228</v>
      </c>
      <c r="P782" s="2" t="str" cm="1">
        <f t="array" ref="P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82" s="1">
        <v>1</v>
      </c>
      <c r="R782" s="1">
        <v>6.59</v>
      </c>
      <c r="S782" s="1">
        <v>20</v>
      </c>
      <c r="T782" s="1">
        <v>6.59</v>
      </c>
      <c r="U782" s="9"/>
      <c r="V782" s="10"/>
      <c r="W782" s="1" t="s">
        <v>46</v>
      </c>
      <c r="X782" s="2" t="s">
        <v>24</v>
      </c>
      <c r="Y782" s="2" t="str" cm="1">
        <f t="array" ref="Y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3" spans="1:26" ht="15" customHeight="1" x14ac:dyDescent="0.35">
      <c r="A783" s="1">
        <v>782</v>
      </c>
      <c r="B783" s="13">
        <v>-8.5733933314063897</v>
      </c>
      <c r="C783" s="12">
        <v>41.1239974312168</v>
      </c>
      <c r="D783" s="1">
        <v>2200</v>
      </c>
      <c r="E783" s="2" t="s">
        <v>939</v>
      </c>
      <c r="F783" s="1"/>
      <c r="G783" s="2" t="s">
        <v>63</v>
      </c>
      <c r="H783" s="2" t="s">
        <v>723</v>
      </c>
      <c r="I783" s="2" t="s">
        <v>724</v>
      </c>
      <c r="J783" s="1">
        <v>-36974</v>
      </c>
      <c r="K783" s="1">
        <v>161742</v>
      </c>
      <c r="L783" s="2" t="s">
        <v>21</v>
      </c>
      <c r="M783" s="1">
        <v>1995</v>
      </c>
      <c r="N783" s="1" t="str" cm="1">
        <f t="array" ref="N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3" s="2" t="s">
        <v>32</v>
      </c>
      <c r="P783" s="2" t="str" cm="1">
        <f t="array" ref="P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3" s="1">
        <v>4</v>
      </c>
      <c r="R783" s="1">
        <v>100</v>
      </c>
      <c r="S783" s="1">
        <v>28.2</v>
      </c>
      <c r="T783" s="1">
        <v>30</v>
      </c>
      <c r="U783" s="1">
        <v>12.5</v>
      </c>
      <c r="V783" s="10"/>
      <c r="W783" s="1" t="s">
        <v>41</v>
      </c>
      <c r="X783" s="2" t="s">
        <v>38</v>
      </c>
      <c r="Y783" s="2" t="str" cm="1">
        <f t="array" ref="Y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4" spans="1:26" ht="15" customHeight="1" x14ac:dyDescent="0.35">
      <c r="A784" s="1">
        <v>783</v>
      </c>
      <c r="B784" s="13">
        <v>-8.3498847945537698</v>
      </c>
      <c r="C784" s="12">
        <v>39.804831569488996</v>
      </c>
      <c r="D784" s="1">
        <v>2202</v>
      </c>
      <c r="E784" s="2" t="s">
        <v>940</v>
      </c>
      <c r="F784" s="1"/>
      <c r="G784" s="2" t="s">
        <v>19</v>
      </c>
      <c r="H784" s="2" t="s">
        <v>143</v>
      </c>
      <c r="I784" s="2" t="s">
        <v>144</v>
      </c>
      <c r="J784" s="1">
        <v>-18563.98</v>
      </c>
      <c r="K784" s="1">
        <v>15186.15</v>
      </c>
      <c r="L784" s="2" t="s">
        <v>21</v>
      </c>
      <c r="M784" s="1">
        <v>1977</v>
      </c>
      <c r="N784" s="1" t="str" cm="1">
        <f t="array" ref="N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784" s="2" t="s">
        <v>22</v>
      </c>
      <c r="P784" s="2" t="str" cm="1">
        <f t="array" ref="P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784" s="1">
        <v>1</v>
      </c>
      <c r="R784" s="1">
        <v>15.7</v>
      </c>
      <c r="S784" s="1">
        <v>15.2</v>
      </c>
      <c r="T784" s="1">
        <v>15.7</v>
      </c>
      <c r="U784" s="9"/>
      <c r="V784" s="10"/>
      <c r="W784" s="1" t="s">
        <v>46</v>
      </c>
      <c r="X784" s="2" t="s">
        <v>24</v>
      </c>
      <c r="Y784" s="2" t="str" cm="1">
        <f t="array" ref="Y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5" spans="1:25" ht="15" customHeight="1" x14ac:dyDescent="0.35">
      <c r="A785" s="1">
        <v>784</v>
      </c>
      <c r="B785" s="13">
        <v>-8.5744489013876493</v>
      </c>
      <c r="C785" s="12">
        <v>41.126919823108302</v>
      </c>
      <c r="D785" s="1">
        <v>2203</v>
      </c>
      <c r="E785" s="2" t="s">
        <v>941</v>
      </c>
      <c r="F785" s="1"/>
      <c r="G785" s="2" t="s">
        <v>63</v>
      </c>
      <c r="H785" s="2" t="s">
        <v>723</v>
      </c>
      <c r="I785" s="2" t="s">
        <v>724</v>
      </c>
      <c r="J785" s="1">
        <v>-37061</v>
      </c>
      <c r="K785" s="1">
        <v>162067</v>
      </c>
      <c r="L785" s="2" t="s">
        <v>21</v>
      </c>
      <c r="M785" s="1">
        <v>1995</v>
      </c>
      <c r="N785" s="1" t="str" cm="1">
        <f t="array" ref="N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5" s="2" t="s">
        <v>32</v>
      </c>
      <c r="P785" s="2" t="str" cm="1">
        <f t="array" ref="P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5" s="1">
        <v>3</v>
      </c>
      <c r="R785" s="1">
        <v>91.9</v>
      </c>
      <c r="S785" s="1">
        <v>13.85</v>
      </c>
      <c r="T785" s="1">
        <v>36.5</v>
      </c>
      <c r="U785" s="1">
        <v>20</v>
      </c>
      <c r="V785" s="10"/>
      <c r="W785" s="1" t="s">
        <v>41</v>
      </c>
      <c r="X785" s="2" t="s">
        <v>38</v>
      </c>
      <c r="Y785" s="2" t="str" cm="1">
        <f t="array" ref="Y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6" spans="1:25" ht="15" customHeight="1" x14ac:dyDescent="0.35">
      <c r="A786" s="1">
        <v>785</v>
      </c>
      <c r="B786" s="13">
        <v>-8.5746277651017699</v>
      </c>
      <c r="C786" s="12">
        <v>41.126955155352697</v>
      </c>
      <c r="D786" s="1">
        <v>2203</v>
      </c>
      <c r="E786" s="2" t="s">
        <v>942</v>
      </c>
      <c r="F786" s="1"/>
      <c r="G786" s="2" t="s">
        <v>63</v>
      </c>
      <c r="H786" s="2" t="s">
        <v>723</v>
      </c>
      <c r="I786" s="2" t="s">
        <v>724</v>
      </c>
      <c r="J786" s="1">
        <v>-37076</v>
      </c>
      <c r="K786" s="1">
        <v>162071</v>
      </c>
      <c r="L786" s="2" t="s">
        <v>21</v>
      </c>
      <c r="M786" s="1">
        <v>1995</v>
      </c>
      <c r="N786" s="1" t="str" cm="1">
        <f t="array" ref="N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6" s="2" t="s">
        <v>32</v>
      </c>
      <c r="P786" s="2" t="str" cm="1">
        <f t="array" ref="P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6" s="1">
        <v>3</v>
      </c>
      <c r="R786" s="1">
        <v>85.9</v>
      </c>
      <c r="S786" s="1">
        <v>13.85</v>
      </c>
      <c r="T786" s="1">
        <v>35.700000000000003</v>
      </c>
      <c r="U786" s="1">
        <v>20</v>
      </c>
      <c r="V786" s="10"/>
      <c r="W786" s="1" t="s">
        <v>41</v>
      </c>
      <c r="X786" s="2" t="s">
        <v>38</v>
      </c>
      <c r="Y786" s="2" t="str" cm="1">
        <f t="array" ref="Y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7" spans="1:25" ht="15" customHeight="1" x14ac:dyDescent="0.35">
      <c r="A787" s="1">
        <v>786</v>
      </c>
      <c r="B787" s="13">
        <v>-8.5758438649007296</v>
      </c>
      <c r="C787" s="12">
        <v>41.128940460288597</v>
      </c>
      <c r="D787" s="1">
        <v>2204</v>
      </c>
      <c r="E787" s="2" t="s">
        <v>943</v>
      </c>
      <c r="F787" s="1"/>
      <c r="G787" s="2" t="s">
        <v>37</v>
      </c>
      <c r="H787" s="2" t="s">
        <v>723</v>
      </c>
      <c r="I787" s="2" t="s">
        <v>724</v>
      </c>
      <c r="J787" s="1">
        <v>-37177</v>
      </c>
      <c r="K787" s="1">
        <v>162292</v>
      </c>
      <c r="L787" s="2" t="s">
        <v>21</v>
      </c>
      <c r="M787" s="1">
        <v>1995</v>
      </c>
      <c r="N787" s="1" t="str" cm="1">
        <f t="array" ref="N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7" s="2" t="s">
        <v>32</v>
      </c>
      <c r="P787" s="2" t="str" cm="1">
        <f t="array" ref="P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7" s="1">
        <v>2</v>
      </c>
      <c r="R787" s="1">
        <v>41.1</v>
      </c>
      <c r="S787" s="1">
        <v>12.5</v>
      </c>
      <c r="T787" s="1">
        <v>20.7</v>
      </c>
      <c r="U787" s="1">
        <v>6.84</v>
      </c>
      <c r="V787" s="10"/>
      <c r="W787" s="1" t="s">
        <v>41</v>
      </c>
      <c r="X787" s="2" t="s">
        <v>38</v>
      </c>
      <c r="Y787" s="2" t="str" cm="1">
        <f t="array" ref="Y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8" spans="1:25" ht="15" customHeight="1" x14ac:dyDescent="0.35">
      <c r="A788" s="1">
        <v>787</v>
      </c>
      <c r="B788" s="13">
        <v>-8.5787812004719992</v>
      </c>
      <c r="C788" s="12">
        <v>41.135367274247997</v>
      </c>
      <c r="D788" s="1">
        <v>2206</v>
      </c>
      <c r="E788" s="2" t="s">
        <v>944</v>
      </c>
      <c r="F788" s="1"/>
      <c r="G788" s="2" t="s">
        <v>37</v>
      </c>
      <c r="H788" s="2" t="s">
        <v>723</v>
      </c>
      <c r="I788" s="2" t="s">
        <v>724</v>
      </c>
      <c r="J788" s="1">
        <v>-37420</v>
      </c>
      <c r="K788" s="1">
        <v>163007</v>
      </c>
      <c r="L788" s="2" t="s">
        <v>21</v>
      </c>
      <c r="M788" s="1">
        <v>1995</v>
      </c>
      <c r="N788" s="1" t="str" cm="1">
        <f t="array" ref="N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8" s="2" t="s">
        <v>32</v>
      </c>
      <c r="P788" s="2" t="str" cm="1">
        <f t="array" ref="P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8" s="1">
        <v>3</v>
      </c>
      <c r="R788" s="1">
        <v>73.47</v>
      </c>
      <c r="S788" s="1">
        <v>10.44</v>
      </c>
      <c r="T788" s="1">
        <v>39.799999999999997</v>
      </c>
      <c r="U788" s="1">
        <v>4.21</v>
      </c>
      <c r="V788" s="10"/>
      <c r="W788" s="1" t="s">
        <v>41</v>
      </c>
      <c r="X788" s="2" t="s">
        <v>38</v>
      </c>
      <c r="Y788" s="2" t="str" cm="1">
        <f t="array" ref="Y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89" spans="1:25" ht="15" customHeight="1" x14ac:dyDescent="0.35">
      <c r="A789" s="1">
        <v>788</v>
      </c>
      <c r="B789" s="13">
        <v>-8.5797387380231296</v>
      </c>
      <c r="C789" s="12">
        <v>41.1360659079211</v>
      </c>
      <c r="D789" s="1">
        <v>2207</v>
      </c>
      <c r="E789" s="2" t="s">
        <v>945</v>
      </c>
      <c r="F789" s="1"/>
      <c r="G789" s="2" t="s">
        <v>37</v>
      </c>
      <c r="H789" s="2" t="s">
        <v>723</v>
      </c>
      <c r="I789" s="2" t="s">
        <v>724</v>
      </c>
      <c r="J789" s="1">
        <v>-37500</v>
      </c>
      <c r="K789" s="1">
        <v>163085</v>
      </c>
      <c r="L789" s="2" t="s">
        <v>21</v>
      </c>
      <c r="M789" s="1">
        <v>1995</v>
      </c>
      <c r="N789" s="1" t="str" cm="1">
        <f t="array" ref="N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89" s="2" t="s">
        <v>32</v>
      </c>
      <c r="P789" s="2" t="str" cm="1">
        <f t="array" ref="P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89" s="1">
        <v>3</v>
      </c>
      <c r="R789" s="1">
        <v>70.22</v>
      </c>
      <c r="S789" s="1">
        <v>13.03</v>
      </c>
      <c r="T789" s="1">
        <v>38.299999999999997</v>
      </c>
      <c r="U789" s="1">
        <v>4.75</v>
      </c>
      <c r="V789" s="10"/>
      <c r="W789" s="1" t="s">
        <v>41</v>
      </c>
      <c r="X789" s="2" t="s">
        <v>24</v>
      </c>
      <c r="Y789" s="2" t="str" cm="1">
        <f t="array" ref="Y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0" spans="1:25" ht="15" customHeight="1" x14ac:dyDescent="0.35">
      <c r="A790" s="1">
        <v>789</v>
      </c>
      <c r="B790" s="13">
        <v>-8.4207850445580501</v>
      </c>
      <c r="C790" s="12">
        <v>38.763982974742198</v>
      </c>
      <c r="D790" s="1">
        <v>2217</v>
      </c>
      <c r="E790" s="2" t="s">
        <v>946</v>
      </c>
      <c r="F790" s="1"/>
      <c r="G790" s="2" t="s">
        <v>26</v>
      </c>
      <c r="H790" s="2" t="s">
        <v>135</v>
      </c>
      <c r="I790" s="2" t="s">
        <v>140</v>
      </c>
      <c r="J790" s="1">
        <v>-25003</v>
      </c>
      <c r="K790" s="1">
        <v>-100353</v>
      </c>
      <c r="L790" s="2" t="s">
        <v>21</v>
      </c>
      <c r="M790" s="1">
        <v>1957</v>
      </c>
      <c r="N790" s="1" t="str" cm="1">
        <f t="array" ref="N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790" s="2" t="s">
        <v>333</v>
      </c>
      <c r="P790" s="2" t="str" cm="1">
        <f t="array" ref="P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0" s="1">
        <v>5</v>
      </c>
      <c r="R790" s="1">
        <v>48.6</v>
      </c>
      <c r="S790" s="1">
        <v>10</v>
      </c>
      <c r="T790" s="1">
        <v>10.8</v>
      </c>
      <c r="U790" s="1">
        <v>2.9</v>
      </c>
      <c r="V790" s="10"/>
      <c r="W790" s="1" t="s">
        <v>30</v>
      </c>
      <c r="X790" s="2" t="s">
        <v>24</v>
      </c>
      <c r="Y790" s="2" t="str" cm="1">
        <f t="array" ref="Y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1" spans="1:25" ht="15" customHeight="1" x14ac:dyDescent="0.35">
      <c r="A791" s="1">
        <v>790</v>
      </c>
      <c r="B791" s="13">
        <v>-8.5910809070445904</v>
      </c>
      <c r="C791" s="12">
        <v>41.129754321431001</v>
      </c>
      <c r="D791" s="1">
        <v>2218</v>
      </c>
      <c r="E791" s="2" t="s">
        <v>947</v>
      </c>
      <c r="F791" s="1"/>
      <c r="G791" s="2" t="s">
        <v>19</v>
      </c>
      <c r="H791" s="2" t="s">
        <v>723</v>
      </c>
      <c r="I791" s="2" t="s">
        <v>724</v>
      </c>
      <c r="J791" s="1">
        <v>-38456</v>
      </c>
      <c r="K791" s="1">
        <v>162389</v>
      </c>
      <c r="L791" s="2" t="s">
        <v>21</v>
      </c>
      <c r="M791" s="1">
        <v>1998</v>
      </c>
      <c r="N791" s="1" t="str" cm="1">
        <f t="array" ref="N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1" s="2" t="s">
        <v>65</v>
      </c>
      <c r="P791" s="2" t="str" cm="1">
        <f t="array" ref="P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1" s="1">
        <v>1</v>
      </c>
      <c r="R791" s="1">
        <v>11.4</v>
      </c>
      <c r="S791" s="1">
        <v>23.7</v>
      </c>
      <c r="T791" s="1">
        <v>11.4</v>
      </c>
      <c r="U791" s="9"/>
      <c r="V791" s="10"/>
      <c r="W791" s="1" t="s">
        <v>41</v>
      </c>
      <c r="X791" s="2" t="s">
        <v>24</v>
      </c>
      <c r="Y791" s="2" t="str" cm="1">
        <f t="array" ref="Y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2" spans="1:25" ht="15" customHeight="1" x14ac:dyDescent="0.35">
      <c r="A792" s="1">
        <v>791</v>
      </c>
      <c r="B792" s="13">
        <v>-8.5907251494269108</v>
      </c>
      <c r="C792" s="12">
        <v>41.129971840582897</v>
      </c>
      <c r="D792" s="1">
        <v>2219</v>
      </c>
      <c r="E792" s="2" t="s">
        <v>948</v>
      </c>
      <c r="F792" s="1"/>
      <c r="G792" s="2" t="s">
        <v>19</v>
      </c>
      <c r="H792" s="2" t="s">
        <v>723</v>
      </c>
      <c r="I792" s="2" t="s">
        <v>724</v>
      </c>
      <c r="J792" s="1">
        <v>-38426</v>
      </c>
      <c r="K792" s="1">
        <v>162413</v>
      </c>
      <c r="L792" s="2" t="s">
        <v>21</v>
      </c>
      <c r="M792" s="1">
        <v>1998</v>
      </c>
      <c r="N792" s="1" t="str" cm="1">
        <f t="array" ref="N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2" s="2" t="s">
        <v>65</v>
      </c>
      <c r="P792" s="2" t="str" cm="1">
        <f t="array" ref="P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2" s="1">
        <v>1</v>
      </c>
      <c r="R792" s="1">
        <v>11.75</v>
      </c>
      <c r="S792" s="1">
        <v>9.5</v>
      </c>
      <c r="T792" s="1">
        <v>11.75</v>
      </c>
      <c r="U792" s="9"/>
      <c r="V792" s="10"/>
      <c r="W792" s="1" t="s">
        <v>41</v>
      </c>
      <c r="X792" s="2" t="s">
        <v>24</v>
      </c>
      <c r="Y792" s="2" t="str" cm="1">
        <f t="array" ref="Y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3" spans="1:25" ht="15" customHeight="1" x14ac:dyDescent="0.35">
      <c r="A793" s="1">
        <v>792</v>
      </c>
      <c r="B793" s="13">
        <v>-8.5928714425601598</v>
      </c>
      <c r="C793" s="12">
        <v>41.1286486534418</v>
      </c>
      <c r="D793" s="1">
        <v>2221</v>
      </c>
      <c r="E793" s="2" t="s">
        <v>949</v>
      </c>
      <c r="F793" s="1"/>
      <c r="G793" s="2" t="s">
        <v>37</v>
      </c>
      <c r="H793" s="2" t="s">
        <v>723</v>
      </c>
      <c r="I793" s="2" t="s">
        <v>724</v>
      </c>
      <c r="J793" s="1">
        <v>-38607</v>
      </c>
      <c r="K793" s="1">
        <v>162267</v>
      </c>
      <c r="L793" s="2" t="s">
        <v>21</v>
      </c>
      <c r="M793" s="1">
        <v>1998</v>
      </c>
      <c r="N793" s="1" t="str" cm="1">
        <f t="array" ref="N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3" s="2" t="s">
        <v>32</v>
      </c>
      <c r="P793" s="2" t="str" cm="1">
        <f t="array" ref="P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3" s="1">
        <v>2</v>
      </c>
      <c r="R793" s="1">
        <v>36.229999999999997</v>
      </c>
      <c r="S793" s="1">
        <v>9.9600000000000009</v>
      </c>
      <c r="T793" s="1">
        <v>18.149999999999999</v>
      </c>
      <c r="U793" s="1">
        <v>5.12</v>
      </c>
      <c r="V793" s="10"/>
      <c r="W793" s="1" t="s">
        <v>41</v>
      </c>
      <c r="X793" s="2" t="s">
        <v>24</v>
      </c>
      <c r="Y793" s="2" t="str" cm="1">
        <f t="array" ref="Y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4" spans="1:25" ht="15" customHeight="1" x14ac:dyDescent="0.35">
      <c r="A794" s="1">
        <v>793</v>
      </c>
      <c r="B794" s="13">
        <v>-9.3613177304492705</v>
      </c>
      <c r="C794" s="12">
        <v>39.351133153898601</v>
      </c>
      <c r="D794" s="1">
        <v>2222</v>
      </c>
      <c r="E794" s="2" t="s">
        <v>950</v>
      </c>
      <c r="F794" s="1"/>
      <c r="G794" s="2" t="s">
        <v>26</v>
      </c>
      <c r="H794" s="2" t="s">
        <v>143</v>
      </c>
      <c r="I794" s="2" t="s">
        <v>758</v>
      </c>
      <c r="J794" s="1">
        <v>-105869.1</v>
      </c>
      <c r="K794" s="1">
        <v>-34489.339999999997</v>
      </c>
      <c r="L794" s="2" t="s">
        <v>21</v>
      </c>
      <c r="M794" s="1">
        <v>2004</v>
      </c>
      <c r="N794" s="1" t="str" cm="1">
        <f t="array" ref="N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4" s="2" t="s">
        <v>32</v>
      </c>
      <c r="P794" s="2" t="str" cm="1">
        <f t="array" ref="P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4" s="1">
        <v>3</v>
      </c>
      <c r="R794" s="1">
        <v>32.299999999999997</v>
      </c>
      <c r="S794" s="1">
        <v>20.95</v>
      </c>
      <c r="T794" s="1">
        <v>16.3</v>
      </c>
      <c r="U794" s="1">
        <v>5.2</v>
      </c>
      <c r="V794" s="10"/>
      <c r="W794" s="1" t="s">
        <v>30</v>
      </c>
      <c r="X794" s="2" t="s">
        <v>38</v>
      </c>
      <c r="Y794" s="2" t="str" cm="1">
        <f t="array" ref="Y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5" spans="1:25" ht="15" customHeight="1" x14ac:dyDescent="0.35">
      <c r="A795" s="1">
        <v>794</v>
      </c>
      <c r="B795" s="13">
        <v>-9.3349407287449697</v>
      </c>
      <c r="C795" s="12">
        <v>39.333451194073803</v>
      </c>
      <c r="D795" s="1">
        <v>2228</v>
      </c>
      <c r="E795" s="2" t="s">
        <v>951</v>
      </c>
      <c r="F795" s="1"/>
      <c r="G795" s="2" t="s">
        <v>19</v>
      </c>
      <c r="H795" s="2" t="s">
        <v>143</v>
      </c>
      <c r="I795" s="2" t="s">
        <v>758</v>
      </c>
      <c r="J795" s="1">
        <v>-103621.5</v>
      </c>
      <c r="K795" s="1">
        <v>-36483.089999999997</v>
      </c>
      <c r="L795" s="2" t="s">
        <v>21</v>
      </c>
      <c r="M795" s="1">
        <v>2004</v>
      </c>
      <c r="N795" s="1" t="str" cm="1">
        <f t="array" ref="N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5" s="2" t="s">
        <v>32</v>
      </c>
      <c r="P795" s="2" t="str" cm="1">
        <f t="array" ref="P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5" s="1">
        <v>3</v>
      </c>
      <c r="R795" s="1">
        <v>37</v>
      </c>
      <c r="S795" s="1">
        <v>26.85</v>
      </c>
      <c r="T795" s="1">
        <v>18.899999999999999</v>
      </c>
      <c r="U795" s="1">
        <v>8.5500000000000007</v>
      </c>
      <c r="V795" s="10"/>
      <c r="W795" s="1" t="s">
        <v>30</v>
      </c>
      <c r="X795" s="2" t="s">
        <v>38</v>
      </c>
      <c r="Y795" s="2" t="str" cm="1">
        <f t="array" ref="Y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6" spans="1:25" ht="15" customHeight="1" x14ac:dyDescent="0.35">
      <c r="A796" s="1">
        <v>795</v>
      </c>
      <c r="B796" s="13">
        <v>-8.4286614262454602</v>
      </c>
      <c r="C796" s="12">
        <v>38.723706023158996</v>
      </c>
      <c r="D796" s="1">
        <v>2229</v>
      </c>
      <c r="E796" s="2" t="s">
        <v>952</v>
      </c>
      <c r="F796" s="1"/>
      <c r="G796" s="2" t="s">
        <v>26</v>
      </c>
      <c r="H796" s="2" t="s">
        <v>135</v>
      </c>
      <c r="I796" s="2" t="s">
        <v>140</v>
      </c>
      <c r="J796" s="1">
        <v>-25702</v>
      </c>
      <c r="K796" s="1">
        <v>-104822</v>
      </c>
      <c r="L796" s="2" t="s">
        <v>21</v>
      </c>
      <c r="M796" s="1">
        <v>1987</v>
      </c>
      <c r="N796" s="1" t="str" cm="1">
        <f t="array" ref="N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6" s="2" t="s">
        <v>29</v>
      </c>
      <c r="P796" s="2" t="str" cm="1">
        <f t="array" ref="P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796" s="1">
        <v>3</v>
      </c>
      <c r="R796" s="1">
        <v>41.4</v>
      </c>
      <c r="S796" s="1">
        <v>7.5</v>
      </c>
      <c r="T796" s="1">
        <v>13.8</v>
      </c>
      <c r="U796" s="1">
        <v>3</v>
      </c>
      <c r="V796" s="10"/>
      <c r="W796" s="1" t="s">
        <v>30</v>
      </c>
      <c r="X796" s="2" t="s">
        <v>24</v>
      </c>
      <c r="Y796" s="2" t="str" cm="1">
        <f t="array" ref="Y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7" spans="1:25" ht="15" customHeight="1" x14ac:dyDescent="0.35">
      <c r="A797" s="1">
        <v>796</v>
      </c>
      <c r="B797" s="13">
        <v>-8.6758852249888108</v>
      </c>
      <c r="C797" s="12">
        <v>41.183267923033</v>
      </c>
      <c r="D797" s="1">
        <v>2233</v>
      </c>
      <c r="E797" s="2" t="s">
        <v>953</v>
      </c>
      <c r="F797" s="1"/>
      <c r="G797" s="2" t="s">
        <v>37</v>
      </c>
      <c r="H797" s="2" t="s">
        <v>723</v>
      </c>
      <c r="I797" s="2" t="s">
        <v>954</v>
      </c>
      <c r="J797" s="1">
        <v>-45540</v>
      </c>
      <c r="K797" s="1">
        <v>168373</v>
      </c>
      <c r="L797" s="2" t="s">
        <v>21</v>
      </c>
      <c r="M797" s="1">
        <v>2000</v>
      </c>
      <c r="N797" s="1" t="str" cm="1">
        <f t="array" ref="N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7" s="2" t="s">
        <v>32</v>
      </c>
      <c r="P797" s="2" t="str" cm="1">
        <f t="array" ref="P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797" s="1">
        <v>3</v>
      </c>
      <c r="R797" s="1">
        <v>84.4</v>
      </c>
      <c r="S797" s="1">
        <v>11.2</v>
      </c>
      <c r="T797" s="1">
        <v>32.200000000000003</v>
      </c>
      <c r="U797" s="1">
        <v>6.15</v>
      </c>
      <c r="V797" s="10"/>
      <c r="W797" s="1" t="s">
        <v>41</v>
      </c>
      <c r="X797" s="2" t="s">
        <v>38</v>
      </c>
      <c r="Y797" s="2" t="str" cm="1">
        <f t="array" ref="Y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8" spans="1:25" ht="15" customHeight="1" x14ac:dyDescent="0.35">
      <c r="A798" s="1">
        <v>797</v>
      </c>
      <c r="B798" s="13">
        <v>-8.6574308921443901</v>
      </c>
      <c r="C798" s="12">
        <v>41.179742689985197</v>
      </c>
      <c r="D798" s="1">
        <v>2239</v>
      </c>
      <c r="E798" s="2" t="s">
        <v>955</v>
      </c>
      <c r="F798" s="1"/>
      <c r="G798" s="2" t="s">
        <v>19</v>
      </c>
      <c r="H798" s="2" t="s">
        <v>723</v>
      </c>
      <c r="I798" s="2" t="s">
        <v>954</v>
      </c>
      <c r="J798" s="1">
        <v>-43994</v>
      </c>
      <c r="K798" s="1">
        <v>167972</v>
      </c>
      <c r="L798" s="2" t="s">
        <v>21</v>
      </c>
      <c r="M798" s="1">
        <v>1994</v>
      </c>
      <c r="N798" s="1" t="str" cm="1">
        <f t="array" ref="N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8" s="2" t="s">
        <v>65</v>
      </c>
      <c r="P798" s="2" t="str" cm="1">
        <f t="array" ref="P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8" s="1">
        <v>1</v>
      </c>
      <c r="R798" s="1">
        <v>10.4</v>
      </c>
      <c r="S798" s="1">
        <v>30.2</v>
      </c>
      <c r="T798" s="1">
        <v>10.4</v>
      </c>
      <c r="U798" s="9"/>
      <c r="V798" s="10"/>
      <c r="W798" s="1" t="s">
        <v>41</v>
      </c>
      <c r="X798" s="2" t="s">
        <v>24</v>
      </c>
      <c r="Y798" s="2" t="str" cm="1">
        <f t="array" ref="Y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799" spans="1:25" ht="15" customHeight="1" x14ac:dyDescent="0.35">
      <c r="A799" s="1">
        <v>798</v>
      </c>
      <c r="B799" s="13">
        <v>-8.6578627275009392</v>
      </c>
      <c r="C799" s="12">
        <v>41.180091891096502</v>
      </c>
      <c r="D799" s="1">
        <v>2241</v>
      </c>
      <c r="E799" s="2" t="s">
        <v>956</v>
      </c>
      <c r="F799" s="1"/>
      <c r="G799" s="2" t="s">
        <v>19</v>
      </c>
      <c r="H799" s="2" t="s">
        <v>723</v>
      </c>
      <c r="I799" s="2" t="s">
        <v>954</v>
      </c>
      <c r="J799" s="1">
        <v>-44030</v>
      </c>
      <c r="K799" s="1">
        <v>168011</v>
      </c>
      <c r="L799" s="2" t="s">
        <v>21</v>
      </c>
      <c r="M799" s="1">
        <v>1994</v>
      </c>
      <c r="N799" s="1" t="str" cm="1">
        <f t="array" ref="N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799" s="2" t="s">
        <v>65</v>
      </c>
      <c r="P799" s="2" t="str" cm="1">
        <f t="array" ref="P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799" s="1">
        <v>1</v>
      </c>
      <c r="R799" s="1">
        <v>10.4</v>
      </c>
      <c r="S799" s="1">
        <v>30.1</v>
      </c>
      <c r="T799" s="1">
        <v>10.4</v>
      </c>
      <c r="U799" s="9"/>
      <c r="V799" s="10"/>
      <c r="W799" s="1" t="s">
        <v>41</v>
      </c>
      <c r="X799" s="2" t="s">
        <v>24</v>
      </c>
      <c r="Y799" s="2" t="str" cm="1">
        <f t="array" ref="Y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0" spans="1:25" ht="15" customHeight="1" x14ac:dyDescent="0.35">
      <c r="A800" s="1">
        <v>799</v>
      </c>
      <c r="B800" s="13">
        <v>-8.4301974497564505</v>
      </c>
      <c r="C800" s="12">
        <v>40.289883270422997</v>
      </c>
      <c r="D800" s="1">
        <v>2246</v>
      </c>
      <c r="E800" s="2" t="s">
        <v>957</v>
      </c>
      <c r="F800" s="1"/>
      <c r="G800" s="2" t="s">
        <v>19</v>
      </c>
      <c r="H800" s="2" t="s">
        <v>915</v>
      </c>
      <c r="I800" s="2" t="s">
        <v>915</v>
      </c>
      <c r="J800" s="1">
        <v>-25262</v>
      </c>
      <c r="K800" s="1">
        <v>69064</v>
      </c>
      <c r="L800" s="2" t="s">
        <v>21</v>
      </c>
      <c r="M800" s="1">
        <v>1991</v>
      </c>
      <c r="N800" s="1" t="str" cm="1">
        <f t="array" ref="N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0" s="2" t="s">
        <v>65</v>
      </c>
      <c r="P800" s="2" t="str" cm="1">
        <f t="array" ref="P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0" s="1">
        <v>1</v>
      </c>
      <c r="R800" s="1">
        <v>10.42</v>
      </c>
      <c r="S800" s="1">
        <v>15</v>
      </c>
      <c r="T800" s="1">
        <v>10.42</v>
      </c>
      <c r="U800" s="9"/>
      <c r="V800" s="10"/>
      <c r="W800" s="1" t="s">
        <v>46</v>
      </c>
      <c r="X800" s="2" t="s">
        <v>24</v>
      </c>
      <c r="Y800" s="2" t="str" cm="1">
        <f t="array" ref="Y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1" spans="1:26" ht="15" customHeight="1" x14ac:dyDescent="0.35">
      <c r="A801" s="1">
        <v>800</v>
      </c>
      <c r="B801" s="13">
        <v>-8.4277369499629309</v>
      </c>
      <c r="C801" s="12">
        <v>40.297409339207299</v>
      </c>
      <c r="D801" s="1">
        <v>2248</v>
      </c>
      <c r="E801" s="2" t="s">
        <v>958</v>
      </c>
      <c r="F801" s="1"/>
      <c r="G801" s="2" t="s">
        <v>19</v>
      </c>
      <c r="H801" s="2" t="s">
        <v>915</v>
      </c>
      <c r="I801" s="2" t="s">
        <v>915</v>
      </c>
      <c r="J801" s="1">
        <v>-25050</v>
      </c>
      <c r="K801" s="1">
        <v>69899</v>
      </c>
      <c r="L801" s="2" t="s">
        <v>21</v>
      </c>
      <c r="M801" s="1">
        <v>1991</v>
      </c>
      <c r="N801" s="1" t="str" cm="1">
        <f t="array" ref="N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1" s="2" t="s">
        <v>65</v>
      </c>
      <c r="P801" s="2" t="str" cm="1">
        <f t="array" ref="P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1" s="1">
        <v>1</v>
      </c>
      <c r="R801" s="1">
        <v>10.3</v>
      </c>
      <c r="S801" s="1">
        <v>15.5</v>
      </c>
      <c r="T801" s="1">
        <v>10.3</v>
      </c>
      <c r="U801" s="9"/>
      <c r="V801" s="10"/>
      <c r="W801" s="1" t="s">
        <v>46</v>
      </c>
      <c r="X801" s="2" t="s">
        <v>24</v>
      </c>
      <c r="Y801" s="2" t="str" cm="1">
        <f t="array" ref="Y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2" spans="1:26" ht="15" customHeight="1" x14ac:dyDescent="0.35">
      <c r="A802" s="1">
        <v>801</v>
      </c>
      <c r="B802" s="13">
        <v>-8.6635130508161993</v>
      </c>
      <c r="C802" s="12">
        <v>41.184667204937703</v>
      </c>
      <c r="D802" s="1">
        <v>2250</v>
      </c>
      <c r="E802" s="2" t="s">
        <v>959</v>
      </c>
      <c r="F802" s="1"/>
      <c r="G802" s="2" t="s">
        <v>19</v>
      </c>
      <c r="H802" s="2" t="s">
        <v>723</v>
      </c>
      <c r="I802" s="2" t="s">
        <v>954</v>
      </c>
      <c r="J802" s="1">
        <v>-44501</v>
      </c>
      <c r="K802" s="1">
        <v>168522</v>
      </c>
      <c r="L802" s="2" t="s">
        <v>21</v>
      </c>
      <c r="M802" s="1">
        <v>1996</v>
      </c>
      <c r="N802" s="1" t="str" cm="1">
        <f t="array" ref="N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2" s="2" t="s">
        <v>22</v>
      </c>
      <c r="P802" s="2" t="str" cm="1">
        <f t="array" ref="P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2" s="1">
        <v>1</v>
      </c>
      <c r="R802" s="1">
        <v>11.5</v>
      </c>
      <c r="S802" s="1">
        <v>50.3</v>
      </c>
      <c r="T802" s="1">
        <v>11.5</v>
      </c>
      <c r="U802" s="9"/>
      <c r="V802" s="10"/>
      <c r="W802" s="1" t="s">
        <v>41</v>
      </c>
      <c r="X802" s="2" t="s">
        <v>24</v>
      </c>
      <c r="Y802" s="2" t="str" cm="1">
        <f t="array" ref="Y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3" spans="1:26" ht="15" customHeight="1" x14ac:dyDescent="0.35">
      <c r="A803" s="1">
        <v>802</v>
      </c>
      <c r="B803" s="13">
        <v>-8.6641007643711898</v>
      </c>
      <c r="C803" s="12">
        <v>41.1851237158169</v>
      </c>
      <c r="D803" s="1">
        <v>2251</v>
      </c>
      <c r="E803" s="2" t="s">
        <v>960</v>
      </c>
      <c r="F803" s="1"/>
      <c r="G803" s="2" t="s">
        <v>19</v>
      </c>
      <c r="H803" s="2" t="s">
        <v>723</v>
      </c>
      <c r="I803" s="2" t="s">
        <v>954</v>
      </c>
      <c r="J803" s="1">
        <v>-44550</v>
      </c>
      <c r="K803" s="1">
        <v>168573</v>
      </c>
      <c r="L803" s="2" t="s">
        <v>21</v>
      </c>
      <c r="M803" s="1">
        <v>1996</v>
      </c>
      <c r="N803" s="1" t="str" cm="1">
        <f t="array" ref="N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3" s="2" t="s">
        <v>65</v>
      </c>
      <c r="P803" s="2" t="str" cm="1">
        <f t="array" ref="P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3" s="1">
        <v>1</v>
      </c>
      <c r="R803" s="1">
        <v>10.4</v>
      </c>
      <c r="S803" s="1">
        <v>30.1</v>
      </c>
      <c r="T803" s="1">
        <v>10.4</v>
      </c>
      <c r="U803" s="9"/>
      <c r="V803" s="10"/>
      <c r="W803" s="1" t="s">
        <v>41</v>
      </c>
      <c r="X803" s="2" t="s">
        <v>24</v>
      </c>
      <c r="Y803" s="2" t="str" cm="1">
        <f t="array" ref="Y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4" spans="1:26" ht="15" customHeight="1" x14ac:dyDescent="0.35">
      <c r="A804" s="1">
        <v>803</v>
      </c>
      <c r="B804" s="13">
        <v>-8.7333882224806505</v>
      </c>
      <c r="C804" s="12">
        <v>41.369742786878199</v>
      </c>
      <c r="D804" s="1">
        <v>2263</v>
      </c>
      <c r="E804" s="2" t="s">
        <v>961</v>
      </c>
      <c r="F804" s="1"/>
      <c r="G804" s="2" t="s">
        <v>19</v>
      </c>
      <c r="H804" s="2" t="s">
        <v>723</v>
      </c>
      <c r="I804" s="2" t="s">
        <v>962</v>
      </c>
      <c r="J804" s="1">
        <v>-50221.49</v>
      </c>
      <c r="K804" s="1">
        <v>189114.6</v>
      </c>
      <c r="L804" s="2" t="s">
        <v>21</v>
      </c>
      <c r="M804" s="1">
        <v>1990</v>
      </c>
      <c r="N804" s="1" t="str" cm="1">
        <f t="array" ref="N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4" s="2" t="s">
        <v>65</v>
      </c>
      <c r="P804" s="2" t="str" cm="1">
        <f t="array" ref="P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04" s="1">
        <v>1</v>
      </c>
      <c r="R804" s="1">
        <v>7.6</v>
      </c>
      <c r="S804" s="1">
        <v>15.1</v>
      </c>
      <c r="T804" s="1">
        <v>7.6</v>
      </c>
      <c r="U804" s="9"/>
      <c r="V804" s="10"/>
      <c r="W804" s="1" t="s">
        <v>41</v>
      </c>
      <c r="X804" s="2" t="s">
        <v>24</v>
      </c>
      <c r="Y804" s="2" t="str" cm="1">
        <f t="array" ref="Y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5" spans="1:26" ht="15" customHeight="1" x14ac:dyDescent="0.35">
      <c r="A805" s="1">
        <v>804</v>
      </c>
      <c r="B805" s="13">
        <v>-8.6488977607257702</v>
      </c>
      <c r="C805" s="12">
        <v>41.409616933464299</v>
      </c>
      <c r="D805" s="1">
        <v>2267</v>
      </c>
      <c r="E805" s="2" t="s">
        <v>963</v>
      </c>
      <c r="F805" s="1"/>
      <c r="G805" s="2" t="s">
        <v>26</v>
      </c>
      <c r="H805" s="2" t="s">
        <v>723</v>
      </c>
      <c r="I805" s="2" t="s">
        <v>962</v>
      </c>
      <c r="J805" s="1">
        <v>-43126.34</v>
      </c>
      <c r="K805" s="1">
        <v>193497.60000000001</v>
      </c>
      <c r="L805" s="2" t="s">
        <v>21</v>
      </c>
      <c r="M805" s="1">
        <v>1961</v>
      </c>
      <c r="N805" s="1" t="str" cm="1">
        <f t="array" ref="N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5" s="2" t="s">
        <v>32</v>
      </c>
      <c r="P805" s="2" t="str" cm="1">
        <f t="array" ref="P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5" s="1">
        <v>3</v>
      </c>
      <c r="R805" s="1">
        <v>22.8</v>
      </c>
      <c r="S805" s="1">
        <v>9.15</v>
      </c>
      <c r="T805" s="1">
        <v>9</v>
      </c>
      <c r="U805" s="1">
        <v>2.2000000000000002</v>
      </c>
      <c r="V805" s="10"/>
      <c r="W805" s="1" t="s">
        <v>41</v>
      </c>
      <c r="X805" s="2" t="s">
        <v>24</v>
      </c>
      <c r="Y805" s="2" t="str" cm="1">
        <f t="array" ref="Y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6" spans="1:26" ht="15" customHeight="1" x14ac:dyDescent="0.35">
      <c r="A806" s="1">
        <v>805</v>
      </c>
      <c r="B806" s="13">
        <v>-8.6842943538563109</v>
      </c>
      <c r="C806" s="12">
        <v>41.357152285203</v>
      </c>
      <c r="D806" s="1">
        <v>2271</v>
      </c>
      <c r="E806" s="2" t="s">
        <v>964</v>
      </c>
      <c r="F806" s="1"/>
      <c r="G806" s="2" t="s">
        <v>26</v>
      </c>
      <c r="H806" s="2" t="s">
        <v>723</v>
      </c>
      <c r="I806" s="2" t="s">
        <v>962</v>
      </c>
      <c r="J806" s="1">
        <v>-46123</v>
      </c>
      <c r="K806" s="1">
        <v>187689</v>
      </c>
      <c r="L806" s="2" t="s">
        <v>21</v>
      </c>
      <c r="M806" s="1">
        <v>1973</v>
      </c>
      <c r="N806" s="1" t="str" cm="1">
        <f t="array" ref="N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06" s="2" t="s">
        <v>32</v>
      </c>
      <c r="P806" s="2" t="str" cm="1">
        <f t="array" ref="P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6" s="1">
        <v>7</v>
      </c>
      <c r="R806" s="1">
        <v>156.25</v>
      </c>
      <c r="S806" s="1">
        <v>13.25</v>
      </c>
      <c r="T806" s="1">
        <v>22.5</v>
      </c>
      <c r="U806" s="1">
        <v>25</v>
      </c>
      <c r="V806" s="10"/>
      <c r="W806" s="1" t="s">
        <v>41</v>
      </c>
      <c r="X806" s="2" t="s">
        <v>24</v>
      </c>
      <c r="Y806" s="2" t="str" cm="1">
        <f t="array" ref="Y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7" spans="1:26" ht="15" customHeight="1" x14ac:dyDescent="0.35">
      <c r="A807" s="1">
        <v>806</v>
      </c>
      <c r="B807" s="13">
        <v>-9.3728028584310294</v>
      </c>
      <c r="C807" s="12">
        <v>39.079788706855602</v>
      </c>
      <c r="D807" s="1">
        <v>2282</v>
      </c>
      <c r="E807" s="2" t="s">
        <v>966</v>
      </c>
      <c r="F807" s="1"/>
      <c r="G807" s="2" t="s">
        <v>26</v>
      </c>
      <c r="H807" s="2" t="s">
        <v>374</v>
      </c>
      <c r="I807" s="2" t="s">
        <v>733</v>
      </c>
      <c r="J807" s="1">
        <v>-107271.3</v>
      </c>
      <c r="K807" s="1">
        <v>-64601.8</v>
      </c>
      <c r="L807" s="2" t="s">
        <v>21</v>
      </c>
      <c r="M807" s="1">
        <v>1989</v>
      </c>
      <c r="N807" s="1" t="str" cm="1">
        <f t="array" ref="N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07" s="2" t="s">
        <v>32</v>
      </c>
      <c r="P807" s="2" t="str" cm="1">
        <f t="array" ref="P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7" s="1">
        <v>3</v>
      </c>
      <c r="R807" s="1">
        <v>54.31</v>
      </c>
      <c r="S807" s="1">
        <v>12.4</v>
      </c>
      <c r="T807" s="1">
        <v>22.2</v>
      </c>
      <c r="U807" s="1">
        <v>10</v>
      </c>
      <c r="V807" s="10"/>
      <c r="W807" s="1" t="s">
        <v>30</v>
      </c>
      <c r="X807" s="2" t="s">
        <v>24</v>
      </c>
      <c r="Y807" s="2" t="str" cm="1">
        <f t="array" ref="Y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8" spans="1:26" ht="15" customHeight="1" x14ac:dyDescent="0.35">
      <c r="A808" s="1">
        <v>807</v>
      </c>
      <c r="B808" s="13">
        <v>-9.4163014963935296</v>
      </c>
      <c r="C808" s="12">
        <v>39.013584722440697</v>
      </c>
      <c r="D808" s="1">
        <v>2283</v>
      </c>
      <c r="E808" s="2" t="s">
        <v>967</v>
      </c>
      <c r="F808" s="1"/>
      <c r="G808" s="2" t="s">
        <v>26</v>
      </c>
      <c r="H808" s="2" t="s">
        <v>374</v>
      </c>
      <c r="I808" s="2" t="s">
        <v>733</v>
      </c>
      <c r="J808" s="1">
        <v>-111139.1</v>
      </c>
      <c r="K808" s="1">
        <v>-71899.66</v>
      </c>
      <c r="L808" s="2" t="s">
        <v>21</v>
      </c>
      <c r="M808" s="1">
        <v>1953</v>
      </c>
      <c r="N808" s="1" t="str" cm="1">
        <f t="array" ref="N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8" s="2" t="s">
        <v>333</v>
      </c>
      <c r="P808" s="2" t="str" cm="1">
        <f t="array" ref="P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08" s="1">
        <v>3</v>
      </c>
      <c r="R808" s="1">
        <v>34.200000000000003</v>
      </c>
      <c r="S808" s="1">
        <v>9.5</v>
      </c>
      <c r="T808" s="1">
        <v>15</v>
      </c>
      <c r="U808" s="1">
        <v>6.85</v>
      </c>
      <c r="V808" s="10"/>
      <c r="W808" s="1" t="s">
        <v>30</v>
      </c>
      <c r="X808" s="2" t="s">
        <v>24</v>
      </c>
      <c r="Y808" s="2" t="str" cm="1">
        <f t="array" ref="Y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09" spans="1:26" ht="15" customHeight="1" x14ac:dyDescent="0.35">
      <c r="A809" s="1">
        <v>808</v>
      </c>
      <c r="B809" s="13">
        <v>-9.4155498507583602</v>
      </c>
      <c r="C809" s="12">
        <v>38.989927813026704</v>
      </c>
      <c r="D809" s="1">
        <v>2284</v>
      </c>
      <c r="E809" s="2" t="s">
        <v>968</v>
      </c>
      <c r="F809" s="1"/>
      <c r="G809" s="2" t="s">
        <v>26</v>
      </c>
      <c r="H809" s="2" t="s">
        <v>374</v>
      </c>
      <c r="I809" s="2" t="s">
        <v>375</v>
      </c>
      <c r="J809" s="1">
        <v>-111111</v>
      </c>
      <c r="K809" s="1">
        <v>-74527</v>
      </c>
      <c r="L809" s="2" t="s">
        <v>21</v>
      </c>
      <c r="M809" s="1">
        <v>1951</v>
      </c>
      <c r="N809" s="1" t="str" cm="1">
        <f t="array" ref="N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09" s="2" t="s">
        <v>22</v>
      </c>
      <c r="P809" s="2" t="str" cm="1">
        <f t="array" ref="P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09" s="1">
        <v>1</v>
      </c>
      <c r="R809" s="1">
        <v>13.8</v>
      </c>
      <c r="S809" s="1">
        <v>9.1</v>
      </c>
      <c r="T809" s="1">
        <v>13.8</v>
      </c>
      <c r="U809" s="9"/>
      <c r="V809" s="10"/>
      <c r="W809" s="1" t="s">
        <v>30</v>
      </c>
      <c r="X809" s="2" t="s">
        <v>24</v>
      </c>
      <c r="Y809" s="2" t="str" cm="1">
        <f t="array" ref="Y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0" spans="1:26" ht="15" customHeight="1" x14ac:dyDescent="0.35">
      <c r="A810" s="1">
        <v>809</v>
      </c>
      <c r="B810" s="13">
        <v>-8.6817086277389706</v>
      </c>
      <c r="C810" s="12">
        <v>41.350970770012403</v>
      </c>
      <c r="D810" s="1">
        <v>2285</v>
      </c>
      <c r="E810" s="2" t="s">
        <v>969</v>
      </c>
      <c r="F810" s="1"/>
      <c r="G810" s="2" t="s">
        <v>26</v>
      </c>
      <c r="H810" s="2" t="s">
        <v>723</v>
      </c>
      <c r="I810" s="2" t="s">
        <v>962</v>
      </c>
      <c r="J810" s="1">
        <v>-45910.97</v>
      </c>
      <c r="K810" s="1">
        <v>187001.1</v>
      </c>
      <c r="L810" s="2" t="s">
        <v>21</v>
      </c>
      <c r="M810" s="1">
        <v>1150</v>
      </c>
      <c r="N810" s="1" t="str" cm="1">
        <f t="array" ref="N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0" s="2" t="s">
        <v>29</v>
      </c>
      <c r="P810" s="2" t="str" cm="1">
        <f t="array" ref="P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0" s="1">
        <v>8</v>
      </c>
      <c r="R810" s="1">
        <v>119.1</v>
      </c>
      <c r="S810" s="1">
        <v>4.13</v>
      </c>
      <c r="T810" s="1">
        <v>19.75</v>
      </c>
      <c r="U810" s="1">
        <v>6.8</v>
      </c>
      <c r="V810" s="10"/>
      <c r="W810" s="1" t="s">
        <v>41</v>
      </c>
      <c r="X810" s="2" t="s">
        <v>35</v>
      </c>
      <c r="Y810" s="2" t="str" cm="1">
        <f t="array" ref="Y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11" spans="1:26" ht="15" customHeight="1" x14ac:dyDescent="0.35">
      <c r="A811" s="1">
        <v>810</v>
      </c>
      <c r="B811" s="13">
        <v>-8.6054455465015796</v>
      </c>
      <c r="C811" s="12">
        <v>41.282624868328298</v>
      </c>
      <c r="D811" s="1">
        <v>2291</v>
      </c>
      <c r="E811" s="2" t="s">
        <v>970</v>
      </c>
      <c r="F811" s="1"/>
      <c r="G811" s="2" t="s">
        <v>19</v>
      </c>
      <c r="H811" s="2" t="s">
        <v>723</v>
      </c>
      <c r="I811" s="2" t="s">
        <v>971</v>
      </c>
      <c r="J811" s="1">
        <v>-39570</v>
      </c>
      <c r="K811" s="1">
        <v>179373</v>
      </c>
      <c r="L811" s="2" t="s">
        <v>21</v>
      </c>
      <c r="M811" s="1">
        <v>1940</v>
      </c>
      <c r="N811" s="1" t="str" cm="1">
        <f t="array" ref="N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1" s="2" t="s">
        <v>65</v>
      </c>
      <c r="P811" s="2" t="str" cm="1">
        <f t="array" ref="P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11" s="1">
        <v>1</v>
      </c>
      <c r="R811" s="1">
        <v>8.3000000000000007</v>
      </c>
      <c r="S811" s="1">
        <v>10.28</v>
      </c>
      <c r="T811" s="1">
        <v>8.3000000000000007</v>
      </c>
      <c r="U811" s="9"/>
      <c r="V811" s="10"/>
      <c r="W811" s="1" t="s">
        <v>41</v>
      </c>
      <c r="X811" s="2" t="s">
        <v>321</v>
      </c>
      <c r="Y811" s="2" t="str" cm="1">
        <f t="array" ref="Y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11" s="2" t="s">
        <v>24</v>
      </c>
    </row>
    <row r="812" spans="1:26" ht="15" customHeight="1" x14ac:dyDescent="0.35">
      <c r="A812" s="1">
        <v>811</v>
      </c>
      <c r="B812" s="13">
        <v>-9.2131585999105106</v>
      </c>
      <c r="C812" s="12">
        <v>38.8662139782355</v>
      </c>
      <c r="D812" s="1">
        <v>2300</v>
      </c>
      <c r="E812" s="2" t="s">
        <v>972</v>
      </c>
      <c r="F812" s="1"/>
      <c r="G812" s="2" t="s">
        <v>26</v>
      </c>
      <c r="H812" s="2" t="s">
        <v>374</v>
      </c>
      <c r="I812" s="2" t="s">
        <v>965</v>
      </c>
      <c r="J812" s="1">
        <v>-93738</v>
      </c>
      <c r="K812" s="1">
        <v>-88489</v>
      </c>
      <c r="L812" s="2" t="s">
        <v>21</v>
      </c>
      <c r="M812" s="1">
        <v>2001</v>
      </c>
      <c r="N812" s="1" t="str" cm="1">
        <f t="array" ref="N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2" s="2" t="s">
        <v>77</v>
      </c>
      <c r="P812" s="2" t="str" cm="1">
        <f t="array" ref="P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2" s="1">
        <v>1</v>
      </c>
      <c r="R812" s="1">
        <v>12.3</v>
      </c>
      <c r="S812" s="1">
        <v>14.3</v>
      </c>
      <c r="T812" s="1">
        <v>12.3</v>
      </c>
      <c r="U812" s="9"/>
      <c r="V812" s="10"/>
      <c r="W812" s="1" t="s">
        <v>30</v>
      </c>
      <c r="X812" s="2" t="s">
        <v>35</v>
      </c>
      <c r="Y812" s="2" t="str" cm="1">
        <f t="array" ref="Y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2" s="2" t="s">
        <v>38</v>
      </c>
    </row>
    <row r="813" spans="1:26" ht="15" customHeight="1" x14ac:dyDescent="0.35">
      <c r="A813" s="1">
        <v>812</v>
      </c>
      <c r="B813" s="13">
        <v>-8.6193311608606393</v>
      </c>
      <c r="C813" s="12">
        <v>41.247666868446302</v>
      </c>
      <c r="D813" s="1">
        <v>2303</v>
      </c>
      <c r="E813" s="2" t="s">
        <v>973</v>
      </c>
      <c r="F813" s="1"/>
      <c r="G813" s="2" t="s">
        <v>19</v>
      </c>
      <c r="H813" s="2" t="s">
        <v>723</v>
      </c>
      <c r="I813" s="2" t="s">
        <v>971</v>
      </c>
      <c r="J813" s="1">
        <v>-40755</v>
      </c>
      <c r="K813" s="1">
        <v>175497</v>
      </c>
      <c r="L813" s="2" t="s">
        <v>21</v>
      </c>
      <c r="M813" s="1">
        <v>1991</v>
      </c>
      <c r="N813" s="1" t="str" cm="1">
        <f t="array" ref="N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3" s="2" t="s">
        <v>32</v>
      </c>
      <c r="P813" s="2" t="str" cm="1">
        <f t="array" ref="P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3" s="1">
        <v>3</v>
      </c>
      <c r="R813" s="1">
        <v>43.125</v>
      </c>
      <c r="S813" s="1">
        <v>21.5</v>
      </c>
      <c r="T813" s="1">
        <v>23.125</v>
      </c>
      <c r="U813" s="1">
        <v>4.75</v>
      </c>
      <c r="V813" s="10"/>
      <c r="W813" s="1" t="s">
        <v>41</v>
      </c>
      <c r="X813" s="2" t="s">
        <v>24</v>
      </c>
      <c r="Y813" s="2" t="str" cm="1">
        <f t="array" ref="Y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4" spans="1:26" ht="15" customHeight="1" x14ac:dyDescent="0.35">
      <c r="A814" s="1">
        <v>813</v>
      </c>
      <c r="B814" s="13">
        <v>-9.2054218200304891</v>
      </c>
      <c r="C814" s="12">
        <v>38.885003083998498</v>
      </c>
      <c r="D814" s="1">
        <v>2304</v>
      </c>
      <c r="E814" s="2" t="s">
        <v>974</v>
      </c>
      <c r="F814" s="1"/>
      <c r="G814" s="2" t="s">
        <v>26</v>
      </c>
      <c r="H814" s="2" t="s">
        <v>374</v>
      </c>
      <c r="I814" s="2" t="s">
        <v>965</v>
      </c>
      <c r="J814" s="1">
        <v>-93042</v>
      </c>
      <c r="K814" s="1">
        <v>-86411</v>
      </c>
      <c r="L814" s="2" t="s">
        <v>21</v>
      </c>
      <c r="M814" s="1">
        <v>1975</v>
      </c>
      <c r="N814" s="1" t="str" cm="1">
        <f t="array" ref="N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14" s="2" t="s">
        <v>77</v>
      </c>
      <c r="P814" s="2" t="str" cm="1">
        <f t="array" ref="P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14" s="1">
        <v>1</v>
      </c>
      <c r="R814" s="1">
        <v>8.0500000000000007</v>
      </c>
      <c r="S814" s="1">
        <v>11.5</v>
      </c>
      <c r="T814" s="1">
        <v>8.0500000000000007</v>
      </c>
      <c r="U814" s="9"/>
      <c r="V814" s="10"/>
      <c r="W814" s="1" t="s">
        <v>30</v>
      </c>
      <c r="X814" s="2" t="s">
        <v>35</v>
      </c>
      <c r="Y814" s="2" t="str" cm="1">
        <f t="array" ref="Y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14" s="2" t="s">
        <v>24</v>
      </c>
    </row>
    <row r="815" spans="1:26" ht="15" customHeight="1" x14ac:dyDescent="0.35">
      <c r="A815" s="1">
        <v>814</v>
      </c>
      <c r="B815" s="13">
        <v>-8.6261104259346997</v>
      </c>
      <c r="C815" s="12">
        <v>41.236932033271202</v>
      </c>
      <c r="D815" s="1">
        <v>2306</v>
      </c>
      <c r="E815" s="2" t="s">
        <v>975</v>
      </c>
      <c r="F815" s="1"/>
      <c r="G815" s="2" t="s">
        <v>37</v>
      </c>
      <c r="H815" s="2" t="s">
        <v>723</v>
      </c>
      <c r="I815" s="2" t="s">
        <v>971</v>
      </c>
      <c r="J815" s="1">
        <v>-41330</v>
      </c>
      <c r="K815" s="1">
        <v>174308</v>
      </c>
      <c r="L815" s="2" t="s">
        <v>21</v>
      </c>
      <c r="M815" s="1">
        <v>2005</v>
      </c>
      <c r="N815" s="1" t="str" cm="1">
        <f t="array" ref="N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5" s="2" t="s">
        <v>22</v>
      </c>
      <c r="P815" s="2" t="str" cm="1">
        <f t="array" ref="P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5" s="1">
        <v>1</v>
      </c>
      <c r="R815" s="1">
        <v>24.8</v>
      </c>
      <c r="S815" s="1">
        <v>82.1</v>
      </c>
      <c r="T815" s="1">
        <v>24.8</v>
      </c>
      <c r="U815" s="9"/>
      <c r="V815" s="10"/>
      <c r="W815" s="1" t="s">
        <v>41</v>
      </c>
      <c r="X815" s="2" t="s">
        <v>24</v>
      </c>
      <c r="Y815" s="2" t="str" cm="1">
        <f t="array" ref="Y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6" spans="1:26" ht="15" customHeight="1" x14ac:dyDescent="0.35">
      <c r="A816" s="1">
        <v>815</v>
      </c>
      <c r="B816" s="13">
        <v>-8.6270551058228993</v>
      </c>
      <c r="C816" s="12">
        <v>41.232488902651497</v>
      </c>
      <c r="D816" s="1">
        <v>2308</v>
      </c>
      <c r="E816" s="2" t="s">
        <v>976</v>
      </c>
      <c r="F816" s="1"/>
      <c r="G816" s="2" t="s">
        <v>37</v>
      </c>
      <c r="H816" s="2" t="s">
        <v>723</v>
      </c>
      <c r="I816" s="2" t="s">
        <v>971</v>
      </c>
      <c r="J816" s="1">
        <v>-41412</v>
      </c>
      <c r="K816" s="1">
        <v>173815</v>
      </c>
      <c r="L816" s="2" t="s">
        <v>21</v>
      </c>
      <c r="M816" s="1">
        <v>2005</v>
      </c>
      <c r="N816" s="1" t="str" cm="1">
        <f t="array" ref="N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6" s="2" t="s">
        <v>22</v>
      </c>
      <c r="P816" s="2" t="str" cm="1">
        <f t="array" ref="P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6" s="1">
        <v>1</v>
      </c>
      <c r="R816" s="1">
        <v>17.3</v>
      </c>
      <c r="S816" s="1">
        <v>20.8</v>
      </c>
      <c r="T816" s="1">
        <v>17.3</v>
      </c>
      <c r="U816" s="9"/>
      <c r="V816" s="10"/>
      <c r="W816" s="1" t="s">
        <v>41</v>
      </c>
      <c r="X816" s="2" t="s">
        <v>24</v>
      </c>
      <c r="Y816" s="2" t="str" cm="1">
        <f t="array" ref="Y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7" spans="1:27" ht="15" customHeight="1" x14ac:dyDescent="0.35">
      <c r="A817" s="1">
        <v>816</v>
      </c>
      <c r="B817" s="13">
        <v>-8.6265618293736903</v>
      </c>
      <c r="C817" s="12">
        <v>41.222406274821303</v>
      </c>
      <c r="D817" s="1">
        <v>2310</v>
      </c>
      <c r="E817" s="2" t="s">
        <v>977</v>
      </c>
      <c r="F817" s="1"/>
      <c r="G817" s="2" t="s">
        <v>37</v>
      </c>
      <c r="H817" s="2" t="s">
        <v>723</v>
      </c>
      <c r="I817" s="2" t="s">
        <v>971</v>
      </c>
      <c r="J817" s="1">
        <v>-41377</v>
      </c>
      <c r="K817" s="1">
        <v>172695</v>
      </c>
      <c r="L817" s="2" t="s">
        <v>21</v>
      </c>
      <c r="M817" s="1">
        <v>1950</v>
      </c>
      <c r="N817" s="1" t="str" cm="1">
        <f t="array" ref="N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17" s="2" t="s">
        <v>22</v>
      </c>
      <c r="P817" s="2" t="str" cm="1">
        <f t="array" ref="P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17" s="1">
        <v>1</v>
      </c>
      <c r="R817" s="1">
        <v>10.6</v>
      </c>
      <c r="S817" s="1">
        <v>23</v>
      </c>
      <c r="T817" s="1">
        <v>10.6</v>
      </c>
      <c r="U817" s="9"/>
      <c r="V817" s="10"/>
      <c r="W817" s="1" t="s">
        <v>41</v>
      </c>
      <c r="X817" s="2" t="s">
        <v>24</v>
      </c>
      <c r="Y817" s="2" t="str" cm="1">
        <f t="array" ref="Y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8" spans="1:27" ht="15" customHeight="1" x14ac:dyDescent="0.35">
      <c r="A818" s="1">
        <v>817</v>
      </c>
      <c r="B818" s="13">
        <v>-8.5798448294692697</v>
      </c>
      <c r="C818" s="12">
        <v>41.137659272500699</v>
      </c>
      <c r="D818" s="1">
        <v>2312</v>
      </c>
      <c r="E818" s="2" t="s">
        <v>978</v>
      </c>
      <c r="F818" s="1"/>
      <c r="G818" s="2" t="s">
        <v>63</v>
      </c>
      <c r="H818" s="2" t="s">
        <v>723</v>
      </c>
      <c r="I818" s="2" t="s">
        <v>724</v>
      </c>
      <c r="J818" s="1">
        <v>-37508</v>
      </c>
      <c r="K818" s="1">
        <v>163262</v>
      </c>
      <c r="L818" s="2" t="s">
        <v>21</v>
      </c>
      <c r="M818" s="1">
        <v>1995</v>
      </c>
      <c r="N818" s="1" t="str" cm="1">
        <f t="array" ref="N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8" s="2" t="s">
        <v>32</v>
      </c>
      <c r="P818" s="2" t="str" cm="1">
        <f t="array" ref="P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8" s="1">
        <v>6</v>
      </c>
      <c r="R818" s="1">
        <v>149.85</v>
      </c>
      <c r="S818" s="1">
        <v>11.7</v>
      </c>
      <c r="T818" s="1">
        <v>27.92</v>
      </c>
      <c r="U818" s="1">
        <v>17.72</v>
      </c>
      <c r="V818" s="10"/>
      <c r="W818" s="1" t="s">
        <v>41</v>
      </c>
      <c r="X818" s="2" t="s">
        <v>24</v>
      </c>
      <c r="Y818" s="2" t="str" cm="1">
        <f t="array" ref="Y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19" spans="1:27" ht="15" customHeight="1" x14ac:dyDescent="0.35">
      <c r="A819" s="1">
        <v>818</v>
      </c>
      <c r="B819" s="13">
        <v>-8.5810230090336805</v>
      </c>
      <c r="C819" s="12">
        <v>41.137519631779703</v>
      </c>
      <c r="D819" s="1">
        <v>2312</v>
      </c>
      <c r="E819" s="2" t="s">
        <v>979</v>
      </c>
      <c r="F819" s="1"/>
      <c r="G819" s="2" t="s">
        <v>63</v>
      </c>
      <c r="H819" s="2" t="s">
        <v>723</v>
      </c>
      <c r="I819" s="2" t="s">
        <v>724</v>
      </c>
      <c r="J819" s="1">
        <v>-37607</v>
      </c>
      <c r="K819" s="1">
        <v>163247</v>
      </c>
      <c r="L819" s="2" t="s">
        <v>21</v>
      </c>
      <c r="M819" s="1">
        <v>1995</v>
      </c>
      <c r="N819" s="1" t="str" cm="1">
        <f t="array" ref="N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19" s="2" t="s">
        <v>32</v>
      </c>
      <c r="P819" s="2" t="str" cm="1">
        <f t="array" ref="P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19" s="1">
        <v>6</v>
      </c>
      <c r="R819" s="1">
        <v>144.16</v>
      </c>
      <c r="S819" s="1">
        <v>11.7</v>
      </c>
      <c r="T819" s="1">
        <v>27.9</v>
      </c>
      <c r="U819" s="1">
        <v>17.48</v>
      </c>
      <c r="V819" s="10"/>
      <c r="W819" s="1" t="s">
        <v>41</v>
      </c>
      <c r="X819" s="2" t="s">
        <v>24</v>
      </c>
      <c r="Y819" s="2" t="str" cm="1">
        <f t="array" ref="Y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0" spans="1:27" ht="15" customHeight="1" x14ac:dyDescent="0.35">
      <c r="A820" s="1">
        <v>819</v>
      </c>
      <c r="B820" s="13">
        <v>-8.58061527562195</v>
      </c>
      <c r="C820" s="12">
        <v>41.138862869280899</v>
      </c>
      <c r="D820" s="1">
        <v>2312</v>
      </c>
      <c r="E820" s="2" t="s">
        <v>980</v>
      </c>
      <c r="F820" s="1"/>
      <c r="G820" s="2" t="s">
        <v>26</v>
      </c>
      <c r="H820" s="2" t="s">
        <v>723</v>
      </c>
      <c r="I820" s="2" t="s">
        <v>723</v>
      </c>
      <c r="J820" s="1">
        <v>-37572</v>
      </c>
      <c r="K820" s="1">
        <v>163396</v>
      </c>
      <c r="L820" s="2" t="s">
        <v>21</v>
      </c>
      <c r="M820" s="1">
        <v>1995</v>
      </c>
      <c r="N820" s="1" t="str" cm="1">
        <f t="array" ref="N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0" s="2" t="s">
        <v>32</v>
      </c>
      <c r="P820" s="2" t="str" cm="1">
        <f t="array" ref="P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0" s="1">
        <v>8</v>
      </c>
      <c r="R820" s="1">
        <v>706.76</v>
      </c>
      <c r="S820" s="1">
        <v>36</v>
      </c>
      <c r="T820" s="1">
        <v>140</v>
      </c>
      <c r="U820" s="1">
        <v>30.3</v>
      </c>
      <c r="V820" s="10"/>
      <c r="W820" s="1" t="s">
        <v>41</v>
      </c>
      <c r="X820" s="2" t="s">
        <v>38</v>
      </c>
      <c r="Y820" s="2" t="str" cm="1">
        <f t="array" ref="Y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1" spans="1:27" ht="15" customHeight="1" x14ac:dyDescent="0.35">
      <c r="A821" s="1">
        <v>820</v>
      </c>
      <c r="B821" s="13">
        <v>-8.5805243161878408</v>
      </c>
      <c r="C821" s="12">
        <v>41.137746679285002</v>
      </c>
      <c r="D821" s="1">
        <v>2312</v>
      </c>
      <c r="E821" s="2" t="s">
        <v>981</v>
      </c>
      <c r="F821" s="1"/>
      <c r="G821" s="2" t="s">
        <v>63</v>
      </c>
      <c r="H821" s="2" t="s">
        <v>723</v>
      </c>
      <c r="I821" s="2" t="s">
        <v>724</v>
      </c>
      <c r="J821" s="1">
        <v>-37565</v>
      </c>
      <c r="K821" s="1">
        <v>163272</v>
      </c>
      <c r="L821" s="2" t="s">
        <v>21</v>
      </c>
      <c r="M821" s="1">
        <v>1995</v>
      </c>
      <c r="N821" s="1" t="str" cm="1">
        <f t="array" ref="N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1" s="2" t="s">
        <v>32</v>
      </c>
      <c r="P821" s="2" t="str" cm="1">
        <f t="array" ref="P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1" s="1">
        <v>5</v>
      </c>
      <c r="R821" s="1">
        <v>122.21</v>
      </c>
      <c r="S821" s="1">
        <v>26</v>
      </c>
      <c r="T821" s="1">
        <v>24.76</v>
      </c>
      <c r="U821" s="1">
        <v>17.53</v>
      </c>
      <c r="V821" s="10"/>
      <c r="W821" s="1" t="s">
        <v>41</v>
      </c>
      <c r="X821" s="2" t="s">
        <v>24</v>
      </c>
      <c r="Y821" s="2" t="str" cm="1">
        <f t="array" ref="Y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2" spans="1:27" ht="15" customHeight="1" x14ac:dyDescent="0.35">
      <c r="A822" s="1">
        <v>821</v>
      </c>
      <c r="B822" s="13">
        <v>-8.4907038942162192</v>
      </c>
      <c r="C822" s="12">
        <v>38.578986298445301</v>
      </c>
      <c r="D822" s="1">
        <v>2313</v>
      </c>
      <c r="E822" s="2" t="s">
        <v>982</v>
      </c>
      <c r="F822" s="1"/>
      <c r="G822" s="2" t="s">
        <v>26</v>
      </c>
      <c r="H822" s="2" t="s">
        <v>135</v>
      </c>
      <c r="I822" s="2" t="s">
        <v>140</v>
      </c>
      <c r="J822" s="1">
        <v>-31160</v>
      </c>
      <c r="K822" s="1">
        <v>-120868</v>
      </c>
      <c r="L822" s="2" t="s">
        <v>21</v>
      </c>
      <c r="M822" s="1">
        <v>1976</v>
      </c>
      <c r="N822" s="1" t="str" cm="1">
        <f t="array" ref="N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22" s="2" t="s">
        <v>32</v>
      </c>
      <c r="P822" s="2" t="str" cm="1">
        <f t="array" ref="P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2" s="1">
        <v>4</v>
      </c>
      <c r="R822" s="1">
        <v>65</v>
      </c>
      <c r="S822" s="1">
        <v>11.8</v>
      </c>
      <c r="T822" s="1">
        <v>19</v>
      </c>
      <c r="U822" s="1">
        <v>5.2</v>
      </c>
      <c r="V822" s="10"/>
      <c r="W822" s="1" t="s">
        <v>30</v>
      </c>
      <c r="X822" s="2" t="s">
        <v>24</v>
      </c>
      <c r="Y822" s="2" t="str" cm="1">
        <f t="array" ref="Y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3" spans="1:27" ht="15" customHeight="1" x14ac:dyDescent="0.35">
      <c r="A823" s="1">
        <v>822</v>
      </c>
      <c r="B823" s="13">
        <v>-8.5807273549290102</v>
      </c>
      <c r="C823" s="12">
        <v>41.146588187240702</v>
      </c>
      <c r="D823" s="1">
        <v>2317</v>
      </c>
      <c r="E823" s="2" t="s">
        <v>983</v>
      </c>
      <c r="F823" s="1"/>
      <c r="G823" s="2" t="s">
        <v>19</v>
      </c>
      <c r="H823" s="2" t="s">
        <v>723</v>
      </c>
      <c r="I823" s="2" t="s">
        <v>723</v>
      </c>
      <c r="J823" s="1">
        <v>-37577</v>
      </c>
      <c r="K823" s="1">
        <v>164254</v>
      </c>
      <c r="L823" s="2" t="s">
        <v>21</v>
      </c>
      <c r="M823" s="1">
        <v>1995</v>
      </c>
      <c r="N823" s="1" t="str" cm="1">
        <f t="array" ref="N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3" s="2" t="s">
        <v>32</v>
      </c>
      <c r="P823" s="2" t="str" cm="1">
        <f t="array" ref="P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3" s="1">
        <v>3</v>
      </c>
      <c r="R823" s="1">
        <v>60.65</v>
      </c>
      <c r="S823" s="1">
        <v>39</v>
      </c>
      <c r="T823" s="1">
        <v>28.55</v>
      </c>
      <c r="U823" s="1">
        <v>7.23</v>
      </c>
      <c r="V823" s="10"/>
      <c r="W823" s="1" t="s">
        <v>41</v>
      </c>
      <c r="X823" s="2" t="s">
        <v>24</v>
      </c>
      <c r="Y823" s="2" t="str" cm="1">
        <f t="array" ref="Y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4" spans="1:27" ht="15" customHeight="1" x14ac:dyDescent="0.35">
      <c r="A824" s="1">
        <v>823</v>
      </c>
      <c r="B824" s="13">
        <v>-8.5787218119314694</v>
      </c>
      <c r="C824" s="12">
        <v>41.149468355889901</v>
      </c>
      <c r="D824" s="1">
        <v>2318</v>
      </c>
      <c r="E824" s="2" t="s">
        <v>984</v>
      </c>
      <c r="F824" s="1"/>
      <c r="G824" s="2" t="s">
        <v>19</v>
      </c>
      <c r="H824" s="2" t="s">
        <v>723</v>
      </c>
      <c r="I824" s="2" t="s">
        <v>723</v>
      </c>
      <c r="J824" s="1">
        <v>-37407</v>
      </c>
      <c r="K824" s="1">
        <v>164573</v>
      </c>
      <c r="L824" s="2" t="s">
        <v>21</v>
      </c>
      <c r="M824" s="1">
        <v>1995</v>
      </c>
      <c r="N824" s="1" t="str" cm="1">
        <f t="array" ref="N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4" s="2" t="s">
        <v>32</v>
      </c>
      <c r="P824" s="2" t="str" cm="1">
        <f t="array" ref="P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4" s="1">
        <v>3</v>
      </c>
      <c r="R824" s="1">
        <v>74.180000000000007</v>
      </c>
      <c r="S824" s="1">
        <v>42.25</v>
      </c>
      <c r="T824" s="1">
        <v>35.090000000000003</v>
      </c>
      <c r="U824" s="1">
        <v>7.88</v>
      </c>
      <c r="V824" s="10"/>
      <c r="W824" s="1" t="s">
        <v>41</v>
      </c>
      <c r="X824" s="2" t="s">
        <v>38</v>
      </c>
      <c r="Y824" s="2" t="str" cm="1">
        <f t="array" ref="Y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5" spans="1:27" ht="15" customHeight="1" x14ac:dyDescent="0.35">
      <c r="A825" s="1">
        <v>824</v>
      </c>
      <c r="B825" s="13">
        <v>-8.0546307229212104</v>
      </c>
      <c r="C825" s="12">
        <v>38.455810575428103</v>
      </c>
      <c r="D825" s="1">
        <v>2319</v>
      </c>
      <c r="E825" s="2" t="s">
        <v>985</v>
      </c>
      <c r="F825" s="1"/>
      <c r="G825" s="2" t="s">
        <v>26</v>
      </c>
      <c r="H825" s="2" t="s">
        <v>135</v>
      </c>
      <c r="I825" s="2" t="s">
        <v>135</v>
      </c>
      <c r="J825" s="1">
        <v>6850</v>
      </c>
      <c r="K825" s="1">
        <v>-134599</v>
      </c>
      <c r="L825" s="2" t="s">
        <v>21</v>
      </c>
      <c r="M825" s="1">
        <v>1935</v>
      </c>
      <c r="N825" s="1" t="str" cm="1">
        <f t="array" ref="N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25" s="2" t="s">
        <v>29</v>
      </c>
      <c r="P825" s="2" t="str" cm="1">
        <f t="array" ref="P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25" s="1">
        <v>1</v>
      </c>
      <c r="R825" s="1">
        <v>27.18</v>
      </c>
      <c r="S825" s="1">
        <v>11.5</v>
      </c>
      <c r="T825" s="1">
        <v>27.18</v>
      </c>
      <c r="U825" s="9"/>
      <c r="V825" s="10"/>
      <c r="W825" s="1" t="s">
        <v>23</v>
      </c>
      <c r="X825" s="2" t="s">
        <v>24</v>
      </c>
      <c r="Y825" s="2" t="str" cm="1">
        <f t="array" ref="Y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6" spans="1:27" ht="15" customHeight="1" x14ac:dyDescent="0.35">
      <c r="A826" s="1">
        <v>825</v>
      </c>
      <c r="B826" s="13">
        <v>-8.5767666132319196</v>
      </c>
      <c r="C826" s="12">
        <v>41.151006644672002</v>
      </c>
      <c r="D826" s="1">
        <v>2320</v>
      </c>
      <c r="E826" s="2" t="s">
        <v>986</v>
      </c>
      <c r="F826" s="1"/>
      <c r="G826" s="2" t="s">
        <v>37</v>
      </c>
      <c r="H826" s="2" t="s">
        <v>723</v>
      </c>
      <c r="I826" s="2" t="s">
        <v>723</v>
      </c>
      <c r="J826" s="1">
        <v>-37242</v>
      </c>
      <c r="K826" s="1">
        <v>164743</v>
      </c>
      <c r="L826" s="2" t="s">
        <v>21</v>
      </c>
      <c r="M826" s="1">
        <v>2001</v>
      </c>
      <c r="N826" s="1" t="str" cm="1">
        <f t="array" ref="N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6" s="2" t="s">
        <v>32</v>
      </c>
      <c r="P826" s="2" t="str" cm="1">
        <f t="array" ref="P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6" s="1">
        <v>3</v>
      </c>
      <c r="R826" s="1">
        <v>58</v>
      </c>
      <c r="S826" s="1">
        <v>9.1999999999999993</v>
      </c>
      <c r="T826" s="1">
        <v>28</v>
      </c>
      <c r="U826" s="1">
        <v>8</v>
      </c>
      <c r="V826" s="10"/>
      <c r="W826" s="1" t="s">
        <v>41</v>
      </c>
      <c r="X826" s="2" t="s">
        <v>38</v>
      </c>
      <c r="Y826" s="2" t="str" cm="1">
        <f t="array" ref="Y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7" spans="1:27" ht="15" customHeight="1" x14ac:dyDescent="0.35">
      <c r="A827" s="1">
        <v>826</v>
      </c>
      <c r="B827" s="13">
        <v>-8.4233805235396808</v>
      </c>
      <c r="C827" s="12">
        <v>41.570057785496402</v>
      </c>
      <c r="D827" s="1">
        <v>2321</v>
      </c>
      <c r="E827" s="2" t="s">
        <v>987</v>
      </c>
      <c r="F827" s="1"/>
      <c r="G827" s="2" t="s">
        <v>37</v>
      </c>
      <c r="H827" s="2" t="s">
        <v>225</v>
      </c>
      <c r="I827" s="2" t="s">
        <v>225</v>
      </c>
      <c r="J827" s="1">
        <v>-24210.49</v>
      </c>
      <c r="K827" s="1">
        <v>211229</v>
      </c>
      <c r="L827" s="2" t="s">
        <v>21</v>
      </c>
      <c r="M827" s="1">
        <v>1999</v>
      </c>
      <c r="N827" s="1" t="str" cm="1">
        <f t="array" ref="N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7" s="2" t="s">
        <v>32</v>
      </c>
      <c r="P827" s="2" t="str" cm="1">
        <f t="array" ref="P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27" s="1">
        <v>3</v>
      </c>
      <c r="R827" s="1">
        <v>64.75</v>
      </c>
      <c r="S827" s="1">
        <v>12.4</v>
      </c>
      <c r="T827" s="1">
        <v>34.450000000000003</v>
      </c>
      <c r="U827" s="1">
        <v>5.6</v>
      </c>
      <c r="V827" s="10"/>
      <c r="W827" s="1" t="s">
        <v>41</v>
      </c>
      <c r="X827" s="2" t="s">
        <v>38</v>
      </c>
      <c r="Y827" s="2" t="str" cm="1">
        <f t="array" ref="Y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8" spans="1:27" ht="15" customHeight="1" x14ac:dyDescent="0.35">
      <c r="A828" s="1">
        <v>827</v>
      </c>
      <c r="B828" s="13">
        <v>-8.5749279724856695</v>
      </c>
      <c r="C828" s="12">
        <v>41.152175274178298</v>
      </c>
      <c r="D828" s="1">
        <v>2322</v>
      </c>
      <c r="E828" s="2" t="s">
        <v>988</v>
      </c>
      <c r="F828" s="1"/>
      <c r="G828" s="2" t="s">
        <v>19</v>
      </c>
      <c r="H828" s="2" t="s">
        <v>723</v>
      </c>
      <c r="I828" s="2" t="s">
        <v>723</v>
      </c>
      <c r="J828" s="1">
        <v>-37087</v>
      </c>
      <c r="K828" s="1">
        <v>164872</v>
      </c>
      <c r="L828" s="2" t="s">
        <v>21</v>
      </c>
      <c r="M828" s="1">
        <v>2001</v>
      </c>
      <c r="N828" s="1" t="str" cm="1">
        <f t="array" ref="N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8" s="2" t="s">
        <v>65</v>
      </c>
      <c r="P828" s="2" t="str" cm="1">
        <f t="array" ref="P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8" s="1">
        <v>1</v>
      </c>
      <c r="R828" s="1">
        <v>10.6</v>
      </c>
      <c r="S828" s="1">
        <v>29</v>
      </c>
      <c r="T828" s="1">
        <v>10.6</v>
      </c>
      <c r="U828" s="9"/>
      <c r="V828" s="10"/>
      <c r="W828" s="1" t="s">
        <v>41</v>
      </c>
      <c r="X828" s="2" t="s">
        <v>24</v>
      </c>
      <c r="Y828" s="2" t="str" cm="1">
        <f t="array" ref="Y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29" spans="1:27" ht="15" customHeight="1" x14ac:dyDescent="0.35">
      <c r="A829" s="1">
        <v>828</v>
      </c>
      <c r="B829" s="13">
        <v>-8.5666832214598898</v>
      </c>
      <c r="C829" s="12">
        <v>41.166496507314001</v>
      </c>
      <c r="D829" s="1">
        <v>2323</v>
      </c>
      <c r="E829" s="2" t="s">
        <v>989</v>
      </c>
      <c r="F829" s="1"/>
      <c r="G829" s="2" t="s">
        <v>19</v>
      </c>
      <c r="H829" s="2" t="s">
        <v>723</v>
      </c>
      <c r="I829" s="2" t="s">
        <v>723</v>
      </c>
      <c r="J829" s="1">
        <v>-36387</v>
      </c>
      <c r="K829" s="1">
        <v>166459</v>
      </c>
      <c r="L829" s="2" t="s">
        <v>21</v>
      </c>
      <c r="M829" s="1">
        <v>1995</v>
      </c>
      <c r="N829" s="1" t="str" cm="1">
        <f t="array" ref="N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29" s="2" t="s">
        <v>65</v>
      </c>
      <c r="P829" s="2" t="str" cm="1">
        <f t="array" ref="P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29" s="1">
        <v>1</v>
      </c>
      <c r="R829" s="1">
        <v>17</v>
      </c>
      <c r="S829" s="1">
        <v>18.3</v>
      </c>
      <c r="T829" s="1">
        <v>17</v>
      </c>
      <c r="U829" s="9"/>
      <c r="V829" s="10"/>
      <c r="W829" s="1" t="s">
        <v>41</v>
      </c>
      <c r="X829" s="2" t="s">
        <v>24</v>
      </c>
      <c r="Y829" s="2" t="str" cm="1">
        <f t="array" ref="Y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0" spans="1:27" ht="15" customHeight="1" x14ac:dyDescent="0.35">
      <c r="A830" s="1">
        <v>829</v>
      </c>
      <c r="B830" s="13">
        <v>-8.4264361672916408</v>
      </c>
      <c r="C830" s="12">
        <v>41.570905384981501</v>
      </c>
      <c r="D830" s="1">
        <v>2324</v>
      </c>
      <c r="E830" s="2" t="s">
        <v>990</v>
      </c>
      <c r="F830" s="1"/>
      <c r="G830" s="2" t="s">
        <v>19</v>
      </c>
      <c r="H830" s="2" t="s">
        <v>225</v>
      </c>
      <c r="I830" s="2" t="s">
        <v>225</v>
      </c>
      <c r="J830" s="1">
        <v>-24465.03</v>
      </c>
      <c r="K830" s="1">
        <v>211324</v>
      </c>
      <c r="L830" s="2" t="s">
        <v>21</v>
      </c>
      <c r="M830" s="1">
        <v>1999</v>
      </c>
      <c r="N830" s="1" t="str" cm="1">
        <f t="array" ref="N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0" s="2" t="s">
        <v>32</v>
      </c>
      <c r="P830" s="2" t="str" cm="1">
        <f t="array" ref="P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0" s="1">
        <v>3</v>
      </c>
      <c r="R830" s="1">
        <v>54</v>
      </c>
      <c r="S830" s="1">
        <v>32.700000000000003</v>
      </c>
      <c r="T830" s="1">
        <v>27</v>
      </c>
      <c r="U830" s="1">
        <v>7.37</v>
      </c>
      <c r="V830" s="10"/>
      <c r="W830" s="1" t="s">
        <v>41</v>
      </c>
      <c r="X830" s="2" t="s">
        <v>38</v>
      </c>
      <c r="Y830" s="2" t="str" cm="1">
        <f t="array" ref="Y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1" spans="1:27" ht="15" customHeight="1" x14ac:dyDescent="0.35">
      <c r="A831" s="1">
        <v>830</v>
      </c>
      <c r="B831" s="13">
        <v>-7.9828853867214997</v>
      </c>
      <c r="C831" s="12">
        <v>38.529610495706201</v>
      </c>
      <c r="D831" s="1">
        <v>2325</v>
      </c>
      <c r="E831" s="2" t="s">
        <v>991</v>
      </c>
      <c r="F831" s="1"/>
      <c r="G831" s="2" t="s">
        <v>26</v>
      </c>
      <c r="H831" s="2" t="s">
        <v>135</v>
      </c>
      <c r="I831" s="2" t="s">
        <v>135</v>
      </c>
      <c r="J831" s="1">
        <v>13099</v>
      </c>
      <c r="K831" s="1">
        <v>-126399</v>
      </c>
      <c r="L831" s="2" t="s">
        <v>21</v>
      </c>
      <c r="M831" s="1">
        <v>1968</v>
      </c>
      <c r="N831" s="1" t="str" cm="1">
        <f t="array" ref="N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31" s="2" t="s">
        <v>77</v>
      </c>
      <c r="P831" s="2" t="str" cm="1">
        <f t="array" ref="P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1" s="1">
        <v>3</v>
      </c>
      <c r="R831" s="1">
        <v>20.45</v>
      </c>
      <c r="S831" s="1">
        <v>11.2</v>
      </c>
      <c r="U831" s="1">
        <v>1.2</v>
      </c>
      <c r="V831" s="10"/>
      <c r="W831" s="1" t="s">
        <v>23</v>
      </c>
      <c r="X831" s="2" t="s">
        <v>35</v>
      </c>
      <c r="Y831" s="2" t="str" cm="1">
        <f t="array" ref="Y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31" s="2" t="s">
        <v>31</v>
      </c>
      <c r="AA831" s="2" t="s">
        <v>24</v>
      </c>
    </row>
    <row r="832" spans="1:27" ht="15" customHeight="1" x14ac:dyDescent="0.35">
      <c r="A832" s="1">
        <v>831</v>
      </c>
      <c r="B832" s="13">
        <v>-8.5710829293669697</v>
      </c>
      <c r="C832" s="12">
        <v>41.168712937477203</v>
      </c>
      <c r="D832" s="1">
        <v>2326</v>
      </c>
      <c r="E832" s="2" t="s">
        <v>992</v>
      </c>
      <c r="F832" s="1"/>
      <c r="G832" s="2" t="s">
        <v>37</v>
      </c>
      <c r="H832" s="2" t="s">
        <v>723</v>
      </c>
      <c r="I832" s="2" t="s">
        <v>723</v>
      </c>
      <c r="J832" s="1">
        <v>-36755</v>
      </c>
      <c r="K832" s="1">
        <v>166707</v>
      </c>
      <c r="L832" s="2" t="s">
        <v>21</v>
      </c>
      <c r="M832" s="1">
        <v>1996</v>
      </c>
      <c r="N832" s="1" t="str" cm="1">
        <f t="array" ref="N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2" s="2" t="s">
        <v>32</v>
      </c>
      <c r="P832" s="2" t="str" cm="1">
        <f t="array" ref="P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2" s="1">
        <v>3</v>
      </c>
      <c r="R832" s="1">
        <v>74.2</v>
      </c>
      <c r="S832" s="1">
        <v>16.399999999999999</v>
      </c>
      <c r="T832" s="1">
        <v>31.8</v>
      </c>
      <c r="U832" s="1">
        <v>5</v>
      </c>
      <c r="V832" s="10"/>
      <c r="W832" s="1" t="s">
        <v>41</v>
      </c>
      <c r="X832" s="2" t="s">
        <v>38</v>
      </c>
      <c r="Y832" s="2" t="str" cm="1">
        <f t="array" ref="Y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3" spans="1:26" ht="15" customHeight="1" x14ac:dyDescent="0.35">
      <c r="A833" s="1">
        <v>832</v>
      </c>
      <c r="B833" s="13">
        <v>-8.6276728593779204</v>
      </c>
      <c r="C833" s="12">
        <v>41.190994626139997</v>
      </c>
      <c r="D833" s="1">
        <v>2331</v>
      </c>
      <c r="E833" s="2" t="s">
        <v>993</v>
      </c>
      <c r="F833" s="1"/>
      <c r="G833" s="2" t="s">
        <v>19</v>
      </c>
      <c r="H833" s="2" t="s">
        <v>723</v>
      </c>
      <c r="I833" s="2" t="s">
        <v>954</v>
      </c>
      <c r="J833" s="1">
        <v>-41490</v>
      </c>
      <c r="K833" s="1">
        <v>169207</v>
      </c>
      <c r="L833" s="2" t="s">
        <v>21</v>
      </c>
      <c r="M833" s="1">
        <v>1957</v>
      </c>
      <c r="N833" s="1" t="str" cm="1">
        <f t="array" ref="N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3" s="2" t="s">
        <v>22</v>
      </c>
      <c r="P833" s="2" t="str" cm="1">
        <f t="array" ref="P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33" s="1">
        <v>1</v>
      </c>
      <c r="R833" s="1">
        <v>9.8000000000000007</v>
      </c>
      <c r="S833" s="1">
        <v>26.3</v>
      </c>
      <c r="T833" s="1">
        <v>9.8000000000000007</v>
      </c>
      <c r="U833" s="9"/>
      <c r="V833" s="10"/>
      <c r="W833" s="1" t="s">
        <v>41</v>
      </c>
      <c r="X833" s="2" t="s">
        <v>24</v>
      </c>
      <c r="Y833" s="2" t="str" cm="1">
        <f t="array" ref="Y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4" spans="1:26" ht="15" customHeight="1" x14ac:dyDescent="0.35">
      <c r="A834" s="1">
        <v>833</v>
      </c>
      <c r="B834" s="13">
        <v>-8.6221688084439396</v>
      </c>
      <c r="C834" s="12">
        <v>41.180185956683502</v>
      </c>
      <c r="D834" s="1">
        <v>2332</v>
      </c>
      <c r="E834" s="2" t="s">
        <v>994</v>
      </c>
      <c r="F834" s="1"/>
      <c r="G834" s="2" t="s">
        <v>19</v>
      </c>
      <c r="H834" s="2" t="s">
        <v>723</v>
      </c>
      <c r="I834" s="2" t="s">
        <v>954</v>
      </c>
      <c r="J834" s="1">
        <v>-41035</v>
      </c>
      <c r="K834" s="1">
        <v>168004</v>
      </c>
      <c r="L834" s="2" t="s">
        <v>21</v>
      </c>
      <c r="M834" s="1">
        <v>1989</v>
      </c>
      <c r="N834" s="1" t="str" cm="1">
        <f t="array" ref="N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4" s="2" t="s">
        <v>32</v>
      </c>
      <c r="P834" s="2" t="str" cm="1">
        <f t="array" ref="P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4" s="1">
        <v>3</v>
      </c>
      <c r="R834" s="1">
        <v>65</v>
      </c>
      <c r="S834" s="1">
        <v>36</v>
      </c>
      <c r="T834" s="1">
        <v>38</v>
      </c>
      <c r="U834" s="1">
        <v>5.5</v>
      </c>
      <c r="V834" s="10"/>
      <c r="W834" s="1" t="s">
        <v>41</v>
      </c>
      <c r="X834" s="2" t="s">
        <v>38</v>
      </c>
      <c r="Y834" s="2" t="str" cm="1">
        <f t="array" ref="Y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5" spans="1:26" ht="15" customHeight="1" x14ac:dyDescent="0.35">
      <c r="A835" s="1">
        <v>834</v>
      </c>
      <c r="B835" s="13">
        <v>-8.2896690453045103</v>
      </c>
      <c r="C835" s="12">
        <v>41.088660488913703</v>
      </c>
      <c r="D835" s="1">
        <v>2333</v>
      </c>
      <c r="E835" s="2" t="s">
        <v>995</v>
      </c>
      <c r="F835" s="1"/>
      <c r="G835" s="2" t="s">
        <v>26</v>
      </c>
      <c r="H835" s="2" t="s">
        <v>723</v>
      </c>
      <c r="I835" s="2" t="s">
        <v>808</v>
      </c>
      <c r="J835" s="1">
        <v>-13154.6</v>
      </c>
      <c r="K835" s="1">
        <v>157736</v>
      </c>
      <c r="L835" s="2" t="s">
        <v>21</v>
      </c>
      <c r="M835" s="1">
        <v>1940</v>
      </c>
      <c r="N835" s="1" t="str" cm="1">
        <f t="array" ref="N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35" s="2" t="s">
        <v>29</v>
      </c>
      <c r="P835" s="2" t="str" cm="1">
        <f t="array" ref="P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35" s="1">
        <v>7</v>
      </c>
      <c r="R835" s="1">
        <v>170.1</v>
      </c>
      <c r="S835" s="1">
        <v>9.36</v>
      </c>
      <c r="T835" s="1">
        <v>45.3</v>
      </c>
      <c r="U835" s="1">
        <v>13.4</v>
      </c>
      <c r="V835" s="10"/>
      <c r="W835" s="1" t="s">
        <v>41</v>
      </c>
      <c r="X835" s="2" t="s">
        <v>35</v>
      </c>
      <c r="Y835" s="2" t="str" cm="1">
        <f t="array" ref="Y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36" spans="1:26" ht="15" customHeight="1" x14ac:dyDescent="0.35">
      <c r="A836" s="1">
        <v>835</v>
      </c>
      <c r="B836" s="13">
        <v>-8.2966069684027897</v>
      </c>
      <c r="C836" s="12">
        <v>41.081654358948001</v>
      </c>
      <c r="D836" s="1">
        <v>2334</v>
      </c>
      <c r="E836" s="2" t="s">
        <v>996</v>
      </c>
      <c r="F836" s="1"/>
      <c r="G836" s="2" t="s">
        <v>26</v>
      </c>
      <c r="H836" s="2" t="s">
        <v>723</v>
      </c>
      <c r="I836" s="2" t="s">
        <v>808</v>
      </c>
      <c r="J836" s="1">
        <v>-13739</v>
      </c>
      <c r="K836" s="1">
        <v>156959</v>
      </c>
      <c r="L836" s="2" t="s">
        <v>21</v>
      </c>
      <c r="M836" s="1">
        <v>2003</v>
      </c>
      <c r="N836" s="1" t="str" cm="1">
        <f t="array" ref="N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6" s="2" t="s">
        <v>32</v>
      </c>
      <c r="P836" s="2" t="str" cm="1">
        <f t="array" ref="P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6" s="1">
        <v>8</v>
      </c>
      <c r="R836" s="1">
        <v>576.54999999999995</v>
      </c>
      <c r="S836" s="1">
        <v>15.25</v>
      </c>
      <c r="T836" s="1">
        <v>178.5</v>
      </c>
      <c r="U836" s="1">
        <v>23.65</v>
      </c>
      <c r="V836" s="1">
        <v>80</v>
      </c>
      <c r="W836" s="1" t="s">
        <v>41</v>
      </c>
      <c r="X836" s="2" t="s">
        <v>38</v>
      </c>
      <c r="Y836" s="2" t="str" cm="1">
        <f t="array" ref="Y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7" spans="1:26" ht="15" customHeight="1" x14ac:dyDescent="0.35">
      <c r="A837" s="1">
        <v>836</v>
      </c>
      <c r="B837" s="13">
        <v>-8.2971449139131295</v>
      </c>
      <c r="C837" s="12">
        <v>41.079951743139901</v>
      </c>
      <c r="D837" s="1">
        <v>2335</v>
      </c>
      <c r="E837" s="2" t="s">
        <v>997</v>
      </c>
      <c r="F837" s="1"/>
      <c r="G837" s="2" t="s">
        <v>26</v>
      </c>
      <c r="H837" s="2" t="s">
        <v>723</v>
      </c>
      <c r="I837" s="2" t="s">
        <v>808</v>
      </c>
      <c r="J837" s="1">
        <v>-13784.56</v>
      </c>
      <c r="K837" s="1">
        <v>156770</v>
      </c>
      <c r="L837" s="2" t="s">
        <v>21</v>
      </c>
      <c r="M837" s="1">
        <v>2002</v>
      </c>
      <c r="N837" s="1" t="str" cm="1">
        <f t="array" ref="N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7" s="2" t="s">
        <v>32</v>
      </c>
      <c r="P837" s="2" t="str" cm="1">
        <f t="array" ref="P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7" s="1">
        <v>6</v>
      </c>
      <c r="R837" s="1">
        <v>302.8</v>
      </c>
      <c r="S837" s="1">
        <v>11.2</v>
      </c>
      <c r="T837" s="1">
        <v>55</v>
      </c>
      <c r="U837" s="1">
        <v>19.600000000000001</v>
      </c>
      <c r="V837" s="10"/>
      <c r="W837" s="1" t="s">
        <v>41</v>
      </c>
      <c r="X837" s="2" t="s">
        <v>321</v>
      </c>
      <c r="Y837" s="2" t="str" cm="1">
        <f t="array" ref="Y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37" s="2" t="s">
        <v>38</v>
      </c>
    </row>
    <row r="838" spans="1:26" ht="15" customHeight="1" x14ac:dyDescent="0.35">
      <c r="A838" s="1">
        <v>837</v>
      </c>
      <c r="B838" s="13">
        <v>-8.0921156881657392</v>
      </c>
      <c r="C838" s="12">
        <v>41.266397514965199</v>
      </c>
      <c r="D838" s="1">
        <v>2338</v>
      </c>
      <c r="E838" s="2" t="s">
        <v>998</v>
      </c>
      <c r="F838" s="1"/>
      <c r="G838" s="2" t="s">
        <v>37</v>
      </c>
      <c r="H838" s="2" t="s">
        <v>723</v>
      </c>
      <c r="I838" s="2" t="s">
        <v>813</v>
      </c>
      <c r="J838" s="1">
        <v>3435</v>
      </c>
      <c r="K838" s="1">
        <v>177464</v>
      </c>
      <c r="L838" s="2" t="s">
        <v>21</v>
      </c>
      <c r="M838" s="1">
        <v>2000</v>
      </c>
      <c r="N838" s="1" t="str" cm="1">
        <f t="array" ref="N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8" s="2" t="s">
        <v>32</v>
      </c>
      <c r="P838" s="2" t="str" cm="1">
        <f t="array" ref="P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8" s="1">
        <v>3</v>
      </c>
      <c r="R838" s="1">
        <v>39</v>
      </c>
      <c r="S838" s="1">
        <v>9.5</v>
      </c>
      <c r="T838" s="1">
        <v>19</v>
      </c>
      <c r="U838" s="1">
        <v>7.58</v>
      </c>
      <c r="V838" s="10"/>
      <c r="W838" s="1" t="s">
        <v>41</v>
      </c>
      <c r="X838" s="2" t="s">
        <v>24</v>
      </c>
      <c r="Y838" s="2" t="str" cm="1">
        <f t="array" ref="Y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39" spans="1:26" ht="15" customHeight="1" x14ac:dyDescent="0.35">
      <c r="A839" s="1">
        <v>838</v>
      </c>
      <c r="B839" s="13">
        <v>-8.0947678623004595</v>
      </c>
      <c r="C839" s="12">
        <v>41.269532796069697</v>
      </c>
      <c r="D839" s="1">
        <v>2339</v>
      </c>
      <c r="E839" s="2" t="s">
        <v>999</v>
      </c>
      <c r="F839" s="1"/>
      <c r="G839" s="2" t="s">
        <v>37</v>
      </c>
      <c r="H839" s="2" t="s">
        <v>723</v>
      </c>
      <c r="I839" s="2" t="s">
        <v>813</v>
      </c>
      <c r="J839" s="1">
        <v>3212.6060000000002</v>
      </c>
      <c r="K839" s="1">
        <v>177812.1</v>
      </c>
      <c r="L839" s="2" t="s">
        <v>21</v>
      </c>
      <c r="M839" s="1">
        <v>2000</v>
      </c>
      <c r="N839" s="1" t="str" cm="1">
        <f t="array" ref="N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39" s="2" t="s">
        <v>32</v>
      </c>
      <c r="P839" s="2" t="str" cm="1">
        <f t="array" ref="P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39" s="1">
        <v>3</v>
      </c>
      <c r="R839" s="1">
        <v>41.89</v>
      </c>
      <c r="S839" s="1">
        <v>9.85</v>
      </c>
      <c r="T839" s="1">
        <v>20.3</v>
      </c>
      <c r="U839" s="1">
        <v>5.04</v>
      </c>
      <c r="V839" s="10"/>
      <c r="W839" s="1" t="s">
        <v>41</v>
      </c>
      <c r="X839" s="2" t="s">
        <v>38</v>
      </c>
      <c r="Y839" s="2" t="str" cm="1">
        <f t="array" ref="Y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0" spans="1:26" ht="15" customHeight="1" x14ac:dyDescent="0.35">
      <c r="A840" s="1">
        <v>839</v>
      </c>
      <c r="B840" s="13">
        <v>-8.0964076847750004</v>
      </c>
      <c r="C840" s="12">
        <v>41.273854450618003</v>
      </c>
      <c r="D840" s="1">
        <v>2340</v>
      </c>
      <c r="E840" s="2" t="s">
        <v>1000</v>
      </c>
      <c r="F840" s="1"/>
      <c r="G840" s="2" t="s">
        <v>37</v>
      </c>
      <c r="H840" s="2" t="s">
        <v>723</v>
      </c>
      <c r="I840" s="2" t="s">
        <v>813</v>
      </c>
      <c r="J840" s="1">
        <v>3075</v>
      </c>
      <c r="K840" s="1">
        <v>178292</v>
      </c>
      <c r="L840" s="2" t="s">
        <v>21</v>
      </c>
      <c r="M840" s="1">
        <v>2000</v>
      </c>
      <c r="N840" s="1" t="str" cm="1">
        <f t="array" ref="N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0" s="2" t="s">
        <v>32</v>
      </c>
      <c r="P840" s="2" t="str" cm="1">
        <f t="array" ref="P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0" s="1">
        <v>3</v>
      </c>
      <c r="R840" s="1">
        <v>42.15</v>
      </c>
      <c r="S840" s="1">
        <v>10.5</v>
      </c>
      <c r="T840" s="1">
        <v>20.399999999999999</v>
      </c>
      <c r="U840" s="1">
        <v>5.36</v>
      </c>
      <c r="V840" s="10"/>
      <c r="W840" s="1" t="s">
        <v>41</v>
      </c>
      <c r="X840" s="2" t="s">
        <v>38</v>
      </c>
      <c r="Y840" s="2" t="str" cm="1">
        <f t="array" ref="Y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1" spans="1:26" ht="15" customHeight="1" x14ac:dyDescent="0.35">
      <c r="A841" s="1">
        <v>840</v>
      </c>
      <c r="B841" s="13">
        <v>-8.0964560666525092</v>
      </c>
      <c r="C841" s="12">
        <v>41.274180418283002</v>
      </c>
      <c r="D841" s="1">
        <v>2341</v>
      </c>
      <c r="E841" s="2" t="s">
        <v>1001</v>
      </c>
      <c r="F841" s="1"/>
      <c r="G841" s="2" t="s">
        <v>37</v>
      </c>
      <c r="H841" s="2" t="s">
        <v>723</v>
      </c>
      <c r="I841" s="2" t="s">
        <v>813</v>
      </c>
      <c r="J841" s="1">
        <v>3070.931</v>
      </c>
      <c r="K841" s="1">
        <v>178328.2</v>
      </c>
      <c r="L841" s="2" t="s">
        <v>21</v>
      </c>
      <c r="M841" s="1">
        <v>2000</v>
      </c>
      <c r="N841" s="1" t="str" cm="1">
        <f t="array" ref="N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1" s="2" t="s">
        <v>32</v>
      </c>
      <c r="P841" s="2" t="str" cm="1">
        <f t="array" ref="P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1" s="1">
        <v>3</v>
      </c>
      <c r="R841" s="1">
        <v>42.25</v>
      </c>
      <c r="S841" s="1">
        <v>8.7799999999999994</v>
      </c>
      <c r="T841" s="1">
        <v>19.2</v>
      </c>
      <c r="U841" s="1">
        <v>11.22</v>
      </c>
      <c r="V841" s="10"/>
      <c r="W841" s="1" t="s">
        <v>41</v>
      </c>
      <c r="X841" s="2" t="s">
        <v>38</v>
      </c>
      <c r="Y841" s="2" t="str" cm="1">
        <f t="array" ref="Y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2" spans="1:26" ht="15" customHeight="1" x14ac:dyDescent="0.35">
      <c r="A842" s="1">
        <v>841</v>
      </c>
      <c r="B842" s="13">
        <v>-8.0942827798926196</v>
      </c>
      <c r="C842" s="12">
        <v>41.295448500461497</v>
      </c>
      <c r="D842" s="1">
        <v>2346</v>
      </c>
      <c r="E842" s="2" t="s">
        <v>1002</v>
      </c>
      <c r="F842" s="1"/>
      <c r="G842" s="2" t="s">
        <v>19</v>
      </c>
      <c r="H842" s="2" t="s">
        <v>723</v>
      </c>
      <c r="I842" s="2" t="s">
        <v>813</v>
      </c>
      <c r="J842" s="1">
        <v>3251.9650000000001</v>
      </c>
      <c r="K842" s="1">
        <v>180690.3</v>
      </c>
      <c r="L842" s="2" t="s">
        <v>21</v>
      </c>
      <c r="M842" s="1">
        <v>2000</v>
      </c>
      <c r="N842" s="1" t="str" cm="1">
        <f t="array" ref="N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2" s="2" t="s">
        <v>228</v>
      </c>
      <c r="P842" s="2" t="str" cm="1">
        <f t="array" ref="P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2" s="1">
        <v>1</v>
      </c>
      <c r="R842" s="1">
        <v>12.66</v>
      </c>
      <c r="S842" s="1">
        <v>17.600000000000001</v>
      </c>
      <c r="T842" s="1">
        <v>12.66</v>
      </c>
      <c r="U842" s="9"/>
      <c r="V842" s="10"/>
      <c r="W842" s="1" t="s">
        <v>41</v>
      </c>
      <c r="X842" s="2" t="s">
        <v>24</v>
      </c>
      <c r="Y842" s="2" t="str" cm="1">
        <f t="array" ref="Y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2" s="2" t="s">
        <v>740</v>
      </c>
    </row>
    <row r="843" spans="1:26" ht="15" customHeight="1" x14ac:dyDescent="0.35">
      <c r="A843" s="1">
        <v>842</v>
      </c>
      <c r="B843" s="13">
        <v>-8.0758507992799693</v>
      </c>
      <c r="C843" s="12">
        <v>41.304686284625198</v>
      </c>
      <c r="D843" s="1">
        <v>2348</v>
      </c>
      <c r="E843" s="2" t="s">
        <v>1003</v>
      </c>
      <c r="F843" s="1"/>
      <c r="G843" s="2" t="s">
        <v>37</v>
      </c>
      <c r="H843" s="2" t="s">
        <v>723</v>
      </c>
      <c r="I843" s="2" t="s">
        <v>813</v>
      </c>
      <c r="J843" s="1">
        <v>4795.1210000000001</v>
      </c>
      <c r="K843" s="1">
        <v>181717.1</v>
      </c>
      <c r="L843" s="2" t="s">
        <v>21</v>
      </c>
      <c r="M843" s="1">
        <v>2000</v>
      </c>
      <c r="N843" s="1" t="str" cm="1">
        <f t="array" ref="N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3" s="2" t="s">
        <v>32</v>
      </c>
      <c r="P843" s="2" t="str" cm="1">
        <f t="array" ref="P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3" s="1">
        <v>3</v>
      </c>
      <c r="R843" s="1">
        <v>38.9</v>
      </c>
      <c r="S843" s="1">
        <v>10.210000000000001</v>
      </c>
      <c r="T843" s="1">
        <v>18.899999999999999</v>
      </c>
      <c r="U843" s="1">
        <v>4.8099999999999996</v>
      </c>
      <c r="V843" s="10"/>
      <c r="W843" s="1" t="s">
        <v>41</v>
      </c>
      <c r="X843" s="2" t="s">
        <v>38</v>
      </c>
      <c r="Y843" s="2" t="str" cm="1">
        <f t="array" ref="Y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4" spans="1:26" ht="15" customHeight="1" x14ac:dyDescent="0.35">
      <c r="A844" s="1">
        <v>843</v>
      </c>
      <c r="B844" s="13">
        <v>-8.0748769188948906</v>
      </c>
      <c r="C844" s="12">
        <v>41.312418561231098</v>
      </c>
      <c r="D844" s="1">
        <v>2349</v>
      </c>
      <c r="E844" s="2" t="s">
        <v>1004</v>
      </c>
      <c r="F844" s="1"/>
      <c r="G844" s="2" t="s">
        <v>19</v>
      </c>
      <c r="H844" s="2" t="s">
        <v>723</v>
      </c>
      <c r="I844" s="2" t="s">
        <v>813</v>
      </c>
      <c r="J844" s="1">
        <v>4876.1040000000003</v>
      </c>
      <c r="K844" s="1">
        <v>182575.9</v>
      </c>
      <c r="L844" s="2" t="s">
        <v>21</v>
      </c>
      <c r="M844" s="1">
        <v>2000</v>
      </c>
      <c r="N844" s="1" t="str" cm="1">
        <f t="array" ref="N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4" s="2" t="s">
        <v>228</v>
      </c>
      <c r="P844" s="2" t="str" cm="1">
        <f t="array" ref="P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4" s="1">
        <v>1</v>
      </c>
      <c r="R844" s="1">
        <v>13.1</v>
      </c>
      <c r="S844" s="1">
        <v>22.5</v>
      </c>
      <c r="T844" s="1">
        <v>13.1</v>
      </c>
      <c r="U844" s="9"/>
      <c r="V844" s="10"/>
      <c r="W844" s="1" t="s">
        <v>41</v>
      </c>
      <c r="X844" s="2" t="s">
        <v>24</v>
      </c>
      <c r="Y844" s="2" t="str" cm="1">
        <f t="array" ref="Y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4" s="2" t="s">
        <v>740</v>
      </c>
    </row>
    <row r="845" spans="1:26" ht="15" customHeight="1" x14ac:dyDescent="0.35">
      <c r="A845" s="1">
        <v>844</v>
      </c>
      <c r="B845" s="13">
        <v>-8.0741738028188692</v>
      </c>
      <c r="C845" s="12">
        <v>41.318088110833202</v>
      </c>
      <c r="D845" s="1">
        <v>2350</v>
      </c>
      <c r="E845" s="2" t="s">
        <v>1005</v>
      </c>
      <c r="F845" s="1"/>
      <c r="G845" s="2" t="s">
        <v>63</v>
      </c>
      <c r="H845" s="2" t="s">
        <v>723</v>
      </c>
      <c r="I845" s="2" t="s">
        <v>813</v>
      </c>
      <c r="J845" s="1">
        <v>4934.5529999999999</v>
      </c>
      <c r="K845" s="1">
        <v>183205.6</v>
      </c>
      <c r="L845" s="2" t="s">
        <v>21</v>
      </c>
      <c r="M845" s="1">
        <v>2000</v>
      </c>
      <c r="N845" s="1" t="str" cm="1">
        <f t="array" ref="N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5" s="2" t="s">
        <v>32</v>
      </c>
      <c r="P845" s="2" t="str" cm="1">
        <f t="array" ref="P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5" s="1">
        <v>4</v>
      </c>
      <c r="R845" s="1">
        <v>91.3</v>
      </c>
      <c r="S845" s="1">
        <v>11.21</v>
      </c>
      <c r="T845" s="1">
        <v>26.2</v>
      </c>
      <c r="U845" s="1">
        <v>12.45</v>
      </c>
      <c r="V845" s="10"/>
      <c r="W845" s="1" t="s">
        <v>41</v>
      </c>
      <c r="X845" s="2" t="s">
        <v>24</v>
      </c>
      <c r="Y845" s="2" t="str" cm="1">
        <f t="array" ref="Y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6" spans="1:26" ht="15" customHeight="1" x14ac:dyDescent="0.35">
      <c r="A846" s="1">
        <v>845</v>
      </c>
      <c r="B846" s="13">
        <v>-8.0661004952334707</v>
      </c>
      <c r="C846" s="12">
        <v>41.320959614555697</v>
      </c>
      <c r="D846" s="1">
        <v>2352</v>
      </c>
      <c r="E846" s="2" t="s">
        <v>1006</v>
      </c>
      <c r="F846" s="1"/>
      <c r="G846" s="2" t="s">
        <v>37</v>
      </c>
      <c r="H846" s="2" t="s">
        <v>723</v>
      </c>
      <c r="I846" s="2" t="s">
        <v>813</v>
      </c>
      <c r="J846" s="1">
        <v>5610.28</v>
      </c>
      <c r="K846" s="1">
        <v>183525</v>
      </c>
      <c r="L846" s="2" t="s">
        <v>21</v>
      </c>
      <c r="M846" s="1">
        <v>2000</v>
      </c>
      <c r="N846" s="1" t="str" cm="1">
        <f t="array" ref="N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6" s="2" t="s">
        <v>228</v>
      </c>
      <c r="P846" s="2" t="str" cm="1">
        <f t="array" ref="P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46" s="1">
        <v>1</v>
      </c>
      <c r="R846" s="1">
        <v>13.4</v>
      </c>
      <c r="S846" s="1">
        <v>27.53</v>
      </c>
      <c r="T846" s="1">
        <v>13.4</v>
      </c>
      <c r="U846" s="9"/>
      <c r="V846" s="10"/>
      <c r="W846" s="1" t="s">
        <v>41</v>
      </c>
      <c r="X846" s="2" t="s">
        <v>24</v>
      </c>
      <c r="Y846" s="2" t="str" cm="1">
        <f t="array" ref="Y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846" s="2" t="s">
        <v>740</v>
      </c>
    </row>
    <row r="847" spans="1:26" ht="15" customHeight="1" x14ac:dyDescent="0.35">
      <c r="A847" s="1">
        <v>846</v>
      </c>
      <c r="B847" s="13">
        <v>-8.06420342841772</v>
      </c>
      <c r="C847" s="12">
        <v>41.322221774080397</v>
      </c>
      <c r="D847" s="1">
        <v>2353</v>
      </c>
      <c r="E847" s="2" t="s">
        <v>1007</v>
      </c>
      <c r="F847" s="1"/>
      <c r="G847" s="2" t="s">
        <v>63</v>
      </c>
      <c r="H847" s="2" t="s">
        <v>723</v>
      </c>
      <c r="I847" s="2" t="s">
        <v>813</v>
      </c>
      <c r="J847" s="1">
        <v>5769.0020000000004</v>
      </c>
      <c r="K847" s="1">
        <v>183665.3</v>
      </c>
      <c r="L847" s="2" t="s">
        <v>21</v>
      </c>
      <c r="M847" s="1">
        <v>2000</v>
      </c>
      <c r="N847" s="1" t="str" cm="1">
        <f t="array" ref="N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7" s="2" t="s">
        <v>32</v>
      </c>
      <c r="P847" s="2" t="str" cm="1">
        <f t="array" ref="P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47" s="1">
        <v>4</v>
      </c>
      <c r="R847" s="1">
        <v>114.1</v>
      </c>
      <c r="S847" s="1">
        <v>11.19</v>
      </c>
      <c r="T847" s="1">
        <v>32.549999999999997</v>
      </c>
      <c r="U847" s="1">
        <v>19</v>
      </c>
      <c r="V847" s="10"/>
      <c r="W847" s="1" t="s">
        <v>41</v>
      </c>
      <c r="X847" s="2" t="s">
        <v>24</v>
      </c>
      <c r="Y847" s="2" t="str" cm="1">
        <f t="array" ref="Y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8" spans="1:26" ht="15" customHeight="1" x14ac:dyDescent="0.35">
      <c r="A848" s="1">
        <v>847</v>
      </c>
      <c r="B848" s="13">
        <v>-8.6087621363961908</v>
      </c>
      <c r="C848" s="12">
        <v>42.049128765861902</v>
      </c>
      <c r="D848" s="1">
        <v>2355</v>
      </c>
      <c r="E848" s="2" t="s">
        <v>1008</v>
      </c>
      <c r="F848" s="1"/>
      <c r="G848" s="2" t="s">
        <v>19</v>
      </c>
      <c r="H848" s="2" t="s">
        <v>384</v>
      </c>
      <c r="I848" s="2" t="s">
        <v>765</v>
      </c>
      <c r="J848" s="1">
        <v>-39378</v>
      </c>
      <c r="K848" s="1">
        <v>264508</v>
      </c>
      <c r="L848" s="2" t="s">
        <v>21</v>
      </c>
      <c r="M848" s="1">
        <v>1989</v>
      </c>
      <c r="N848" s="1" t="str" cm="1">
        <f t="array" ref="N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8" s="2" t="s">
        <v>65</v>
      </c>
      <c r="P848" s="2" t="str" cm="1">
        <f t="array" ref="P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8" s="1">
        <v>1</v>
      </c>
      <c r="R848" s="1">
        <v>5.18</v>
      </c>
      <c r="S848" s="1">
        <v>14.3</v>
      </c>
      <c r="T848" s="1">
        <v>5.18</v>
      </c>
      <c r="U848" s="9"/>
      <c r="V848" s="10"/>
      <c r="W848" s="1" t="s">
        <v>41</v>
      </c>
      <c r="X848" s="2" t="s">
        <v>24</v>
      </c>
      <c r="Y848" s="2" t="str" cm="1">
        <f t="array" ref="Y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49" spans="1:26" ht="15" customHeight="1" x14ac:dyDescent="0.35">
      <c r="A849" s="1">
        <v>848</v>
      </c>
      <c r="B849" s="13">
        <v>-8.0004679948604593</v>
      </c>
      <c r="C849" s="12">
        <v>41.2762285336118</v>
      </c>
      <c r="D849" s="1">
        <v>2361</v>
      </c>
      <c r="E849" s="2" t="s">
        <v>1009</v>
      </c>
      <c r="F849" s="1"/>
      <c r="G849" s="2" t="s">
        <v>19</v>
      </c>
      <c r="H849" s="2" t="s">
        <v>723</v>
      </c>
      <c r="I849" s="2" t="s">
        <v>813</v>
      </c>
      <c r="J849" s="1">
        <v>11113</v>
      </c>
      <c r="K849" s="1">
        <v>178563.5</v>
      </c>
      <c r="L849" s="2" t="s">
        <v>21</v>
      </c>
      <c r="M849" s="1">
        <v>1988</v>
      </c>
      <c r="N849" s="1" t="str" cm="1">
        <f t="array" ref="N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49" s="2" t="s">
        <v>133</v>
      </c>
      <c r="P849" s="2" t="str" cm="1">
        <f t="array" ref="P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49" s="1">
        <v>1</v>
      </c>
      <c r="R849" s="1">
        <v>3.95</v>
      </c>
      <c r="S849" s="1">
        <v>20.3</v>
      </c>
      <c r="T849" s="1">
        <v>3.95</v>
      </c>
      <c r="U849" s="9"/>
      <c r="V849" s="10"/>
      <c r="W849" s="1" t="s">
        <v>41</v>
      </c>
      <c r="X849" s="2" t="s">
        <v>24</v>
      </c>
      <c r="Y849" s="2" t="str" cm="1">
        <f t="array" ref="Y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0" spans="1:26" ht="15" customHeight="1" x14ac:dyDescent="0.35">
      <c r="A850" s="1">
        <v>849</v>
      </c>
      <c r="B850" s="13">
        <v>-8.5874337067496</v>
      </c>
      <c r="C850" s="12">
        <v>42.046208186745297</v>
      </c>
      <c r="D850" s="1">
        <v>2364</v>
      </c>
      <c r="E850" s="2" t="s">
        <v>1010</v>
      </c>
      <c r="F850" s="1"/>
      <c r="G850" s="2" t="s">
        <v>19</v>
      </c>
      <c r="H850" s="2" t="s">
        <v>384</v>
      </c>
      <c r="I850" s="2" t="s">
        <v>765</v>
      </c>
      <c r="J850" s="1">
        <v>-37614</v>
      </c>
      <c r="K850" s="1">
        <v>264174</v>
      </c>
      <c r="L850" s="2" t="s">
        <v>21</v>
      </c>
      <c r="M850" s="1">
        <v>1989</v>
      </c>
      <c r="N850" s="1" t="str" cm="1">
        <f t="array" ref="N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0" s="2" t="s">
        <v>65</v>
      </c>
      <c r="P850" s="2" t="str" cm="1">
        <f t="array" ref="P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0" s="1">
        <v>1</v>
      </c>
      <c r="R850" s="1">
        <v>5.19</v>
      </c>
      <c r="S850" s="1">
        <v>14.3</v>
      </c>
      <c r="T850" s="1">
        <v>5.19</v>
      </c>
      <c r="U850" s="9"/>
      <c r="V850" s="10"/>
      <c r="W850" s="1" t="s">
        <v>41</v>
      </c>
      <c r="X850" s="2" t="s">
        <v>24</v>
      </c>
      <c r="Y850" s="2" t="str" cm="1">
        <f t="array" ref="Y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1" spans="1:26" ht="15" customHeight="1" x14ac:dyDescent="0.35">
      <c r="A851" s="1">
        <v>850</v>
      </c>
      <c r="B851" s="13">
        <v>-8.5622095030229701</v>
      </c>
      <c r="C851" s="12">
        <v>42.0420108466556</v>
      </c>
      <c r="D851" s="1">
        <v>2369</v>
      </c>
      <c r="E851" s="2" t="s">
        <v>1011</v>
      </c>
      <c r="F851" s="1"/>
      <c r="G851" s="2" t="s">
        <v>37</v>
      </c>
      <c r="H851" s="2" t="s">
        <v>384</v>
      </c>
      <c r="I851" s="2" t="s">
        <v>765</v>
      </c>
      <c r="J851" s="1">
        <v>-35528</v>
      </c>
      <c r="K851" s="1">
        <v>263697</v>
      </c>
      <c r="L851" s="2" t="s">
        <v>21</v>
      </c>
      <c r="M851" s="1">
        <v>1989</v>
      </c>
      <c r="N851" s="1" t="str" cm="1">
        <f t="array" ref="N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1" s="2" t="s">
        <v>32</v>
      </c>
      <c r="P851" s="2" t="str" cm="1">
        <f t="array" ref="P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1" s="1">
        <v>3</v>
      </c>
      <c r="R851" s="1">
        <v>39.22</v>
      </c>
      <c r="S851" s="1">
        <v>7.25</v>
      </c>
      <c r="T851" s="1">
        <v>18</v>
      </c>
      <c r="U851" s="1">
        <v>5.87</v>
      </c>
      <c r="V851" s="10"/>
      <c r="W851" s="1" t="s">
        <v>41</v>
      </c>
      <c r="X851" s="2" t="s">
        <v>24</v>
      </c>
      <c r="Y851" s="2" t="str" cm="1">
        <f t="array" ref="Y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2" spans="1:26" ht="15" customHeight="1" x14ac:dyDescent="0.35">
      <c r="A852" s="1">
        <v>851</v>
      </c>
      <c r="B852" s="13">
        <v>-8.0316680746359896</v>
      </c>
      <c r="C852" s="12">
        <v>41.260534393801599</v>
      </c>
      <c r="D852" s="1">
        <v>2370</v>
      </c>
      <c r="E852" s="2" t="s">
        <v>1012</v>
      </c>
      <c r="F852" s="1"/>
      <c r="G852" s="2" t="s">
        <v>19</v>
      </c>
      <c r="H852" s="2" t="s">
        <v>723</v>
      </c>
      <c r="I852" s="2" t="s">
        <v>813</v>
      </c>
      <c r="J852" s="1">
        <v>8501</v>
      </c>
      <c r="K852" s="1">
        <v>176817</v>
      </c>
      <c r="L852" s="2" t="s">
        <v>21</v>
      </c>
      <c r="M852" s="1">
        <v>1988</v>
      </c>
      <c r="N852" s="1" t="str" cm="1">
        <f t="array" ref="N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2" s="2" t="s">
        <v>65</v>
      </c>
      <c r="P852" s="2" t="str" cm="1">
        <f t="array" ref="P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2" s="1">
        <v>1</v>
      </c>
      <c r="R852" s="1">
        <v>6.95</v>
      </c>
      <c r="S852" s="1">
        <v>28.1</v>
      </c>
      <c r="T852" s="1">
        <v>6.95</v>
      </c>
      <c r="U852" s="9"/>
      <c r="V852" s="10"/>
      <c r="W852" s="1" t="s">
        <v>41</v>
      </c>
      <c r="X852" s="2" t="s">
        <v>24</v>
      </c>
      <c r="Y852" s="2" t="str" cm="1">
        <f t="array" ref="Y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3" spans="1:26" ht="15" customHeight="1" x14ac:dyDescent="0.35">
      <c r="A853" s="1">
        <v>852</v>
      </c>
      <c r="B853" s="13">
        <v>-8.5603550871159104</v>
      </c>
      <c r="C853" s="12">
        <v>42.046447225393699</v>
      </c>
      <c r="D853" s="1">
        <v>2373</v>
      </c>
      <c r="E853" s="2" t="s">
        <v>1013</v>
      </c>
      <c r="F853" s="1"/>
      <c r="G853" s="2" t="s">
        <v>26</v>
      </c>
      <c r="H853" s="2" t="s">
        <v>384</v>
      </c>
      <c r="I853" s="2" t="s">
        <v>765</v>
      </c>
      <c r="J853" s="1">
        <v>-35372</v>
      </c>
      <c r="K853" s="1">
        <v>264189</v>
      </c>
      <c r="L853" s="2" t="s">
        <v>21</v>
      </c>
      <c r="M853" s="1">
        <v>1989</v>
      </c>
      <c r="N853" s="1" t="str" cm="1">
        <f t="array" ref="N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3" s="2" t="s">
        <v>32</v>
      </c>
      <c r="P853" s="2" t="str" cm="1">
        <f t="array" ref="P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3" s="1">
        <v>4</v>
      </c>
      <c r="R853" s="1">
        <v>64</v>
      </c>
      <c r="S853" s="1">
        <v>14</v>
      </c>
      <c r="T853" s="1">
        <v>18</v>
      </c>
      <c r="U853" s="1">
        <v>12.4</v>
      </c>
      <c r="V853" s="10"/>
      <c r="W853" s="1" t="s">
        <v>41</v>
      </c>
      <c r="X853" s="2" t="s">
        <v>24</v>
      </c>
      <c r="Y853" s="2" t="str" cm="1">
        <f t="array" ref="Y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4" spans="1:26" ht="15" customHeight="1" x14ac:dyDescent="0.35">
      <c r="A854" s="1">
        <v>853</v>
      </c>
      <c r="B854" s="13">
        <v>-8.4014009363390905</v>
      </c>
      <c r="C854" s="12">
        <v>41.155045876677299</v>
      </c>
      <c r="D854" s="1">
        <v>2377</v>
      </c>
      <c r="E854" s="2" t="s">
        <v>1014</v>
      </c>
      <c r="F854" s="1"/>
      <c r="G854" s="2" t="s">
        <v>19</v>
      </c>
      <c r="H854" s="2" t="s">
        <v>723</v>
      </c>
      <c r="I854" s="2" t="s">
        <v>930</v>
      </c>
      <c r="J854" s="1">
        <v>-22519.88</v>
      </c>
      <c r="K854" s="1">
        <v>165131.4</v>
      </c>
      <c r="L854" s="2" t="s">
        <v>21</v>
      </c>
      <c r="M854" s="1">
        <v>1997</v>
      </c>
      <c r="N854" s="1" t="str" cm="1">
        <f t="array" ref="N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4" s="2" t="s">
        <v>32</v>
      </c>
      <c r="P854" s="2" t="str" cm="1">
        <f t="array" ref="P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4" s="1">
        <v>3</v>
      </c>
      <c r="R854" s="1">
        <v>38.200000000000003</v>
      </c>
      <c r="S854" s="1">
        <v>12.4</v>
      </c>
      <c r="T854" s="1">
        <v>14</v>
      </c>
      <c r="U854" s="1">
        <v>8</v>
      </c>
      <c r="V854" s="10"/>
      <c r="W854" s="1" t="s">
        <v>41</v>
      </c>
      <c r="X854" s="2" t="s">
        <v>24</v>
      </c>
      <c r="Y854" s="2" t="str" cm="1">
        <f t="array" ref="Y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5" spans="1:26" ht="15" customHeight="1" x14ac:dyDescent="0.35">
      <c r="A855" s="1">
        <v>854</v>
      </c>
      <c r="B855" s="13">
        <v>-8.5321826331616606</v>
      </c>
      <c r="C855" s="12">
        <v>42.055290515408998</v>
      </c>
      <c r="D855" s="1">
        <v>2379</v>
      </c>
      <c r="E855" s="2" t="s">
        <v>1015</v>
      </c>
      <c r="F855" s="1"/>
      <c r="G855" s="2" t="s">
        <v>19</v>
      </c>
      <c r="H855" s="2" t="s">
        <v>384</v>
      </c>
      <c r="I855" s="2" t="s">
        <v>1016</v>
      </c>
      <c r="J855" s="1">
        <v>-33035</v>
      </c>
      <c r="K855" s="1">
        <v>265160</v>
      </c>
      <c r="L855" s="2" t="s">
        <v>21</v>
      </c>
      <c r="M855" s="1">
        <v>1874</v>
      </c>
      <c r="N855" s="1" t="str" cm="1">
        <f t="array" ref="N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5" s="2" t="s">
        <v>65</v>
      </c>
      <c r="P855" s="2" t="str" cm="1">
        <f t="array" ref="P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55" s="1">
        <v>1</v>
      </c>
      <c r="R855" s="1">
        <v>9.34</v>
      </c>
      <c r="S855" s="1">
        <v>13.3</v>
      </c>
      <c r="T855" s="1">
        <v>9.34</v>
      </c>
      <c r="U855" s="9"/>
      <c r="V855" s="10"/>
      <c r="W855" s="1" t="s">
        <v>41</v>
      </c>
      <c r="X855" s="2" t="s">
        <v>24</v>
      </c>
      <c r="Y855" s="2" t="str" cm="1">
        <f t="array" ref="Y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6" spans="1:26" ht="15" customHeight="1" x14ac:dyDescent="0.35">
      <c r="A856" s="1">
        <v>855</v>
      </c>
      <c r="B856" s="13">
        <v>-8.4375200662225396</v>
      </c>
      <c r="C856" s="12">
        <v>41.123211974716199</v>
      </c>
      <c r="D856" s="1">
        <v>2382</v>
      </c>
      <c r="E856" s="2" t="s">
        <v>1017</v>
      </c>
      <c r="F856" s="1"/>
      <c r="G856" s="2" t="s">
        <v>26</v>
      </c>
      <c r="H856" s="2" t="s">
        <v>723</v>
      </c>
      <c r="I856" s="2" t="s">
        <v>930</v>
      </c>
      <c r="J856" s="1">
        <v>-25564</v>
      </c>
      <c r="K856" s="1">
        <v>161606</v>
      </c>
      <c r="L856" s="2" t="s">
        <v>21</v>
      </c>
      <c r="M856" s="1">
        <v>1940</v>
      </c>
      <c r="N856" s="1" t="str" cm="1">
        <f t="array" ref="N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6" s="2" t="s">
        <v>29</v>
      </c>
      <c r="P856" s="2" t="str" cm="1">
        <f t="array" ref="P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6" s="1">
        <v>1</v>
      </c>
      <c r="R856" s="1">
        <v>15.7</v>
      </c>
      <c r="S856" s="1">
        <v>5.96</v>
      </c>
      <c r="T856" s="1">
        <v>15.7</v>
      </c>
      <c r="U856" s="9"/>
      <c r="V856" s="10"/>
      <c r="W856" s="1" t="s">
        <v>41</v>
      </c>
      <c r="X856" s="2" t="s">
        <v>35</v>
      </c>
      <c r="Y856" s="2" t="str" cm="1">
        <f t="array" ref="Y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57" spans="1:26" ht="15" customHeight="1" x14ac:dyDescent="0.35">
      <c r="A857" s="1">
        <v>856</v>
      </c>
      <c r="B857" s="13">
        <v>-8.4150811186627905</v>
      </c>
      <c r="C857" s="12">
        <v>41.155504840547501</v>
      </c>
      <c r="D857" s="1">
        <v>2385</v>
      </c>
      <c r="E857" s="2" t="s">
        <v>1018</v>
      </c>
      <c r="F857" s="1"/>
      <c r="G857" s="2" t="s">
        <v>37</v>
      </c>
      <c r="H857" s="2" t="s">
        <v>723</v>
      </c>
      <c r="I857" s="2" t="s">
        <v>930</v>
      </c>
      <c r="J857" s="1">
        <v>-23668</v>
      </c>
      <c r="K857" s="1">
        <v>165186</v>
      </c>
      <c r="L857" s="2" t="s">
        <v>21</v>
      </c>
      <c r="M857" s="1">
        <v>1850</v>
      </c>
      <c r="N857" s="1" t="str" cm="1">
        <f t="array" ref="N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7" s="2" t="s">
        <v>29</v>
      </c>
      <c r="P857" s="2" t="str" cm="1">
        <f t="array" ref="P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57" s="1">
        <v>1</v>
      </c>
      <c r="R857" s="1">
        <v>11</v>
      </c>
      <c r="S857" s="1">
        <v>4</v>
      </c>
      <c r="T857" s="1">
        <v>11</v>
      </c>
      <c r="U857" s="9"/>
      <c r="V857" s="10"/>
      <c r="W857" s="1" t="s">
        <v>41</v>
      </c>
      <c r="X857" s="2" t="s">
        <v>35</v>
      </c>
      <c r="Y857" s="2" t="str" cm="1">
        <f t="array" ref="Y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58" spans="1:26" ht="15" customHeight="1" x14ac:dyDescent="0.35">
      <c r="A858" s="1">
        <v>857</v>
      </c>
      <c r="B858" s="13">
        <v>-8.1151930021671301</v>
      </c>
      <c r="C858" s="12">
        <v>41.149401417446398</v>
      </c>
      <c r="D858" s="1">
        <v>2387</v>
      </c>
      <c r="E858" s="2" t="s">
        <v>1019</v>
      </c>
      <c r="F858" s="1"/>
      <c r="G858" s="2" t="s">
        <v>37</v>
      </c>
      <c r="H858" s="2" t="s">
        <v>723</v>
      </c>
      <c r="I858" s="2" t="s">
        <v>816</v>
      </c>
      <c r="J858" s="1">
        <v>1503.9010000000001</v>
      </c>
      <c r="K858" s="1">
        <v>164470</v>
      </c>
      <c r="L858" s="2" t="s">
        <v>21</v>
      </c>
      <c r="M858" s="1">
        <v>2003</v>
      </c>
      <c r="N858" s="1" t="str" cm="1">
        <f t="array" ref="N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58" s="2" t="s">
        <v>32</v>
      </c>
      <c r="P858" s="2" t="str" cm="1">
        <f t="array" ref="P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8" s="1">
        <v>3</v>
      </c>
      <c r="R858" s="1">
        <v>39.950000000000003</v>
      </c>
      <c r="S858" s="1">
        <v>9.6999999999999993</v>
      </c>
      <c r="T858" s="1">
        <v>18.649999999999999</v>
      </c>
      <c r="U858" s="1">
        <v>10</v>
      </c>
      <c r="V858" s="10"/>
      <c r="W858" s="1" t="s">
        <v>41</v>
      </c>
      <c r="X858" s="2" t="s">
        <v>38</v>
      </c>
      <c r="Y858" s="2" t="str" cm="1">
        <f t="array" ref="Y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59" spans="1:26" ht="15" customHeight="1" x14ac:dyDescent="0.35">
      <c r="A859" s="1">
        <v>858</v>
      </c>
      <c r="B859" s="13">
        <v>-7.57943439031982</v>
      </c>
      <c r="C859" s="12">
        <v>37.517752473395603</v>
      </c>
      <c r="D859" s="1">
        <v>2390</v>
      </c>
      <c r="E859" s="2" t="s">
        <v>1020</v>
      </c>
      <c r="F859" s="1"/>
      <c r="G859" s="2" t="s">
        <v>26</v>
      </c>
      <c r="H859" s="2" t="s">
        <v>69</v>
      </c>
      <c r="I859" s="2" t="s">
        <v>1021</v>
      </c>
      <c r="J859" s="1">
        <v>48947.47</v>
      </c>
      <c r="K859" s="1">
        <v>-238578.8</v>
      </c>
      <c r="L859" s="2" t="s">
        <v>21</v>
      </c>
      <c r="M859" s="1">
        <v>1946</v>
      </c>
      <c r="N859" s="1" t="str" cm="1">
        <f t="array" ref="N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59" s="2" t="s">
        <v>32</v>
      </c>
      <c r="P859" s="2" t="str" cm="1">
        <f t="array" ref="P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59" s="1">
        <v>3</v>
      </c>
      <c r="R859" s="1">
        <v>64.400000000000006</v>
      </c>
      <c r="S859" s="1">
        <v>7.8</v>
      </c>
      <c r="T859" s="1">
        <v>25.4</v>
      </c>
      <c r="U859" s="1">
        <v>13</v>
      </c>
      <c r="V859" s="10"/>
      <c r="W859" s="1" t="s">
        <v>30</v>
      </c>
      <c r="X859" s="2" t="s">
        <v>51</v>
      </c>
      <c r="Y859" s="2" t="str" cm="1">
        <f t="array" ref="Y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59" s="2" t="s">
        <v>24</v>
      </c>
    </row>
    <row r="860" spans="1:26" ht="15" customHeight="1" x14ac:dyDescent="0.35">
      <c r="A860" s="1">
        <v>859</v>
      </c>
      <c r="B860" s="13">
        <v>-7.5472728476327999</v>
      </c>
      <c r="C860" s="12">
        <v>37.463797101262998</v>
      </c>
      <c r="D860" s="1">
        <v>2391</v>
      </c>
      <c r="E860" s="2" t="s">
        <v>1022</v>
      </c>
      <c r="F860" s="1"/>
      <c r="G860" s="2" t="s">
        <v>26</v>
      </c>
      <c r="H860" s="2" t="s">
        <v>69</v>
      </c>
      <c r="I860" s="2" t="s">
        <v>1021</v>
      </c>
      <c r="J860" s="1">
        <v>51828</v>
      </c>
      <c r="K860" s="1">
        <v>-244550</v>
      </c>
      <c r="L860" s="2" t="s">
        <v>21</v>
      </c>
      <c r="M860" s="1">
        <v>1944</v>
      </c>
      <c r="N860" s="1" t="str" cm="1">
        <f t="array" ref="N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0" s="2" t="s">
        <v>29</v>
      </c>
      <c r="P860" s="2" t="str" cm="1">
        <f t="array" ref="P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0" s="1">
        <v>2</v>
      </c>
      <c r="R860" s="1">
        <v>16</v>
      </c>
      <c r="S860" s="1">
        <v>8.1999999999999993</v>
      </c>
      <c r="T860" s="1">
        <v>8</v>
      </c>
      <c r="U860" s="1">
        <v>4</v>
      </c>
      <c r="V860" s="10"/>
      <c r="W860" s="1" t="s">
        <v>30</v>
      </c>
      <c r="X860" s="2" t="s">
        <v>31</v>
      </c>
      <c r="Y860" s="2" t="str" cm="1">
        <f t="array" ref="Y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861" spans="1:26" ht="15" customHeight="1" x14ac:dyDescent="0.35">
      <c r="A861" s="1">
        <v>860</v>
      </c>
      <c r="B861" s="13">
        <v>-7.5245876635915998</v>
      </c>
      <c r="C861" s="12">
        <v>37.452616387022303</v>
      </c>
      <c r="D861" s="1">
        <v>2392</v>
      </c>
      <c r="E861" s="2" t="s">
        <v>1023</v>
      </c>
      <c r="F861" s="1"/>
      <c r="G861" s="2" t="s">
        <v>26</v>
      </c>
      <c r="H861" s="2" t="s">
        <v>69</v>
      </c>
      <c r="I861" s="2" t="s">
        <v>1021</v>
      </c>
      <c r="J861" s="1">
        <v>53842.96</v>
      </c>
      <c r="K861" s="1">
        <v>-245778.2</v>
      </c>
      <c r="L861" s="2" t="s">
        <v>21</v>
      </c>
      <c r="M861" s="1">
        <v>1945</v>
      </c>
      <c r="N861" s="1" t="str" cm="1">
        <f t="array" ref="N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1" s="2" t="s">
        <v>29</v>
      </c>
      <c r="P861" s="2" t="str" cm="1">
        <f t="array" ref="P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1" s="1">
        <v>2</v>
      </c>
      <c r="R861" s="1">
        <v>12.2</v>
      </c>
      <c r="S861" s="1">
        <v>10.8</v>
      </c>
      <c r="T861" s="1">
        <v>6.1</v>
      </c>
      <c r="U861" s="1">
        <v>3.5</v>
      </c>
      <c r="V861" s="10"/>
      <c r="W861" s="1" t="s">
        <v>30</v>
      </c>
      <c r="X861" s="2" t="s">
        <v>31</v>
      </c>
      <c r="Y861" s="2" t="str" cm="1">
        <f t="array" ref="Y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862" spans="1:26" ht="15" customHeight="1" x14ac:dyDescent="0.35">
      <c r="A862" s="1">
        <v>861</v>
      </c>
      <c r="B862" s="13">
        <v>-7.5208722612071002</v>
      </c>
      <c r="C862" s="12">
        <v>37.381940371674098</v>
      </c>
      <c r="D862" s="1">
        <v>2394</v>
      </c>
      <c r="E862" s="2" t="s">
        <v>1024</v>
      </c>
      <c r="F862" s="1"/>
      <c r="G862" s="2" t="s">
        <v>26</v>
      </c>
      <c r="H862" s="2" t="s">
        <v>69</v>
      </c>
      <c r="I862" s="2" t="s">
        <v>1021</v>
      </c>
      <c r="J862" s="1">
        <v>54222.64</v>
      </c>
      <c r="K862" s="1">
        <v>-253620.2</v>
      </c>
      <c r="L862" s="2" t="s">
        <v>21</v>
      </c>
      <c r="M862" s="1">
        <v>2002</v>
      </c>
      <c r="N862" s="1" t="str" cm="1">
        <f t="array" ref="N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2" s="2" t="s">
        <v>29</v>
      </c>
      <c r="P862" s="2" t="str" cm="1">
        <f t="array" ref="P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2" s="1">
        <v>4</v>
      </c>
      <c r="R862" s="1">
        <v>66</v>
      </c>
      <c r="S862" s="1">
        <v>8.1999999999999993</v>
      </c>
      <c r="T862" s="1">
        <v>17</v>
      </c>
      <c r="U862" s="1">
        <v>4.5999999999999996</v>
      </c>
      <c r="V862" s="10"/>
      <c r="W862" s="1" t="s">
        <v>30</v>
      </c>
      <c r="X862" s="2" t="s">
        <v>321</v>
      </c>
      <c r="Y862" s="2" t="str" cm="1">
        <f t="array" ref="Y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862" s="2" t="s">
        <v>24</v>
      </c>
    </row>
    <row r="863" spans="1:26" ht="15" customHeight="1" x14ac:dyDescent="0.35">
      <c r="A863" s="1">
        <v>862</v>
      </c>
      <c r="B863" s="13">
        <v>-7.4947498502623002</v>
      </c>
      <c r="C863" s="12">
        <v>39.2906189316938</v>
      </c>
      <c r="D863" s="1">
        <v>2397</v>
      </c>
      <c r="E863" s="2" t="s">
        <v>1025</v>
      </c>
      <c r="F863" s="1" t="s">
        <v>2720</v>
      </c>
      <c r="G863" s="2" t="s">
        <v>26</v>
      </c>
      <c r="H863" s="2" t="s">
        <v>20</v>
      </c>
      <c r="I863" s="2" t="s">
        <v>20</v>
      </c>
      <c r="J863" s="1">
        <v>55072</v>
      </c>
      <c r="K863" s="1">
        <v>-41733</v>
      </c>
      <c r="L863" s="2" t="s">
        <v>21</v>
      </c>
      <c r="M863" s="1">
        <v>1982</v>
      </c>
      <c r="N863" s="1" t="str" cm="1">
        <f t="array" ref="N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3" s="2" t="s">
        <v>29</v>
      </c>
      <c r="P863" s="2" t="str" cm="1">
        <f t="array" ref="P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3" s="1">
        <v>3</v>
      </c>
      <c r="R863" s="1">
        <v>11</v>
      </c>
      <c r="S863" s="1">
        <v>6.85</v>
      </c>
      <c r="T863" s="1">
        <v>4</v>
      </c>
      <c r="U863" s="1">
        <v>1.1000000000000001</v>
      </c>
      <c r="V863" s="10"/>
      <c r="W863" s="1" t="s">
        <v>23</v>
      </c>
      <c r="X863" s="2" t="s">
        <v>31</v>
      </c>
      <c r="Y863" s="2" t="str" cm="1">
        <f t="array" ref="Y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864" spans="1:26" ht="15" customHeight="1" x14ac:dyDescent="0.35">
      <c r="A864" s="1">
        <v>863</v>
      </c>
      <c r="B864" s="13">
        <v>-7.63665555314474</v>
      </c>
      <c r="C864" s="12">
        <v>39.271809788839903</v>
      </c>
      <c r="D864" s="1">
        <v>2399</v>
      </c>
      <c r="E864" s="2" t="s">
        <v>1026</v>
      </c>
      <c r="F864" s="1"/>
      <c r="G864" s="2" t="s">
        <v>26</v>
      </c>
      <c r="H864" s="2" t="s">
        <v>20</v>
      </c>
      <c r="I864" s="2" t="s">
        <v>460</v>
      </c>
      <c r="J864" s="1">
        <v>42841</v>
      </c>
      <c r="K864" s="1">
        <v>-43898</v>
      </c>
      <c r="L864" s="2" t="s">
        <v>21</v>
      </c>
      <c r="M864" s="1">
        <v>2009</v>
      </c>
      <c r="N864" s="1" t="str" cm="1">
        <f t="array" ref="N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4" s="2" t="s">
        <v>29</v>
      </c>
      <c r="P864" s="2" t="str" cm="1">
        <f t="array" ref="P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4" s="1">
        <v>3</v>
      </c>
      <c r="R864" s="1">
        <v>41.5</v>
      </c>
      <c r="S864" s="1">
        <v>8</v>
      </c>
      <c r="T864" s="1">
        <v>14.5</v>
      </c>
      <c r="U864" s="1">
        <v>4</v>
      </c>
      <c r="V864" s="10"/>
      <c r="W864" s="1" t="s">
        <v>23</v>
      </c>
      <c r="X864" s="2" t="s">
        <v>35</v>
      </c>
      <c r="Y864" s="2" t="str" cm="1">
        <f t="array" ref="Y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65" spans="1:26" ht="15" customHeight="1" x14ac:dyDescent="0.35">
      <c r="A865" s="1">
        <v>864</v>
      </c>
      <c r="B865" s="13">
        <v>-7.64193946560661</v>
      </c>
      <c r="C865" s="12">
        <v>39.252545988688098</v>
      </c>
      <c r="D865" s="1">
        <v>2400</v>
      </c>
      <c r="E865" s="2" t="s">
        <v>1027</v>
      </c>
      <c r="F865" s="1"/>
      <c r="G865" s="2" t="s">
        <v>26</v>
      </c>
      <c r="H865" s="2" t="s">
        <v>20</v>
      </c>
      <c r="I865" s="2" t="s">
        <v>460</v>
      </c>
      <c r="J865" s="1">
        <v>42396.63</v>
      </c>
      <c r="K865" s="1">
        <v>-46039.18</v>
      </c>
      <c r="L865" s="2" t="s">
        <v>21</v>
      </c>
      <c r="M865" s="1">
        <v>1932</v>
      </c>
      <c r="N865" s="1" t="str" cm="1">
        <f t="array" ref="N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865" s="2" t="s">
        <v>32</v>
      </c>
      <c r="P865" s="2" t="str" cm="1">
        <f t="array" ref="P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5" s="1">
        <v>3</v>
      </c>
      <c r="R865" s="1">
        <v>39</v>
      </c>
      <c r="S865" s="1">
        <v>7.6</v>
      </c>
      <c r="T865" s="1">
        <v>16</v>
      </c>
      <c r="U865" s="1">
        <v>4.5</v>
      </c>
      <c r="V865" s="10"/>
      <c r="W865" s="1" t="s">
        <v>23</v>
      </c>
      <c r="X865" s="2" t="s">
        <v>24</v>
      </c>
      <c r="Y865" s="2" t="str" cm="1">
        <f t="array" ref="Y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66" spans="1:26" ht="15" customHeight="1" x14ac:dyDescent="0.35">
      <c r="A866" s="1">
        <v>865</v>
      </c>
      <c r="B866" s="13">
        <v>-7.6453384296024796</v>
      </c>
      <c r="C866" s="12">
        <v>39.313099614639903</v>
      </c>
      <c r="D866" s="1">
        <v>2403</v>
      </c>
      <c r="E866" s="2" t="s">
        <v>1028</v>
      </c>
      <c r="F866" s="1" t="s">
        <v>2720</v>
      </c>
      <c r="G866" s="2" t="s">
        <v>26</v>
      </c>
      <c r="H866" s="2" t="s">
        <v>20</v>
      </c>
      <c r="I866" s="2" t="s">
        <v>460</v>
      </c>
      <c r="J866" s="1">
        <v>42067</v>
      </c>
      <c r="K866" s="1">
        <v>-39318</v>
      </c>
      <c r="L866" s="2" t="s">
        <v>21</v>
      </c>
      <c r="M866" s="1">
        <v>2009</v>
      </c>
      <c r="N866" s="1" t="str" cm="1">
        <f t="array" ref="N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6" s="2" t="s">
        <v>29</v>
      </c>
      <c r="P866" s="2" t="str" cm="1">
        <f t="array" ref="P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6" s="1">
        <v>4</v>
      </c>
      <c r="R866" s="1">
        <v>17.5</v>
      </c>
      <c r="S866" s="1">
        <v>7.75</v>
      </c>
      <c r="T866" s="1">
        <v>4.5</v>
      </c>
      <c r="U866" s="1">
        <v>2.2000000000000002</v>
      </c>
      <c r="V866" s="10"/>
      <c r="W866" s="1" t="s">
        <v>23</v>
      </c>
      <c r="X866" s="2" t="s">
        <v>35</v>
      </c>
      <c r="Y866" s="2" t="str" cm="1">
        <f t="array" ref="Y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67" spans="1:26" ht="15" customHeight="1" x14ac:dyDescent="0.35">
      <c r="A867" s="1">
        <v>866</v>
      </c>
      <c r="B867" s="13">
        <v>-7.6362053508487504</v>
      </c>
      <c r="C867" s="12">
        <v>39.478619804975303</v>
      </c>
      <c r="D867" s="1">
        <v>2407</v>
      </c>
      <c r="E867" s="2" t="s">
        <v>1029</v>
      </c>
      <c r="F867" s="1"/>
      <c r="G867" s="2" t="s">
        <v>26</v>
      </c>
      <c r="H867" s="2" t="s">
        <v>20</v>
      </c>
      <c r="I867" s="2" t="s">
        <v>451</v>
      </c>
      <c r="J867" s="1">
        <v>42753.52</v>
      </c>
      <c r="K867" s="1">
        <v>-20937.02</v>
      </c>
      <c r="L867" s="2" t="s">
        <v>21</v>
      </c>
      <c r="M867" s="1">
        <v>2005</v>
      </c>
      <c r="N867" s="1" t="str" cm="1">
        <f t="array" ref="N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7" s="2" t="s">
        <v>32</v>
      </c>
      <c r="P867" s="2" t="str" cm="1">
        <f t="array" ref="P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7" s="1">
        <v>3</v>
      </c>
      <c r="R867" s="1">
        <v>82.25</v>
      </c>
      <c r="S867" s="1">
        <v>14.8</v>
      </c>
      <c r="T867" s="1">
        <v>35.35</v>
      </c>
      <c r="U867" s="1">
        <v>3.25</v>
      </c>
      <c r="V867" s="10"/>
      <c r="W867" s="1" t="s">
        <v>23</v>
      </c>
      <c r="X867" s="2" t="s">
        <v>24</v>
      </c>
      <c r="Y867" s="2" t="str" cm="1">
        <f t="array" ref="Y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68" spans="1:26" ht="15" customHeight="1" x14ac:dyDescent="0.35">
      <c r="A868" s="1">
        <v>867</v>
      </c>
      <c r="B868" s="13">
        <v>-7.65496805281989</v>
      </c>
      <c r="C868" s="12">
        <v>39.573874307104198</v>
      </c>
      <c r="D868" s="1">
        <v>2412</v>
      </c>
      <c r="E868" s="2" t="s">
        <v>1030</v>
      </c>
      <c r="F868" s="1"/>
      <c r="G868" s="2" t="s">
        <v>26</v>
      </c>
      <c r="H868" s="2" t="s">
        <v>20</v>
      </c>
      <c r="I868" s="2" t="s">
        <v>451</v>
      </c>
      <c r="J868" s="1">
        <v>41083</v>
      </c>
      <c r="K868" s="1">
        <v>-10370</v>
      </c>
      <c r="L868" s="2" t="s">
        <v>21</v>
      </c>
      <c r="M868" s="1">
        <v>1968</v>
      </c>
      <c r="N868" s="1" t="str" cm="1">
        <f t="array" ref="N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68" s="2" t="s">
        <v>29</v>
      </c>
      <c r="P868" s="2" t="str" cm="1">
        <f t="array" ref="P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68" s="1">
        <v>2</v>
      </c>
      <c r="R868" s="1">
        <v>24.3</v>
      </c>
      <c r="S868" s="1">
        <v>6.7</v>
      </c>
      <c r="T868" s="1">
        <v>12.15</v>
      </c>
      <c r="U868" s="1">
        <v>6.2</v>
      </c>
      <c r="V868" s="10"/>
      <c r="W868" s="1" t="s">
        <v>23</v>
      </c>
      <c r="X868" s="2" t="s">
        <v>35</v>
      </c>
      <c r="Y868" s="2" t="str" cm="1">
        <f t="array" ref="Y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69" spans="1:26" ht="15" customHeight="1" x14ac:dyDescent="0.35">
      <c r="A869" s="1">
        <v>868</v>
      </c>
      <c r="B869" s="13">
        <v>-8.5266597735129697</v>
      </c>
      <c r="C869" s="12">
        <v>42.059638205715601</v>
      </c>
      <c r="D869" s="1">
        <v>2419</v>
      </c>
      <c r="E869" s="2" t="s">
        <v>1031</v>
      </c>
      <c r="F869" s="1"/>
      <c r="G869" s="2" t="s">
        <v>26</v>
      </c>
      <c r="H869" s="2" t="s">
        <v>384</v>
      </c>
      <c r="I869" s="2" t="s">
        <v>1016</v>
      </c>
      <c r="J869" s="1">
        <v>-32575.599999999999</v>
      </c>
      <c r="K869" s="1">
        <v>265640.8</v>
      </c>
      <c r="L869" s="2" t="s">
        <v>21</v>
      </c>
      <c r="M869" s="1">
        <v>1989</v>
      </c>
      <c r="N869" s="1" t="str" cm="1">
        <f t="array" ref="N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69" s="2" t="s">
        <v>32</v>
      </c>
      <c r="P869" s="2" t="str" cm="1">
        <f t="array" ref="P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69" s="1">
        <v>5</v>
      </c>
      <c r="R869" s="1">
        <v>163.30000000000001</v>
      </c>
      <c r="S869" s="1">
        <v>16.600000000000001</v>
      </c>
      <c r="T869" s="1">
        <v>35.200000000000003</v>
      </c>
      <c r="U869" s="1">
        <v>27</v>
      </c>
      <c r="V869" s="10"/>
      <c r="W869" s="1" t="s">
        <v>41</v>
      </c>
      <c r="X869" s="2" t="s">
        <v>38</v>
      </c>
      <c r="Y869" s="2" t="str" cm="1">
        <f t="array" ref="Y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0" spans="1:26" ht="15" customHeight="1" x14ac:dyDescent="0.35">
      <c r="A870" s="1">
        <v>869</v>
      </c>
      <c r="B870" s="13">
        <v>-7.6427396974438304</v>
      </c>
      <c r="C870" s="12">
        <v>39.253469726116698</v>
      </c>
      <c r="D870" s="1">
        <v>2423</v>
      </c>
      <c r="E870" s="2" t="s">
        <v>1032</v>
      </c>
      <c r="F870" s="1" t="s">
        <v>2720</v>
      </c>
      <c r="G870" s="2" t="s">
        <v>26</v>
      </c>
      <c r="H870" s="2" t="s">
        <v>20</v>
      </c>
      <c r="I870" s="2" t="s">
        <v>460</v>
      </c>
      <c r="J870" s="1">
        <v>42327</v>
      </c>
      <c r="K870" s="1">
        <v>-45937</v>
      </c>
      <c r="L870" s="2" t="s">
        <v>21</v>
      </c>
      <c r="M870" s="1">
        <v>2009</v>
      </c>
      <c r="N870" s="1" t="str" cm="1">
        <f t="array" ref="N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0" s="2" t="s">
        <v>29</v>
      </c>
      <c r="P870" s="2" t="str" cm="1">
        <f t="array" ref="P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0" s="1">
        <v>3</v>
      </c>
      <c r="R870" s="1">
        <v>25.82</v>
      </c>
      <c r="S870" s="1">
        <v>3.95</v>
      </c>
      <c r="T870" s="1">
        <v>10.96</v>
      </c>
      <c r="U870" s="1">
        <v>0.65</v>
      </c>
      <c r="V870" s="10"/>
      <c r="W870" s="1" t="s">
        <v>23</v>
      </c>
      <c r="X870" s="2" t="s">
        <v>31</v>
      </c>
      <c r="Y870" s="2" t="str" cm="1">
        <f t="array" ref="Y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871" spans="1:26" ht="15" customHeight="1" x14ac:dyDescent="0.35">
      <c r="A871" s="1">
        <v>870</v>
      </c>
      <c r="B871" s="13">
        <v>-8.5210587243073999</v>
      </c>
      <c r="C871" s="12">
        <v>42.061585706831998</v>
      </c>
      <c r="D871" s="1">
        <v>2425</v>
      </c>
      <c r="E871" s="2" t="s">
        <v>1033</v>
      </c>
      <c r="F871" s="1"/>
      <c r="G871" s="2" t="s">
        <v>19</v>
      </c>
      <c r="H871" s="2" t="s">
        <v>384</v>
      </c>
      <c r="I871" s="2" t="s">
        <v>1016</v>
      </c>
      <c r="J871" s="1">
        <v>-32111</v>
      </c>
      <c r="K871" s="1">
        <v>265855</v>
      </c>
      <c r="L871" s="2" t="s">
        <v>21</v>
      </c>
      <c r="M871" s="1">
        <v>1989</v>
      </c>
      <c r="N871" s="1" t="str" cm="1">
        <f t="array" ref="N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1" s="2" t="s">
        <v>65</v>
      </c>
      <c r="P871" s="2" t="str" cm="1">
        <f t="array" ref="P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1" s="1">
        <v>1</v>
      </c>
      <c r="R871" s="1">
        <v>5.44</v>
      </c>
      <c r="S871" s="1">
        <v>14.1</v>
      </c>
      <c r="T871" s="1">
        <v>5.44</v>
      </c>
      <c r="U871" s="9"/>
      <c r="V871" s="10"/>
      <c r="W871" s="1" t="s">
        <v>41</v>
      </c>
      <c r="X871" s="2" t="s">
        <v>24</v>
      </c>
      <c r="Y871" s="2" t="str" cm="1">
        <f t="array" ref="Y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2" spans="1:26" ht="15" customHeight="1" x14ac:dyDescent="0.35">
      <c r="A872" s="1">
        <v>871</v>
      </c>
      <c r="B872" s="13">
        <v>-7.51362987741852</v>
      </c>
      <c r="C872" s="12">
        <v>38.951538206062502</v>
      </c>
      <c r="D872" s="1">
        <v>2428</v>
      </c>
      <c r="E872" s="2" t="s">
        <v>1034</v>
      </c>
      <c r="F872" s="1"/>
      <c r="G872" s="2" t="s">
        <v>26</v>
      </c>
      <c r="H872" s="2" t="s">
        <v>135</v>
      </c>
      <c r="I872" s="2" t="s">
        <v>1035</v>
      </c>
      <c r="J872" s="1">
        <v>53700</v>
      </c>
      <c r="K872" s="1">
        <v>-79388.77</v>
      </c>
      <c r="L872" s="2" t="s">
        <v>21</v>
      </c>
      <c r="M872" s="1">
        <v>1986</v>
      </c>
      <c r="N872" s="1" t="str" cm="1">
        <f t="array" ref="N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2" s="2" t="s">
        <v>77</v>
      </c>
      <c r="P872" s="2" t="str" cm="1">
        <f t="array" ref="P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2" s="1">
        <v>2</v>
      </c>
      <c r="R872" s="1">
        <v>25.9</v>
      </c>
      <c r="S872" s="1">
        <v>14.2</v>
      </c>
      <c r="T872" s="1">
        <v>13.2</v>
      </c>
      <c r="U872" s="1">
        <v>8.9</v>
      </c>
      <c r="V872" s="10"/>
      <c r="W872" s="1" t="s">
        <v>23</v>
      </c>
      <c r="X872" s="2" t="s">
        <v>35</v>
      </c>
      <c r="Y872" s="2" t="str" cm="1">
        <f t="array" ref="Y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72" s="2" t="s">
        <v>24</v>
      </c>
    </row>
    <row r="873" spans="1:26" ht="15" customHeight="1" x14ac:dyDescent="0.35">
      <c r="A873" s="1">
        <v>872</v>
      </c>
      <c r="B873" s="13">
        <v>-8.4924714211905101</v>
      </c>
      <c r="C873" s="12">
        <v>42.067584711172302</v>
      </c>
      <c r="D873" s="1">
        <v>2430</v>
      </c>
      <c r="E873" s="2" t="s">
        <v>1036</v>
      </c>
      <c r="F873" s="1"/>
      <c r="G873" s="2" t="s">
        <v>37</v>
      </c>
      <c r="H873" s="2" t="s">
        <v>384</v>
      </c>
      <c r="I873" s="2" t="s">
        <v>1016</v>
      </c>
      <c r="J873" s="1">
        <v>-29742</v>
      </c>
      <c r="K873" s="1">
        <v>266511</v>
      </c>
      <c r="L873" s="2" t="s">
        <v>21</v>
      </c>
      <c r="M873" s="1">
        <v>1989</v>
      </c>
      <c r="N873" s="1" t="str" cm="1">
        <f t="array" ref="N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3" s="2" t="s">
        <v>32</v>
      </c>
      <c r="P873" s="2" t="str" cm="1">
        <f t="array" ref="P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3" s="1">
        <v>3</v>
      </c>
      <c r="R873" s="1">
        <v>39.28</v>
      </c>
      <c r="S873" s="1">
        <v>7.5</v>
      </c>
      <c r="T873" s="1">
        <v>18.03</v>
      </c>
      <c r="U873" s="1">
        <v>5.38</v>
      </c>
      <c r="V873" s="10"/>
      <c r="W873" s="1" t="s">
        <v>41</v>
      </c>
      <c r="X873" s="2" t="s">
        <v>24</v>
      </c>
      <c r="Y873" s="2" t="str" cm="1">
        <f t="array" ref="Y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4" spans="1:26" ht="15" customHeight="1" x14ac:dyDescent="0.35">
      <c r="A874" s="1">
        <v>873</v>
      </c>
      <c r="B874" s="13">
        <v>-8.4742063923928992</v>
      </c>
      <c r="C874" s="12">
        <v>42.0683246735842</v>
      </c>
      <c r="D874" s="1">
        <v>2437</v>
      </c>
      <c r="E874" s="2" t="s">
        <v>1011</v>
      </c>
      <c r="F874" s="1"/>
      <c r="G874" s="2" t="s">
        <v>37</v>
      </c>
      <c r="H874" s="2" t="s">
        <v>384</v>
      </c>
      <c r="I874" s="2" t="s">
        <v>1016</v>
      </c>
      <c r="J874" s="1">
        <v>-28230</v>
      </c>
      <c r="K874" s="1">
        <v>266587</v>
      </c>
      <c r="L874" s="2" t="s">
        <v>21</v>
      </c>
      <c r="M874" s="1">
        <v>1989</v>
      </c>
      <c r="N874" s="1" t="str" cm="1">
        <f t="array" ref="N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4" s="2" t="s">
        <v>32</v>
      </c>
      <c r="P874" s="2" t="str" cm="1">
        <f t="array" ref="P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4" s="1">
        <v>3</v>
      </c>
      <c r="R874" s="1">
        <v>39.25</v>
      </c>
      <c r="S874" s="1">
        <v>6.4</v>
      </c>
      <c r="T874" s="1">
        <v>18.02</v>
      </c>
      <c r="U874" s="1">
        <v>5.08</v>
      </c>
      <c r="V874" s="10"/>
      <c r="W874" s="1" t="s">
        <v>41</v>
      </c>
      <c r="X874" s="2" t="s">
        <v>24</v>
      </c>
      <c r="Y874" s="2" t="str" cm="1">
        <f t="array" ref="Y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5" spans="1:26" ht="15" customHeight="1" x14ac:dyDescent="0.35">
      <c r="A875" s="1">
        <v>874</v>
      </c>
      <c r="B875" s="13">
        <v>-7.4720663028554304</v>
      </c>
      <c r="C875" s="12">
        <v>37.264121018334599</v>
      </c>
      <c r="D875" s="1">
        <v>2446</v>
      </c>
      <c r="E875" s="2" t="s">
        <v>1037</v>
      </c>
      <c r="F875" s="1"/>
      <c r="G875" s="2" t="s">
        <v>26</v>
      </c>
      <c r="H875" s="2" t="s">
        <v>69</v>
      </c>
      <c r="I875" s="2" t="s">
        <v>672</v>
      </c>
      <c r="J875" s="1">
        <v>58636.66</v>
      </c>
      <c r="K875" s="1">
        <v>-266667.3</v>
      </c>
      <c r="L875" s="2" t="s">
        <v>21</v>
      </c>
      <c r="M875" s="1">
        <v>1968</v>
      </c>
      <c r="N875" s="1" t="str" cm="1">
        <f t="array" ref="N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5" s="2" t="s">
        <v>22</v>
      </c>
      <c r="P875" s="2" t="str" cm="1">
        <f t="array" ref="P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875" s="1">
        <v>1</v>
      </c>
      <c r="R875" s="1">
        <v>21.8</v>
      </c>
      <c r="S875" s="1">
        <v>11.5</v>
      </c>
      <c r="T875" s="1">
        <v>21.8</v>
      </c>
      <c r="U875" s="9"/>
      <c r="V875" s="10"/>
      <c r="W875" s="1" t="s">
        <v>30</v>
      </c>
      <c r="X875" s="2" t="s">
        <v>24</v>
      </c>
      <c r="Y875" s="2" t="str" cm="1">
        <f t="array" ref="Y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6" spans="1:26" ht="15" customHeight="1" x14ac:dyDescent="0.35">
      <c r="A876" s="1">
        <v>875</v>
      </c>
      <c r="B876" s="13">
        <v>-7.4709364725238503</v>
      </c>
      <c r="C876" s="12">
        <v>37.254953966648898</v>
      </c>
      <c r="D876" s="1">
        <v>2448</v>
      </c>
      <c r="E876" s="2" t="s">
        <v>1038</v>
      </c>
      <c r="F876" s="1"/>
      <c r="G876" s="2" t="s">
        <v>26</v>
      </c>
      <c r="H876" s="2" t="s">
        <v>69</v>
      </c>
      <c r="I876" s="2" t="s">
        <v>672</v>
      </c>
      <c r="J876" s="1">
        <v>58744</v>
      </c>
      <c r="K876" s="1">
        <v>-267684</v>
      </c>
      <c r="L876" s="2" t="s">
        <v>21</v>
      </c>
      <c r="M876" s="1">
        <v>1992</v>
      </c>
      <c r="N876" s="1" t="str" cm="1">
        <f t="array" ref="N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6" s="2" t="s">
        <v>77</v>
      </c>
      <c r="P876" s="2" t="str" cm="1">
        <f t="array" ref="P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76" s="1">
        <v>4</v>
      </c>
      <c r="R876" s="1">
        <v>11.2</v>
      </c>
      <c r="S876" s="1">
        <v>7.8</v>
      </c>
      <c r="T876" s="1">
        <v>3</v>
      </c>
      <c r="U876" s="1">
        <v>2.6</v>
      </c>
      <c r="V876" s="10"/>
      <c r="W876" s="1" t="s">
        <v>30</v>
      </c>
      <c r="X876" s="2" t="s">
        <v>740</v>
      </c>
      <c r="Y876" s="2" t="str" cm="1">
        <f t="array" ref="Y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877" spans="1:26" ht="15" customHeight="1" x14ac:dyDescent="0.35">
      <c r="A877" s="1">
        <v>876</v>
      </c>
      <c r="B877" s="13">
        <v>-7.4638518470654001</v>
      </c>
      <c r="C877" s="12">
        <v>37.249237660051499</v>
      </c>
      <c r="D877" s="1">
        <v>2449</v>
      </c>
      <c r="E877" s="2" t="s">
        <v>1039</v>
      </c>
      <c r="F877" s="1"/>
      <c r="G877" s="2" t="s">
        <v>26</v>
      </c>
      <c r="H877" s="2" t="s">
        <v>69</v>
      </c>
      <c r="I877" s="2" t="s">
        <v>672</v>
      </c>
      <c r="J877" s="1">
        <v>59377</v>
      </c>
      <c r="K877" s="1">
        <v>-268314</v>
      </c>
      <c r="L877" s="2" t="s">
        <v>21</v>
      </c>
      <c r="M877" s="1">
        <v>1992</v>
      </c>
      <c r="N877" s="1" t="str" cm="1">
        <f t="array" ref="N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7" s="2" t="s">
        <v>65</v>
      </c>
      <c r="P877" s="2" t="str" cm="1">
        <f t="array" ref="P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77" s="1">
        <v>1</v>
      </c>
      <c r="R877" s="1">
        <v>11.6</v>
      </c>
      <c r="S877" s="1">
        <v>11.5</v>
      </c>
      <c r="T877" s="1">
        <v>11.6</v>
      </c>
      <c r="U877" s="9"/>
      <c r="V877" s="10"/>
      <c r="W877" s="1" t="s">
        <v>30</v>
      </c>
      <c r="X877" s="2" t="s">
        <v>24</v>
      </c>
      <c r="Y877" s="2" t="str" cm="1">
        <f t="array" ref="Y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8" spans="1:26" ht="15" customHeight="1" x14ac:dyDescent="0.35">
      <c r="A878" s="1">
        <v>877</v>
      </c>
      <c r="B878" s="13">
        <v>-7.4384612275423398</v>
      </c>
      <c r="C878" s="12">
        <v>37.2138837079806</v>
      </c>
      <c r="D878" s="1">
        <v>2452</v>
      </c>
      <c r="E878" s="2" t="s">
        <v>1040</v>
      </c>
      <c r="F878" s="1"/>
      <c r="G878" s="2" t="s">
        <v>26</v>
      </c>
      <c r="H878" s="2" t="s">
        <v>69</v>
      </c>
      <c r="I878" s="2" t="s">
        <v>672</v>
      </c>
      <c r="J878" s="1">
        <v>61658.49</v>
      </c>
      <c r="K878" s="1">
        <v>-272221.5</v>
      </c>
      <c r="L878" s="2" t="s">
        <v>21</v>
      </c>
      <c r="M878" s="1">
        <v>1966</v>
      </c>
      <c r="N878" s="1" t="str" cm="1">
        <f t="array" ref="N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878" s="2" t="s">
        <v>32</v>
      </c>
      <c r="P878" s="2" t="str" cm="1">
        <f t="array" ref="P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8" s="1">
        <v>3</v>
      </c>
      <c r="R878" s="1">
        <v>82</v>
      </c>
      <c r="S878" s="1">
        <v>9</v>
      </c>
      <c r="T878" s="1">
        <v>38.4</v>
      </c>
      <c r="U878" s="1">
        <v>2</v>
      </c>
      <c r="V878" s="10"/>
      <c r="W878" s="1" t="s">
        <v>30</v>
      </c>
      <c r="X878" s="2" t="s">
        <v>24</v>
      </c>
      <c r="Y878" s="2" t="str" cm="1">
        <f t="array" ref="Y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79" spans="1:26" ht="15" customHeight="1" x14ac:dyDescent="0.35">
      <c r="A879" s="1">
        <v>878</v>
      </c>
      <c r="B879" s="13">
        <v>-9.3230812476442093</v>
      </c>
      <c r="C879" s="12">
        <v>39.329244452793802</v>
      </c>
      <c r="D879" s="1">
        <v>2457</v>
      </c>
      <c r="E879" s="2" t="s">
        <v>1041</v>
      </c>
      <c r="F879" s="1"/>
      <c r="G879" s="2" t="s">
        <v>37</v>
      </c>
      <c r="H879" s="2" t="s">
        <v>143</v>
      </c>
      <c r="I879" s="2" t="s">
        <v>758</v>
      </c>
      <c r="J879" s="1">
        <v>-102605.1</v>
      </c>
      <c r="K879" s="1">
        <v>-36963.68</v>
      </c>
      <c r="L879" s="2" t="s">
        <v>21</v>
      </c>
      <c r="M879" s="1">
        <v>2004</v>
      </c>
      <c r="N879" s="1" t="str" cm="1">
        <f t="array" ref="N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79" s="2" t="s">
        <v>32</v>
      </c>
      <c r="P879" s="2" t="str" cm="1">
        <f t="array" ref="P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79" s="1">
        <v>3</v>
      </c>
      <c r="R879" s="1">
        <v>54.3</v>
      </c>
      <c r="S879" s="1">
        <v>11.8</v>
      </c>
      <c r="T879" s="1">
        <v>29.3</v>
      </c>
      <c r="U879" s="1">
        <v>11.08</v>
      </c>
      <c r="V879" s="10"/>
      <c r="W879" s="1" t="s">
        <v>23</v>
      </c>
      <c r="X879" s="2" t="s">
        <v>38</v>
      </c>
      <c r="Y879" s="2" t="str" cm="1">
        <f t="array" ref="Y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0" spans="1:26" ht="15" customHeight="1" x14ac:dyDescent="0.35">
      <c r="A880" s="1">
        <v>879</v>
      </c>
      <c r="B880" s="13">
        <v>-7.3865417293141</v>
      </c>
      <c r="C880" s="12">
        <v>38.4059404365197</v>
      </c>
      <c r="D880" s="1">
        <v>2458</v>
      </c>
      <c r="E880" s="2" t="s">
        <v>1042</v>
      </c>
      <c r="F880" s="1"/>
      <c r="G880" s="2" t="s">
        <v>26</v>
      </c>
      <c r="H880" s="2" t="s">
        <v>135</v>
      </c>
      <c r="I880" s="2" t="s">
        <v>1043</v>
      </c>
      <c r="J880" s="1">
        <v>65210.1</v>
      </c>
      <c r="K880" s="1">
        <v>-139873.79999999999</v>
      </c>
      <c r="L880" s="2" t="s">
        <v>21</v>
      </c>
      <c r="M880" s="1">
        <v>1998</v>
      </c>
      <c r="N880" s="1" t="str" cm="1">
        <f t="array" ref="N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0" s="2" t="s">
        <v>32</v>
      </c>
      <c r="P880" s="2" t="str" cm="1">
        <f t="array" ref="P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0" s="1">
        <v>13</v>
      </c>
      <c r="R880" s="1">
        <v>1227.8</v>
      </c>
      <c r="S880" s="1">
        <v>12.64</v>
      </c>
      <c r="T880" s="1">
        <v>112</v>
      </c>
      <c r="U880" s="1">
        <v>30</v>
      </c>
      <c r="V880" s="10"/>
      <c r="W880" s="1" t="s">
        <v>23</v>
      </c>
      <c r="X880" s="2" t="s">
        <v>38</v>
      </c>
      <c r="Y880" s="2" t="str" cm="1">
        <f t="array" ref="Y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1" spans="1:26" ht="15" customHeight="1" x14ac:dyDescent="0.35">
      <c r="A881" s="1">
        <v>880</v>
      </c>
      <c r="B881" s="13">
        <v>-9.3005525071835997</v>
      </c>
      <c r="C881" s="12">
        <v>39.325416635870198</v>
      </c>
      <c r="D881" s="1">
        <v>2459</v>
      </c>
      <c r="E881" s="2" t="s">
        <v>1044</v>
      </c>
      <c r="F881" s="1"/>
      <c r="G881" s="2" t="s">
        <v>37</v>
      </c>
      <c r="H881" s="2" t="s">
        <v>143</v>
      </c>
      <c r="I881" s="2" t="s">
        <v>758</v>
      </c>
      <c r="J881" s="1">
        <v>-100668</v>
      </c>
      <c r="K881" s="1">
        <v>-37414</v>
      </c>
      <c r="L881" s="2" t="s">
        <v>21</v>
      </c>
      <c r="M881" s="1">
        <v>2004</v>
      </c>
      <c r="N881" s="1" t="str" cm="1">
        <f t="array" ref="N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1" s="2" t="s">
        <v>32</v>
      </c>
      <c r="P881" s="2" t="str" cm="1">
        <f t="array" ref="P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1" s="1">
        <v>3</v>
      </c>
      <c r="R881" s="1">
        <v>36.6</v>
      </c>
      <c r="S881" s="1">
        <v>7.7</v>
      </c>
      <c r="T881" s="1">
        <v>20.25</v>
      </c>
      <c r="U881" s="1">
        <v>9</v>
      </c>
      <c r="V881" s="10"/>
      <c r="W881" s="1" t="s">
        <v>30</v>
      </c>
      <c r="X881" s="2" t="s">
        <v>38</v>
      </c>
      <c r="Y881" s="2" t="str" cm="1">
        <f t="array" ref="Y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2" spans="1:26" ht="15" customHeight="1" x14ac:dyDescent="0.35">
      <c r="A882" s="1">
        <v>881</v>
      </c>
      <c r="B882" s="13">
        <v>-7.3375867885019499</v>
      </c>
      <c r="C882" s="12">
        <v>38.399435861337899</v>
      </c>
      <c r="D882" s="1">
        <v>2461</v>
      </c>
      <c r="E882" s="2" t="s">
        <v>1045</v>
      </c>
      <c r="F882" s="1"/>
      <c r="G882" s="2" t="s">
        <v>26</v>
      </c>
      <c r="H882" s="2" t="s">
        <v>135</v>
      </c>
      <c r="I882" s="2" t="s">
        <v>1043</v>
      </c>
      <c r="J882" s="1">
        <v>69492.44</v>
      </c>
      <c r="K882" s="1">
        <v>-140560.1</v>
      </c>
      <c r="L882" s="2" t="s">
        <v>21</v>
      </c>
      <c r="M882" s="1">
        <v>2002</v>
      </c>
      <c r="N882" s="1" t="str" cm="1">
        <f t="array" ref="N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2" s="2" t="s">
        <v>32</v>
      </c>
      <c r="P882" s="2" t="str" cm="1">
        <f t="array" ref="P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2" s="1">
        <v>5</v>
      </c>
      <c r="R882" s="1">
        <v>144.84</v>
      </c>
      <c r="S882" s="1">
        <v>11.84</v>
      </c>
      <c r="T882" s="1">
        <v>32.020000000000003</v>
      </c>
      <c r="U882" s="1">
        <v>14.6</v>
      </c>
      <c r="V882" s="10"/>
      <c r="W882" s="1" t="s">
        <v>23</v>
      </c>
      <c r="X882" s="2" t="s">
        <v>38</v>
      </c>
      <c r="Y882" s="2" t="str" cm="1">
        <f t="array" ref="Y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3" spans="1:26" ht="15" customHeight="1" x14ac:dyDescent="0.35">
      <c r="A883" s="1">
        <v>882</v>
      </c>
      <c r="B883" s="13">
        <v>-9.3329494419553196</v>
      </c>
      <c r="C883" s="12">
        <v>39.331624075890701</v>
      </c>
      <c r="D883" s="1">
        <v>2462</v>
      </c>
      <c r="E883" s="2" t="s">
        <v>1046</v>
      </c>
      <c r="F883" s="1"/>
      <c r="G883" s="2" t="s">
        <v>19</v>
      </c>
      <c r="H883" s="2" t="s">
        <v>143</v>
      </c>
      <c r="I883" s="2" t="s">
        <v>758</v>
      </c>
      <c r="J883" s="1">
        <v>-103452.5</v>
      </c>
      <c r="K883" s="1">
        <v>-36688.230000000003</v>
      </c>
      <c r="L883" s="2" t="s">
        <v>21</v>
      </c>
      <c r="M883" s="1">
        <v>2004</v>
      </c>
      <c r="N883" s="1" t="str" cm="1">
        <f t="array" ref="N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3" s="2" t="s">
        <v>32</v>
      </c>
      <c r="P883" s="2" t="str" cm="1">
        <f t="array" ref="P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3" s="1">
        <v>3</v>
      </c>
      <c r="R883" s="1">
        <v>36.85</v>
      </c>
      <c r="S883" s="1">
        <v>29.25</v>
      </c>
      <c r="T883" s="1">
        <v>17.45</v>
      </c>
      <c r="U883" s="1">
        <v>6</v>
      </c>
      <c r="V883" s="10"/>
      <c r="W883" s="1" t="s">
        <v>30</v>
      </c>
      <c r="X883" s="2" t="s">
        <v>38</v>
      </c>
      <c r="Y883" s="2" t="str" cm="1">
        <f t="array" ref="Y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4" spans="1:26" ht="15" customHeight="1" x14ac:dyDescent="0.35">
      <c r="A884" s="1">
        <v>883</v>
      </c>
      <c r="B884" s="13">
        <v>-9.3310490638068195</v>
      </c>
      <c r="C884" s="12">
        <v>39.330836548148902</v>
      </c>
      <c r="D884" s="1">
        <v>2465</v>
      </c>
      <c r="E884" s="2" t="s">
        <v>1047</v>
      </c>
      <c r="F884" s="1"/>
      <c r="G884" s="2" t="s">
        <v>19</v>
      </c>
      <c r="H884" s="2" t="s">
        <v>143</v>
      </c>
      <c r="I884" s="2" t="s">
        <v>758</v>
      </c>
      <c r="J884" s="1">
        <v>-103289.8</v>
      </c>
      <c r="K884" s="1">
        <v>-36777.839999999997</v>
      </c>
      <c r="L884" s="2" t="s">
        <v>21</v>
      </c>
      <c r="M884" s="1">
        <v>2004</v>
      </c>
      <c r="N884" s="1" t="str" cm="1">
        <f t="array" ref="N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4" s="2" t="s">
        <v>32</v>
      </c>
      <c r="P884" s="2" t="str" cm="1">
        <f t="array" ref="P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4" s="1">
        <v>3</v>
      </c>
      <c r="R884" s="1">
        <v>36.200000000000003</v>
      </c>
      <c r="S884" s="1">
        <v>29.2</v>
      </c>
      <c r="T884" s="1">
        <v>18.05</v>
      </c>
      <c r="U884" s="1">
        <v>7</v>
      </c>
      <c r="V884" s="10"/>
      <c r="W884" s="1" t="s">
        <v>30</v>
      </c>
      <c r="X884" s="2" t="s">
        <v>38</v>
      </c>
      <c r="Y884" s="2" t="str" cm="1">
        <f t="array" ref="Y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5" spans="1:26" ht="15" customHeight="1" x14ac:dyDescent="0.35">
      <c r="A885" s="1">
        <v>884</v>
      </c>
      <c r="B885" s="13">
        <v>-7.2853093993246398</v>
      </c>
      <c r="C885" s="12">
        <v>38.343275269003797</v>
      </c>
      <c r="D885" s="1">
        <v>2469</v>
      </c>
      <c r="E885" s="2" t="s">
        <v>1048</v>
      </c>
      <c r="F885" s="1"/>
      <c r="G885" s="2" t="s">
        <v>26</v>
      </c>
      <c r="H885" s="2" t="s">
        <v>135</v>
      </c>
      <c r="I885" s="2" t="s">
        <v>1043</v>
      </c>
      <c r="J885" s="1">
        <v>74116.45</v>
      </c>
      <c r="K885" s="1">
        <v>-146753.60000000001</v>
      </c>
      <c r="L885" s="2" t="s">
        <v>21</v>
      </c>
      <c r="M885" s="1">
        <v>2002</v>
      </c>
      <c r="N885" s="1" t="str" cm="1">
        <f t="array" ref="N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5" s="2" t="s">
        <v>32</v>
      </c>
      <c r="P885" s="2" t="str" cm="1">
        <f t="array" ref="P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5" s="1">
        <v>3</v>
      </c>
      <c r="R885" s="1">
        <v>91</v>
      </c>
      <c r="S885" s="1">
        <v>11.1</v>
      </c>
      <c r="T885" s="1">
        <v>35</v>
      </c>
      <c r="U885" s="1">
        <v>11.2</v>
      </c>
      <c r="V885" s="10"/>
      <c r="W885" s="1" t="s">
        <v>23</v>
      </c>
      <c r="X885" s="2" t="s">
        <v>38</v>
      </c>
      <c r="Y885" s="2" t="str" cm="1">
        <f t="array" ref="Y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6" spans="1:26" ht="15" customHeight="1" x14ac:dyDescent="0.35">
      <c r="A886" s="1">
        <v>885</v>
      </c>
      <c r="B886" s="13">
        <v>-9.3280106832765792</v>
      </c>
      <c r="C886" s="12">
        <v>39.330097155831702</v>
      </c>
      <c r="D886" s="1">
        <v>2470</v>
      </c>
      <c r="E886" s="2" t="s">
        <v>1049</v>
      </c>
      <c r="F886" s="1"/>
      <c r="G886" s="2" t="s">
        <v>19</v>
      </c>
      <c r="H886" s="2" t="s">
        <v>143</v>
      </c>
      <c r="I886" s="2" t="s">
        <v>758</v>
      </c>
      <c r="J886" s="1">
        <v>-103028.9</v>
      </c>
      <c r="K886" s="1">
        <v>-36863.4</v>
      </c>
      <c r="L886" s="2" t="s">
        <v>21</v>
      </c>
      <c r="M886" s="1">
        <v>2004</v>
      </c>
      <c r="N886" s="1" t="str" cm="1">
        <f t="array" ref="N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6" s="2" t="s">
        <v>133</v>
      </c>
      <c r="P886" s="2" t="str" cm="1">
        <f t="array" ref="P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886" s="1">
        <v>1</v>
      </c>
      <c r="R886" s="1">
        <v>8.1</v>
      </c>
      <c r="S886" s="1">
        <v>36</v>
      </c>
      <c r="T886" s="1">
        <v>8.1</v>
      </c>
      <c r="U886" s="9"/>
      <c r="V886" s="10"/>
      <c r="W886" s="1" t="s">
        <v>30</v>
      </c>
      <c r="X886" s="2" t="s">
        <v>24</v>
      </c>
      <c r="Y886" s="2" t="str" cm="1">
        <f t="array" ref="Y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7" spans="1:26" ht="15" customHeight="1" x14ac:dyDescent="0.35">
      <c r="A887" s="1">
        <v>886</v>
      </c>
      <c r="B887" s="13">
        <v>-9.3124620122080195</v>
      </c>
      <c r="C887" s="12">
        <v>39.324711123555502</v>
      </c>
      <c r="D887" s="1">
        <v>2472</v>
      </c>
      <c r="E887" s="2" t="s">
        <v>1050</v>
      </c>
      <c r="F887" s="1"/>
      <c r="G887" s="2" t="s">
        <v>37</v>
      </c>
      <c r="H887" s="2" t="s">
        <v>143</v>
      </c>
      <c r="I887" s="2" t="s">
        <v>758</v>
      </c>
      <c r="J887" s="1">
        <v>-101696</v>
      </c>
      <c r="K887" s="1">
        <v>-37479</v>
      </c>
      <c r="L887" s="2" t="s">
        <v>21</v>
      </c>
      <c r="M887" s="1">
        <v>2004</v>
      </c>
      <c r="N887" s="1" t="str" cm="1">
        <f t="array" ref="N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7" s="2" t="s">
        <v>32</v>
      </c>
      <c r="P887" s="2" t="str" cm="1">
        <f t="array" ref="P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7" s="1">
        <v>3</v>
      </c>
      <c r="R887" s="1">
        <v>41.1</v>
      </c>
      <c r="S887" s="1">
        <v>8.14</v>
      </c>
      <c r="T887" s="1">
        <v>20.55</v>
      </c>
      <c r="U887" s="1">
        <v>10.1</v>
      </c>
      <c r="V887" s="10"/>
      <c r="W887" s="1" t="s">
        <v>30</v>
      </c>
      <c r="X887" s="2" t="s">
        <v>38</v>
      </c>
      <c r="Y887" s="2" t="str" cm="1">
        <f t="array" ref="Y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8" spans="1:26" ht="15" customHeight="1" x14ac:dyDescent="0.35">
      <c r="A888" s="1">
        <v>887</v>
      </c>
      <c r="B888" s="13">
        <v>-7.2824233756444299</v>
      </c>
      <c r="C888" s="12">
        <v>38.3321513368304</v>
      </c>
      <c r="D888" s="1">
        <v>2473</v>
      </c>
      <c r="E888" s="2" t="s">
        <v>1051</v>
      </c>
      <c r="F888" s="1"/>
      <c r="G888" s="2" t="s">
        <v>26</v>
      </c>
      <c r="H888" s="2" t="s">
        <v>135</v>
      </c>
      <c r="I888" s="2" t="s">
        <v>1043</v>
      </c>
      <c r="J888" s="1">
        <v>74380.13</v>
      </c>
      <c r="K888" s="1">
        <v>-147986.1</v>
      </c>
      <c r="L888" s="2" t="s">
        <v>21</v>
      </c>
      <c r="M888" s="1">
        <v>2002</v>
      </c>
      <c r="N888" s="1" t="str" cm="1">
        <f t="array" ref="N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8" s="2" t="s">
        <v>32</v>
      </c>
      <c r="P888" s="2" t="str" cm="1">
        <f t="array" ref="P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8" s="1">
        <v>10</v>
      </c>
      <c r="R888" s="1">
        <v>417.08</v>
      </c>
      <c r="S888" s="1">
        <v>11.55</v>
      </c>
      <c r="T888" s="1">
        <v>42.96</v>
      </c>
      <c r="U888" s="1">
        <v>9.1999999999999993</v>
      </c>
      <c r="V888" s="10"/>
      <c r="W888" s="1" t="s">
        <v>23</v>
      </c>
      <c r="X888" s="2" t="s">
        <v>38</v>
      </c>
      <c r="Y888" s="2" t="str" cm="1">
        <f t="array" ref="Y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89" spans="1:26" ht="15" customHeight="1" x14ac:dyDescent="0.35">
      <c r="A889" s="1">
        <v>888</v>
      </c>
      <c r="B889" s="13">
        <v>-9.3150288607148592</v>
      </c>
      <c r="C889" s="12">
        <v>39.326189683359701</v>
      </c>
      <c r="D889" s="1">
        <v>2478</v>
      </c>
      <c r="E889" s="2" t="s">
        <v>1052</v>
      </c>
      <c r="F889" s="1"/>
      <c r="G889" s="2" t="s">
        <v>37</v>
      </c>
      <c r="H889" s="2" t="s">
        <v>143</v>
      </c>
      <c r="I889" s="2" t="s">
        <v>758</v>
      </c>
      <c r="J889" s="1">
        <v>-101915.2</v>
      </c>
      <c r="K889" s="1">
        <v>-37311.949999999997</v>
      </c>
      <c r="L889" s="2" t="s">
        <v>21</v>
      </c>
      <c r="M889" s="1">
        <v>2004</v>
      </c>
      <c r="N889" s="1" t="str" cm="1">
        <f t="array" ref="N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89" s="2" t="s">
        <v>32</v>
      </c>
      <c r="P889" s="2" t="str" cm="1">
        <f t="array" ref="P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89" s="1">
        <v>3</v>
      </c>
      <c r="R889" s="1">
        <v>50.2</v>
      </c>
      <c r="S889" s="1">
        <v>8</v>
      </c>
      <c r="T889" s="1">
        <v>24.95</v>
      </c>
      <c r="U889" s="1">
        <v>9</v>
      </c>
      <c r="V889" s="10"/>
      <c r="W889" s="1" t="s">
        <v>30</v>
      </c>
      <c r="X889" s="2" t="s">
        <v>38</v>
      </c>
      <c r="Y889" s="2" t="str" cm="1">
        <f t="array" ref="Y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0" spans="1:26" ht="15" customHeight="1" x14ac:dyDescent="0.35">
      <c r="A890" s="1">
        <v>889</v>
      </c>
      <c r="B890" s="13">
        <v>-7.7967132057413204</v>
      </c>
      <c r="C890" s="12">
        <v>37.153094773918603</v>
      </c>
      <c r="D890" s="1">
        <v>2479</v>
      </c>
      <c r="E890" s="2" t="s">
        <v>1053</v>
      </c>
      <c r="F890" s="1"/>
      <c r="G890" s="2" t="s">
        <v>26</v>
      </c>
      <c r="H890" s="2" t="s">
        <v>69</v>
      </c>
      <c r="I890" s="2" t="s">
        <v>1054</v>
      </c>
      <c r="J890" s="1">
        <v>29883</v>
      </c>
      <c r="K890" s="1">
        <v>-279141</v>
      </c>
      <c r="L890" s="2" t="s">
        <v>21</v>
      </c>
      <c r="M890" s="1">
        <v>1995</v>
      </c>
      <c r="N890" s="1" t="str" cm="1">
        <f t="array" ref="N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0" s="2" t="s">
        <v>77</v>
      </c>
      <c r="P890" s="2" t="str" cm="1">
        <f t="array" ref="P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0" s="1">
        <v>1</v>
      </c>
      <c r="R890" s="1">
        <v>4</v>
      </c>
      <c r="S890" s="1">
        <v>9</v>
      </c>
      <c r="T890" s="1">
        <v>4</v>
      </c>
      <c r="U890" s="9"/>
      <c r="V890" s="10"/>
      <c r="W890" s="1" t="s">
        <v>30</v>
      </c>
      <c r="X890" s="2" t="s">
        <v>35</v>
      </c>
      <c r="Y890" s="2" t="str" cm="1">
        <f t="array" ref="Y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0" s="2" t="s">
        <v>24</v>
      </c>
    </row>
    <row r="891" spans="1:26" ht="15" customHeight="1" x14ac:dyDescent="0.35">
      <c r="A891" s="1">
        <v>890</v>
      </c>
      <c r="B891" s="13">
        <v>-9.30979159735179</v>
      </c>
      <c r="C891" s="12">
        <v>39.323689030844697</v>
      </c>
      <c r="D891" s="1">
        <v>2481</v>
      </c>
      <c r="E891" s="2" t="s">
        <v>1055</v>
      </c>
      <c r="F891" s="1"/>
      <c r="G891" s="2" t="s">
        <v>26</v>
      </c>
      <c r="H891" s="2" t="s">
        <v>143</v>
      </c>
      <c r="I891" s="2" t="s">
        <v>758</v>
      </c>
      <c r="J891" s="1">
        <v>-101467.2</v>
      </c>
      <c r="K891" s="1">
        <v>-37595.480000000003</v>
      </c>
      <c r="L891" s="2" t="s">
        <v>21</v>
      </c>
      <c r="M891" s="1">
        <v>1992</v>
      </c>
      <c r="N891" s="1" t="str" cm="1">
        <f t="array" ref="N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1" s="2" t="s">
        <v>32</v>
      </c>
      <c r="P891" s="2" t="str" cm="1">
        <f t="array" ref="P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1" s="1">
        <v>3</v>
      </c>
      <c r="R891" s="1">
        <v>100.5</v>
      </c>
      <c r="S891" s="1">
        <v>14.8</v>
      </c>
      <c r="T891" s="1">
        <v>34</v>
      </c>
      <c r="U891" s="1">
        <v>18</v>
      </c>
      <c r="V891" s="10"/>
      <c r="W891" s="1" t="s">
        <v>30</v>
      </c>
      <c r="X891" s="2" t="s">
        <v>38</v>
      </c>
      <c r="Y891" s="2" t="str" cm="1">
        <f t="array" ref="Y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2" spans="1:26" ht="15" customHeight="1" x14ac:dyDescent="0.35">
      <c r="A892" s="1">
        <v>891</v>
      </c>
      <c r="B892" s="13">
        <v>-9.3057981213578191</v>
      </c>
      <c r="C892" s="12">
        <v>39.324054843317697</v>
      </c>
      <c r="D892" s="1">
        <v>2483</v>
      </c>
      <c r="E892" s="2" t="s">
        <v>1056</v>
      </c>
      <c r="F892" s="1"/>
      <c r="G892" s="2" t="s">
        <v>26</v>
      </c>
      <c r="H892" s="2" t="s">
        <v>143</v>
      </c>
      <c r="I892" s="2" t="s">
        <v>758</v>
      </c>
      <c r="J892" s="1">
        <v>-101122.3</v>
      </c>
      <c r="K892" s="1">
        <v>-37559.339999999997</v>
      </c>
      <c r="L892" s="2" t="s">
        <v>21</v>
      </c>
      <c r="M892" s="1">
        <v>1992</v>
      </c>
      <c r="N892" s="1" t="str" cm="1">
        <f t="array" ref="N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2" s="2" t="s">
        <v>32</v>
      </c>
      <c r="P892" s="2" t="str" cm="1">
        <f t="array" ref="P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2" s="1">
        <v>8</v>
      </c>
      <c r="R892" s="1">
        <v>270.5</v>
      </c>
      <c r="S892" s="1">
        <v>14.9</v>
      </c>
      <c r="T892" s="1">
        <v>34</v>
      </c>
      <c r="U892" s="1">
        <v>26</v>
      </c>
      <c r="V892" s="10"/>
      <c r="W892" s="1" t="s">
        <v>30</v>
      </c>
      <c r="X892" s="2" t="s">
        <v>38</v>
      </c>
      <c r="Y892" s="2" t="str" cm="1">
        <f t="array" ref="Y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3" spans="1:26" ht="15" customHeight="1" x14ac:dyDescent="0.35">
      <c r="A893" s="1">
        <v>892</v>
      </c>
      <c r="B893" s="13">
        <v>-7.3303737115132801</v>
      </c>
      <c r="C893" s="12">
        <v>38.386541482482798</v>
      </c>
      <c r="D893" s="1">
        <v>2487</v>
      </c>
      <c r="E893" s="2" t="s">
        <v>1057</v>
      </c>
      <c r="F893" s="1"/>
      <c r="G893" s="2" t="s">
        <v>37</v>
      </c>
      <c r="H893" s="2" t="s">
        <v>135</v>
      </c>
      <c r="I893" s="2" t="s">
        <v>1043</v>
      </c>
      <c r="J893" s="1">
        <v>70135</v>
      </c>
      <c r="K893" s="1">
        <v>-141986</v>
      </c>
      <c r="L893" s="2" t="s">
        <v>21</v>
      </c>
      <c r="M893" s="1">
        <v>2002</v>
      </c>
      <c r="N893" s="1" t="str" cm="1">
        <f t="array" ref="N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3" s="2" t="s">
        <v>32</v>
      </c>
      <c r="P893" s="2" t="str" cm="1">
        <f t="array" ref="P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3" s="1">
        <v>3</v>
      </c>
      <c r="R893" s="1">
        <v>29.1</v>
      </c>
      <c r="S893" s="1">
        <v>8.9499999999999993</v>
      </c>
      <c r="T893" s="1">
        <v>14.01</v>
      </c>
      <c r="U893" s="1">
        <v>5.81</v>
      </c>
      <c r="V893" s="10"/>
      <c r="W893" s="1" t="s">
        <v>23</v>
      </c>
      <c r="X893" s="2" t="s">
        <v>38</v>
      </c>
      <c r="Y893" s="2" t="str" cm="1">
        <f t="array" ref="Y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4" spans="1:26" ht="15" customHeight="1" x14ac:dyDescent="0.35">
      <c r="A894" s="1">
        <v>893</v>
      </c>
      <c r="B894" s="13">
        <v>-9.0546098357524407</v>
      </c>
      <c r="C894" s="12">
        <v>38.495810376303403</v>
      </c>
      <c r="D894" s="1">
        <v>2492</v>
      </c>
      <c r="E894" s="2" t="s">
        <v>1059</v>
      </c>
      <c r="F894" s="1"/>
      <c r="G894" s="2" t="s">
        <v>26</v>
      </c>
      <c r="H894" s="2" t="s">
        <v>600</v>
      </c>
      <c r="I894" s="2" t="s">
        <v>600</v>
      </c>
      <c r="J894" s="1">
        <v>-80390.570000000007</v>
      </c>
      <c r="K894" s="1">
        <v>-129759.3</v>
      </c>
      <c r="L894" s="2" t="s">
        <v>21</v>
      </c>
      <c r="M894" s="1">
        <v>1992</v>
      </c>
      <c r="N894" s="1" t="str" cm="1">
        <f t="array" ref="N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4" s="2" t="s">
        <v>32</v>
      </c>
      <c r="P894" s="2" t="str" cm="1">
        <f t="array" ref="P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4" s="1">
        <v>5</v>
      </c>
      <c r="R894" s="1">
        <v>61.99</v>
      </c>
      <c r="S894" s="1">
        <v>12</v>
      </c>
      <c r="T894" s="1">
        <v>18.88</v>
      </c>
      <c r="U894" s="1">
        <v>7.04</v>
      </c>
      <c r="V894" s="10"/>
      <c r="W894" s="1" t="s">
        <v>30</v>
      </c>
      <c r="X894" s="2" t="s">
        <v>38</v>
      </c>
      <c r="Y894" s="2" t="str" cm="1">
        <f t="array" ref="Y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5" spans="1:26" ht="15" customHeight="1" x14ac:dyDescent="0.35">
      <c r="A895" s="1">
        <v>894</v>
      </c>
      <c r="B895" s="13">
        <v>-7.6787023009571902</v>
      </c>
      <c r="C895" s="12">
        <v>38.458360893356001</v>
      </c>
      <c r="D895" s="1">
        <v>2497</v>
      </c>
      <c r="E895" s="2" t="s">
        <v>1060</v>
      </c>
      <c r="F895" s="1"/>
      <c r="G895" s="2" t="s">
        <v>26</v>
      </c>
      <c r="H895" s="2" t="s">
        <v>135</v>
      </c>
      <c r="I895" s="2" t="s">
        <v>135</v>
      </c>
      <c r="J895" s="1">
        <v>39662</v>
      </c>
      <c r="K895" s="1">
        <v>-134221</v>
      </c>
      <c r="L895" s="2" t="s">
        <v>21</v>
      </c>
      <c r="M895" s="1">
        <v>1987</v>
      </c>
      <c r="N895" s="1" t="str" cm="1">
        <f t="array" ref="N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5" s="2" t="s">
        <v>29</v>
      </c>
      <c r="P895" s="2" t="str" cm="1">
        <f t="array" ref="P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5" s="1">
        <v>6</v>
      </c>
      <c r="R895" s="1">
        <v>66.94</v>
      </c>
      <c r="S895" s="1">
        <v>6.35</v>
      </c>
      <c r="T895" s="1">
        <v>12.97</v>
      </c>
      <c r="U895" s="1">
        <v>10.81</v>
      </c>
      <c r="V895" s="10"/>
      <c r="W895" s="1" t="s">
        <v>23</v>
      </c>
      <c r="X895" s="2" t="s">
        <v>35</v>
      </c>
      <c r="Y895" s="2" t="str" cm="1">
        <f t="array" ref="Y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896" spans="1:26" ht="15" customHeight="1" x14ac:dyDescent="0.35">
      <c r="A896" s="1">
        <v>895</v>
      </c>
      <c r="B896" s="13">
        <v>-7.56793879885827</v>
      </c>
      <c r="C896" s="12">
        <v>38.431709209489597</v>
      </c>
      <c r="D896" s="1">
        <v>2502</v>
      </c>
      <c r="E896" s="2" t="s">
        <v>1061</v>
      </c>
      <c r="F896" s="1"/>
      <c r="G896" s="2" t="s">
        <v>26</v>
      </c>
      <c r="H896" s="2" t="s">
        <v>135</v>
      </c>
      <c r="I896" s="2" t="s">
        <v>1062</v>
      </c>
      <c r="J896" s="1">
        <v>49348</v>
      </c>
      <c r="K896" s="1">
        <v>-137126</v>
      </c>
      <c r="L896" s="2" t="s">
        <v>21</v>
      </c>
      <c r="M896" s="1">
        <v>1987</v>
      </c>
      <c r="N896" s="1" t="str" cm="1">
        <f t="array" ref="N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6" s="2" t="s">
        <v>29</v>
      </c>
      <c r="P896" s="2" t="str" cm="1">
        <f t="array" ref="P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6" s="1">
        <v>1</v>
      </c>
      <c r="R896" s="1">
        <v>6.42</v>
      </c>
      <c r="S896" s="1">
        <v>11.2</v>
      </c>
      <c r="T896" s="1">
        <v>6.42</v>
      </c>
      <c r="U896" s="9"/>
      <c r="V896" s="10"/>
      <c r="W896" s="1" t="s">
        <v>23</v>
      </c>
      <c r="X896" s="2" t="s">
        <v>35</v>
      </c>
      <c r="Y896" s="2" t="str" cm="1">
        <f t="array" ref="Y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896" s="2" t="s">
        <v>24</v>
      </c>
    </row>
    <row r="897" spans="1:25" ht="15" customHeight="1" x14ac:dyDescent="0.35">
      <c r="A897" s="1">
        <v>896</v>
      </c>
      <c r="B897" s="13">
        <v>-7.4810792560821398</v>
      </c>
      <c r="C897" s="12">
        <v>38.420622652116798</v>
      </c>
      <c r="D897" s="1">
        <v>2504</v>
      </c>
      <c r="E897" s="2" t="s">
        <v>1063</v>
      </c>
      <c r="F897" s="1"/>
      <c r="G897" s="2" t="s">
        <v>26</v>
      </c>
      <c r="H897" s="2" t="s">
        <v>135</v>
      </c>
      <c r="I897" s="2" t="s">
        <v>1062</v>
      </c>
      <c r="J897" s="1">
        <v>56940.95</v>
      </c>
      <c r="K897" s="1">
        <v>-138306.6</v>
      </c>
      <c r="L897" s="2" t="s">
        <v>21</v>
      </c>
      <c r="M897" s="1">
        <v>1987</v>
      </c>
      <c r="N897" s="1" t="str" cm="1">
        <f t="array" ref="N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7" s="2" t="s">
        <v>29</v>
      </c>
      <c r="P897" s="2" t="str" cm="1">
        <f t="array" ref="P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897" s="1">
        <v>3</v>
      </c>
      <c r="R897" s="1">
        <v>20</v>
      </c>
      <c r="S897" s="1">
        <v>9</v>
      </c>
      <c r="T897" s="1">
        <v>7</v>
      </c>
      <c r="U897" s="1">
        <v>3.4</v>
      </c>
      <c r="V897" s="10"/>
      <c r="W897" s="1" t="s">
        <v>23</v>
      </c>
      <c r="X897" s="2" t="s">
        <v>31</v>
      </c>
      <c r="Y897" s="2" t="str" cm="1">
        <f t="array" ref="Y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898" spans="1:25" ht="15" customHeight="1" x14ac:dyDescent="0.35">
      <c r="A898" s="1">
        <v>897</v>
      </c>
      <c r="B898" s="13">
        <v>-8.5859263395302001</v>
      </c>
      <c r="C898" s="12">
        <v>41.133511519719498</v>
      </c>
      <c r="D898" s="1">
        <v>2506</v>
      </c>
      <c r="E898" s="2" t="s">
        <v>1064</v>
      </c>
      <c r="F898" s="1"/>
      <c r="G898" s="2" t="s">
        <v>63</v>
      </c>
      <c r="H898" s="2" t="s">
        <v>723</v>
      </c>
      <c r="I898" s="2" t="s">
        <v>724</v>
      </c>
      <c r="J898" s="1">
        <v>-38021</v>
      </c>
      <c r="K898" s="1">
        <v>162804</v>
      </c>
      <c r="L898" s="2" t="s">
        <v>21</v>
      </c>
      <c r="M898" s="1">
        <v>1998</v>
      </c>
      <c r="N898" s="1" t="str" cm="1">
        <f t="array" ref="N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8" s="2" t="s">
        <v>32</v>
      </c>
      <c r="P898" s="2" t="str" cm="1">
        <f t="array" ref="P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8" s="1">
        <v>9</v>
      </c>
      <c r="R898" s="1">
        <v>297.7</v>
      </c>
      <c r="S898" s="1">
        <v>15.6</v>
      </c>
      <c r="T898" s="1">
        <v>35.1</v>
      </c>
      <c r="U898" s="1">
        <v>29.2</v>
      </c>
      <c r="V898" s="10"/>
      <c r="W898" s="1" t="s">
        <v>41</v>
      </c>
      <c r="X898" s="2" t="s">
        <v>38</v>
      </c>
      <c r="Y898" s="2" t="str" cm="1">
        <f t="array" ref="Y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899" spans="1:25" ht="15" customHeight="1" x14ac:dyDescent="0.35">
      <c r="A899" s="1">
        <v>898</v>
      </c>
      <c r="B899" s="13">
        <v>-8.5858542645153406</v>
      </c>
      <c r="C899" s="12">
        <v>41.133421759120502</v>
      </c>
      <c r="D899" s="1">
        <v>2506</v>
      </c>
      <c r="E899" s="2" t="s">
        <v>1065</v>
      </c>
      <c r="F899" s="1"/>
      <c r="G899" s="2" t="s">
        <v>63</v>
      </c>
      <c r="H899" s="2" t="s">
        <v>723</v>
      </c>
      <c r="I899" s="2" t="s">
        <v>724</v>
      </c>
      <c r="J899" s="1">
        <v>-38015</v>
      </c>
      <c r="K899" s="1">
        <v>162794</v>
      </c>
      <c r="L899" s="2" t="s">
        <v>21</v>
      </c>
      <c r="M899" s="1">
        <v>1998</v>
      </c>
      <c r="N899" s="1" t="str" cm="1">
        <f t="array" ref="N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899" s="2" t="s">
        <v>32</v>
      </c>
      <c r="P899" s="2" t="str" cm="1">
        <f t="array" ref="P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899" s="1">
        <v>9</v>
      </c>
      <c r="R899" s="1">
        <v>297.39999999999998</v>
      </c>
      <c r="S899" s="1">
        <v>13.8</v>
      </c>
      <c r="T899" s="1">
        <v>35.9</v>
      </c>
      <c r="U899" s="1">
        <v>26.6</v>
      </c>
      <c r="V899" s="10"/>
      <c r="W899" s="1" t="s">
        <v>41</v>
      </c>
      <c r="X899" s="2" t="s">
        <v>38</v>
      </c>
      <c r="Y899" s="2" t="str" cm="1">
        <f t="array" ref="Y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0" spans="1:25" ht="15" customHeight="1" x14ac:dyDescent="0.35">
      <c r="A900" s="1">
        <v>899</v>
      </c>
      <c r="B900" s="13">
        <v>-8.5907079636894093</v>
      </c>
      <c r="C900" s="12">
        <v>41.130926374404801</v>
      </c>
      <c r="D900" s="1">
        <v>2508</v>
      </c>
      <c r="E900" s="2" t="s">
        <v>1066</v>
      </c>
      <c r="F900" s="1"/>
      <c r="G900" s="2" t="s">
        <v>63</v>
      </c>
      <c r="H900" s="2" t="s">
        <v>723</v>
      </c>
      <c r="I900" s="2" t="s">
        <v>724</v>
      </c>
      <c r="J900" s="1">
        <v>-38424</v>
      </c>
      <c r="K900" s="1">
        <v>162519</v>
      </c>
      <c r="L900" s="2" t="s">
        <v>21</v>
      </c>
      <c r="M900" s="1">
        <v>1998</v>
      </c>
      <c r="N900" s="1" t="str" cm="1">
        <f t="array" ref="N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0" s="2" t="s">
        <v>32</v>
      </c>
      <c r="P900" s="2" t="str" cm="1">
        <f t="array" ref="P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0" s="1">
        <v>7</v>
      </c>
      <c r="R900" s="1">
        <v>228.9</v>
      </c>
      <c r="S900" s="1">
        <v>15</v>
      </c>
      <c r="T900" s="1">
        <v>35.200000000000003</v>
      </c>
      <c r="U900" s="1">
        <v>24.7</v>
      </c>
      <c r="V900" s="10"/>
      <c r="W900" s="1" t="s">
        <v>41</v>
      </c>
      <c r="X900" s="2" t="s">
        <v>38</v>
      </c>
      <c r="Y900" s="2" t="str" cm="1">
        <f t="array" ref="Y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1" spans="1:25" ht="15" customHeight="1" x14ac:dyDescent="0.35">
      <c r="A901" s="1">
        <v>900</v>
      </c>
      <c r="B901" s="13">
        <v>-8.5905883122556208</v>
      </c>
      <c r="C901" s="12">
        <v>41.130845810094897</v>
      </c>
      <c r="D901" s="1">
        <v>2508</v>
      </c>
      <c r="E901" s="2" t="s">
        <v>1067</v>
      </c>
      <c r="F901" s="1"/>
      <c r="G901" s="2" t="s">
        <v>63</v>
      </c>
      <c r="H901" s="2" t="s">
        <v>723</v>
      </c>
      <c r="I901" s="2" t="s">
        <v>724</v>
      </c>
      <c r="J901" s="1">
        <v>-38414</v>
      </c>
      <c r="K901" s="1">
        <v>162510</v>
      </c>
      <c r="L901" s="2" t="s">
        <v>21</v>
      </c>
      <c r="M901" s="1">
        <v>1998</v>
      </c>
      <c r="N901" s="1" t="str" cm="1">
        <f t="array" ref="N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1" s="2" t="s">
        <v>32</v>
      </c>
      <c r="P901" s="2" t="str" cm="1">
        <f t="array" ref="P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1" s="1">
        <v>7</v>
      </c>
      <c r="R901" s="1">
        <v>225.3</v>
      </c>
      <c r="S901" s="1">
        <v>15</v>
      </c>
      <c r="T901" s="1">
        <v>34.799999999999997</v>
      </c>
      <c r="U901" s="1">
        <v>24.3</v>
      </c>
      <c r="V901" s="10"/>
      <c r="W901" s="1" t="s">
        <v>41</v>
      </c>
      <c r="X901" s="2" t="s">
        <v>38</v>
      </c>
      <c r="Y901" s="2" t="str" cm="1">
        <f t="array" ref="Y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2" spans="1:25" ht="15" customHeight="1" x14ac:dyDescent="0.35">
      <c r="A902" s="1">
        <v>901</v>
      </c>
      <c r="B902" s="13">
        <v>-8.5915346887545105</v>
      </c>
      <c r="C902" s="12">
        <v>41.129932604441102</v>
      </c>
      <c r="D902" s="1">
        <v>2509</v>
      </c>
      <c r="E902" s="2" t="s">
        <v>1068</v>
      </c>
      <c r="F902" s="1"/>
      <c r="G902" s="2" t="s">
        <v>19</v>
      </c>
      <c r="H902" s="2" t="s">
        <v>723</v>
      </c>
      <c r="I902" s="2" t="s">
        <v>724</v>
      </c>
      <c r="J902" s="1">
        <v>-38494</v>
      </c>
      <c r="K902" s="1">
        <v>162409</v>
      </c>
      <c r="L902" s="2" t="s">
        <v>21</v>
      </c>
      <c r="M902" s="1">
        <v>1998</v>
      </c>
      <c r="N902" s="1" t="str" cm="1">
        <f t="array" ref="N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2" s="2" t="s">
        <v>32</v>
      </c>
      <c r="P902" s="2" t="str" cm="1">
        <f t="array" ref="P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2" s="1">
        <v>3</v>
      </c>
      <c r="R902" s="1">
        <v>40.200000000000003</v>
      </c>
      <c r="S902" s="1">
        <v>26</v>
      </c>
      <c r="T902" s="1">
        <v>20</v>
      </c>
      <c r="U902" s="1">
        <v>5.2</v>
      </c>
      <c r="V902" s="10"/>
      <c r="W902" s="1" t="s">
        <v>41</v>
      </c>
      <c r="X902" s="2" t="s">
        <v>38</v>
      </c>
      <c r="Y902" s="2" t="str" cm="1">
        <f t="array" ref="Y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3" spans="1:25" ht="15" customHeight="1" x14ac:dyDescent="0.35">
      <c r="A903" s="1">
        <v>902</v>
      </c>
      <c r="B903" s="13">
        <v>-8.5955327359282503</v>
      </c>
      <c r="C903" s="12">
        <v>41.127755571065997</v>
      </c>
      <c r="D903" s="1">
        <v>2511</v>
      </c>
      <c r="E903" s="2" t="s">
        <v>1069</v>
      </c>
      <c r="F903" s="1"/>
      <c r="G903" s="2" t="s">
        <v>19</v>
      </c>
      <c r="H903" s="2" t="s">
        <v>723</v>
      </c>
      <c r="I903" s="2" t="s">
        <v>724</v>
      </c>
      <c r="J903" s="1">
        <v>-38831</v>
      </c>
      <c r="K903" s="1">
        <v>162169</v>
      </c>
      <c r="L903" s="2" t="s">
        <v>21</v>
      </c>
      <c r="M903" s="1">
        <v>1998</v>
      </c>
      <c r="N903" s="1" t="str" cm="1">
        <f t="array" ref="N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3" s="2" t="s">
        <v>32</v>
      </c>
      <c r="P903" s="2" t="str" cm="1">
        <f t="array" ref="P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3" s="1">
        <v>3</v>
      </c>
      <c r="R903" s="1">
        <v>44.75</v>
      </c>
      <c r="S903" s="1">
        <v>26.04</v>
      </c>
      <c r="T903" s="1">
        <v>22.95</v>
      </c>
      <c r="U903" s="1">
        <v>5.78</v>
      </c>
      <c r="V903" s="10"/>
      <c r="W903" s="1" t="s">
        <v>41</v>
      </c>
      <c r="X903" s="2" t="s">
        <v>38</v>
      </c>
      <c r="Y903" s="2" t="str" cm="1">
        <f t="array" ref="Y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4" spans="1:25" ht="15" customHeight="1" x14ac:dyDescent="0.35">
      <c r="A904" s="1">
        <v>903</v>
      </c>
      <c r="B904" s="13">
        <v>-8.5982944996721002</v>
      </c>
      <c r="C904" s="12">
        <v>41.127609386358799</v>
      </c>
      <c r="D904" s="1">
        <v>2513</v>
      </c>
      <c r="E904" s="2" t="s">
        <v>1070</v>
      </c>
      <c r="F904" s="1"/>
      <c r="G904" s="2" t="s">
        <v>19</v>
      </c>
      <c r="H904" s="2" t="s">
        <v>723</v>
      </c>
      <c r="I904" s="2" t="s">
        <v>724</v>
      </c>
      <c r="J904" s="1">
        <v>-39063</v>
      </c>
      <c r="K904" s="1">
        <v>162154</v>
      </c>
      <c r="L904" s="2" t="s">
        <v>21</v>
      </c>
      <c r="M904" s="1">
        <v>1998</v>
      </c>
      <c r="N904" s="1" t="str" cm="1">
        <f t="array" ref="N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4" s="2" t="s">
        <v>32</v>
      </c>
      <c r="P904" s="2" t="str" cm="1">
        <f t="array" ref="P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4" s="1">
        <v>3</v>
      </c>
      <c r="R904" s="1">
        <v>47.2</v>
      </c>
      <c r="S904" s="1">
        <v>26.03</v>
      </c>
      <c r="T904" s="1">
        <v>22.25</v>
      </c>
      <c r="U904" s="1">
        <v>5.96</v>
      </c>
      <c r="V904" s="10"/>
      <c r="W904" s="1" t="s">
        <v>41</v>
      </c>
      <c r="X904" s="2" t="s">
        <v>24</v>
      </c>
      <c r="Y904" s="2" t="str" cm="1">
        <f t="array" ref="Y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5" spans="1:25" ht="15" customHeight="1" x14ac:dyDescent="0.35">
      <c r="A905" s="1">
        <v>904</v>
      </c>
      <c r="B905" s="13">
        <v>-8.6019229859971098</v>
      </c>
      <c r="C905" s="12">
        <v>41.127099435826999</v>
      </c>
      <c r="D905" s="1">
        <v>2515</v>
      </c>
      <c r="E905" s="2" t="s">
        <v>1071</v>
      </c>
      <c r="F905" s="1"/>
      <c r="G905" s="2" t="s">
        <v>37</v>
      </c>
      <c r="H905" s="2" t="s">
        <v>723</v>
      </c>
      <c r="I905" s="2" t="s">
        <v>724</v>
      </c>
      <c r="J905" s="1">
        <v>-39368</v>
      </c>
      <c r="K905" s="1">
        <v>162099</v>
      </c>
      <c r="L905" s="2" t="s">
        <v>21</v>
      </c>
      <c r="M905" s="1">
        <v>1998</v>
      </c>
      <c r="N905" s="1" t="str" cm="1">
        <f t="array" ref="N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05" s="2" t="s">
        <v>32</v>
      </c>
      <c r="P905" s="2" t="str" cm="1">
        <f t="array" ref="P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5" s="1">
        <v>2</v>
      </c>
      <c r="R905" s="1">
        <v>28.21</v>
      </c>
      <c r="S905" s="1">
        <v>11.93</v>
      </c>
      <c r="T905" s="1">
        <v>14.69</v>
      </c>
      <c r="U905" s="1">
        <v>5.84</v>
      </c>
      <c r="V905" s="10"/>
      <c r="W905" s="1" t="s">
        <v>41</v>
      </c>
      <c r="X905" s="2" t="s">
        <v>24</v>
      </c>
      <c r="Y905" s="2" t="str" cm="1">
        <f t="array" ref="Y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6" spans="1:25" ht="15" customHeight="1" x14ac:dyDescent="0.35">
      <c r="A906" s="1">
        <v>905</v>
      </c>
      <c r="B906" s="13">
        <v>-8.6365581982552193</v>
      </c>
      <c r="C906" s="12">
        <v>41.138703999143999</v>
      </c>
      <c r="D906" s="1">
        <v>2517</v>
      </c>
      <c r="E906" s="2" t="s">
        <v>1072</v>
      </c>
      <c r="F906" s="1"/>
      <c r="G906" s="2" t="s">
        <v>19</v>
      </c>
      <c r="H906" s="2" t="s">
        <v>723</v>
      </c>
      <c r="I906" s="2" t="s">
        <v>724</v>
      </c>
      <c r="J906" s="1">
        <v>-42269</v>
      </c>
      <c r="K906" s="1">
        <v>163404</v>
      </c>
      <c r="L906" s="2" t="s">
        <v>21</v>
      </c>
      <c r="M906" s="1">
        <v>1963</v>
      </c>
      <c r="N906" s="1" t="str" cm="1">
        <f t="array" ref="N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6" s="2" t="s">
        <v>22</v>
      </c>
      <c r="P906" s="2" t="str" cm="1">
        <f t="array" ref="P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6" s="1">
        <v>1</v>
      </c>
      <c r="R906" s="1">
        <v>17</v>
      </c>
      <c r="S906" s="1">
        <v>32</v>
      </c>
      <c r="T906" s="1">
        <v>17</v>
      </c>
      <c r="U906" s="9"/>
      <c r="V906" s="10"/>
      <c r="W906" s="1" t="s">
        <v>41</v>
      </c>
      <c r="X906" s="2" t="s">
        <v>24</v>
      </c>
      <c r="Y906" s="2" t="str" cm="1">
        <f t="array" ref="Y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7" spans="1:25" ht="15" customHeight="1" x14ac:dyDescent="0.35">
      <c r="A907" s="1">
        <v>906</v>
      </c>
      <c r="B907" s="13">
        <v>-8.6353539404796198</v>
      </c>
      <c r="C907" s="12">
        <v>41.132289135671499</v>
      </c>
      <c r="D907" s="1">
        <v>2518</v>
      </c>
      <c r="E907" s="2" t="s">
        <v>1073</v>
      </c>
      <c r="F907" s="1"/>
      <c r="G907" s="2" t="s">
        <v>19</v>
      </c>
      <c r="H907" s="2" t="s">
        <v>723</v>
      </c>
      <c r="I907" s="2" t="s">
        <v>724</v>
      </c>
      <c r="J907" s="1">
        <v>-42172</v>
      </c>
      <c r="K907" s="1">
        <v>162691</v>
      </c>
      <c r="L907" s="2" t="s">
        <v>21</v>
      </c>
      <c r="M907" s="1">
        <v>1963</v>
      </c>
      <c r="N907" s="1" t="str" cm="1">
        <f t="array" ref="N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7" s="2" t="s">
        <v>32</v>
      </c>
      <c r="P907" s="2" t="str" cm="1">
        <f t="array" ref="P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07" s="1">
        <v>2</v>
      </c>
      <c r="R907" s="1">
        <v>21.5</v>
      </c>
      <c r="S907" s="1">
        <v>28</v>
      </c>
      <c r="T907" s="1">
        <v>10.75</v>
      </c>
      <c r="U907" s="1">
        <v>5.5</v>
      </c>
      <c r="V907" s="10"/>
      <c r="W907" s="1" t="s">
        <v>41</v>
      </c>
      <c r="X907" s="2" t="s">
        <v>24</v>
      </c>
      <c r="Y907" s="2" t="str" cm="1">
        <f t="array" ref="Y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8" spans="1:25" ht="15" customHeight="1" x14ac:dyDescent="0.35">
      <c r="A908" s="1">
        <v>907</v>
      </c>
      <c r="B908" s="13">
        <v>-8.63568431978217</v>
      </c>
      <c r="C908" s="12">
        <v>41.125642457773601</v>
      </c>
      <c r="D908" s="1">
        <v>2520</v>
      </c>
      <c r="E908" s="2" t="s">
        <v>1074</v>
      </c>
      <c r="F908" s="1"/>
      <c r="G908" s="2" t="s">
        <v>19</v>
      </c>
      <c r="H908" s="2" t="s">
        <v>723</v>
      </c>
      <c r="I908" s="2" t="s">
        <v>724</v>
      </c>
      <c r="J908" s="1">
        <v>-42204</v>
      </c>
      <c r="K908" s="1">
        <v>161953</v>
      </c>
      <c r="L908" s="2" t="s">
        <v>21</v>
      </c>
      <c r="M908" s="1">
        <v>1963</v>
      </c>
      <c r="N908" s="1" t="str" cm="1">
        <f t="array" ref="N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8" s="2" t="s">
        <v>22</v>
      </c>
      <c r="P908" s="2" t="str" cm="1">
        <f t="array" ref="P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8" s="1">
        <v>1</v>
      </c>
      <c r="R908" s="1">
        <v>16</v>
      </c>
      <c r="S908" s="1">
        <v>28</v>
      </c>
      <c r="T908" s="1">
        <v>16</v>
      </c>
      <c r="U908" s="9"/>
      <c r="V908" s="10"/>
      <c r="W908" s="1" t="s">
        <v>41</v>
      </c>
      <c r="X908" s="2" t="s">
        <v>24</v>
      </c>
      <c r="Y908" s="2" t="str" cm="1">
        <f t="array" ref="Y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09" spans="1:25" ht="15" customHeight="1" x14ac:dyDescent="0.35">
      <c r="A909" s="1">
        <v>908</v>
      </c>
      <c r="B909" s="13">
        <v>-7.5313638565833401</v>
      </c>
      <c r="C909" s="12">
        <v>38.952865943589302</v>
      </c>
      <c r="D909" s="1">
        <v>2528</v>
      </c>
      <c r="E909" s="2" t="s">
        <v>1075</v>
      </c>
      <c r="F909" s="1"/>
      <c r="G909" s="2" t="s">
        <v>26</v>
      </c>
      <c r="H909" s="2" t="s">
        <v>135</v>
      </c>
      <c r="I909" s="2" t="s">
        <v>1035</v>
      </c>
      <c r="J909" s="1">
        <v>52161.73</v>
      </c>
      <c r="K909" s="1">
        <v>-79251.67</v>
      </c>
      <c r="L909" s="2" t="s">
        <v>1076</v>
      </c>
      <c r="M909" s="1">
        <v>1969</v>
      </c>
      <c r="N909" s="1" t="str" cm="1">
        <f t="array" ref="N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09" s="2" t="s">
        <v>22</v>
      </c>
      <c r="P909" s="2" t="str" cm="1">
        <f t="array" ref="P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09" s="1">
        <v>1</v>
      </c>
      <c r="R909" s="1">
        <v>13</v>
      </c>
      <c r="S909" s="1">
        <v>9.4</v>
      </c>
      <c r="T909" s="1">
        <v>13</v>
      </c>
      <c r="U909" s="9"/>
      <c r="V909" s="10"/>
      <c r="W909" s="1" t="s">
        <v>23</v>
      </c>
      <c r="X909" s="2" t="s">
        <v>24</v>
      </c>
      <c r="Y909" s="2" t="str" cm="1">
        <f t="array" ref="Y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0" spans="1:25" ht="15" customHeight="1" x14ac:dyDescent="0.35">
      <c r="A910" s="1">
        <v>909</v>
      </c>
      <c r="B910" s="13">
        <v>-7.82708239235345</v>
      </c>
      <c r="C910" s="12">
        <v>38.876464616524302</v>
      </c>
      <c r="D910" s="1">
        <v>2530</v>
      </c>
      <c r="E910" s="2" t="s">
        <v>1077</v>
      </c>
      <c r="F910" s="1"/>
      <c r="G910" s="2" t="s">
        <v>26</v>
      </c>
      <c r="H910" s="2" t="s">
        <v>135</v>
      </c>
      <c r="I910" s="2" t="s">
        <v>1078</v>
      </c>
      <c r="J910" s="1">
        <v>26555.99</v>
      </c>
      <c r="K910" s="1">
        <v>-87860.97</v>
      </c>
      <c r="L910" s="2" t="s">
        <v>21</v>
      </c>
      <c r="M910" s="1">
        <v>1976</v>
      </c>
      <c r="N910" s="1" t="str" cm="1">
        <f t="array" ref="N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0" s="2" t="s">
        <v>32</v>
      </c>
      <c r="P910" s="2" t="str" cm="1">
        <f t="array" ref="P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0" s="1">
        <v>6</v>
      </c>
      <c r="R910" s="1">
        <v>92</v>
      </c>
      <c r="S910" s="1">
        <v>12.3</v>
      </c>
      <c r="T910" s="1">
        <v>16.5</v>
      </c>
      <c r="U910" s="1">
        <v>5.5</v>
      </c>
      <c r="V910" s="10"/>
      <c r="W910" s="1" t="s">
        <v>23</v>
      </c>
      <c r="X910" s="2" t="s">
        <v>24</v>
      </c>
      <c r="Y910" s="2" t="str" cm="1">
        <f t="array" ref="Y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1" spans="1:25" ht="15" customHeight="1" x14ac:dyDescent="0.35">
      <c r="A911" s="1">
        <v>910</v>
      </c>
      <c r="B911" s="13">
        <v>-7.8002730507157798</v>
      </c>
      <c r="C911" s="12">
        <v>38.803073002858703</v>
      </c>
      <c r="D911" s="1">
        <v>2534</v>
      </c>
      <c r="E911" s="2" t="s">
        <v>1079</v>
      </c>
      <c r="F911" s="1"/>
      <c r="G911" s="2" t="s">
        <v>26</v>
      </c>
      <c r="H911" s="2" t="s">
        <v>135</v>
      </c>
      <c r="I911" s="2" t="s">
        <v>1078</v>
      </c>
      <c r="J911" s="1">
        <v>28912.11</v>
      </c>
      <c r="K911" s="1">
        <v>-96000.24</v>
      </c>
      <c r="L911" s="2" t="s">
        <v>21</v>
      </c>
      <c r="M911" s="1">
        <v>1982</v>
      </c>
      <c r="N911" s="1" t="str" cm="1">
        <f t="array" ref="N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1" s="2" t="s">
        <v>29</v>
      </c>
      <c r="P911" s="2" t="str" cm="1">
        <f t="array" ref="P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1" s="1">
        <v>3</v>
      </c>
      <c r="R911" s="1">
        <v>33.4</v>
      </c>
      <c r="S911" s="1">
        <v>6</v>
      </c>
      <c r="T911" s="1">
        <v>11.7</v>
      </c>
      <c r="U911" s="1">
        <v>1</v>
      </c>
      <c r="V911" s="10"/>
      <c r="W911" s="1" t="s">
        <v>23</v>
      </c>
      <c r="X911" s="2" t="s">
        <v>31</v>
      </c>
      <c r="Y911" s="2" t="str" cm="1">
        <f t="array" ref="Y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912" spans="1:25" ht="15" customHeight="1" x14ac:dyDescent="0.35">
      <c r="A912" s="1">
        <v>911</v>
      </c>
      <c r="B912" s="13">
        <v>-8.6357764423084706</v>
      </c>
      <c r="C912" s="12">
        <v>41.1236700938002</v>
      </c>
      <c r="D912" s="1">
        <v>2535</v>
      </c>
      <c r="E912" s="2" t="s">
        <v>1080</v>
      </c>
      <c r="F912" s="1"/>
      <c r="G912" s="2" t="s">
        <v>19</v>
      </c>
      <c r="H912" s="2" t="s">
        <v>723</v>
      </c>
      <c r="I912" s="2" t="s">
        <v>724</v>
      </c>
      <c r="J912" s="1">
        <v>-42213</v>
      </c>
      <c r="K912" s="1">
        <v>161734</v>
      </c>
      <c r="L912" s="2" t="s">
        <v>21</v>
      </c>
      <c r="M912" s="1">
        <v>1963</v>
      </c>
      <c r="N912" s="1" t="str" cm="1">
        <f t="array" ref="N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2" s="2" t="s">
        <v>22</v>
      </c>
      <c r="P912" s="2" t="str" cm="1">
        <f t="array" ref="P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2" s="1">
        <v>1</v>
      </c>
      <c r="R912" s="1">
        <v>11</v>
      </c>
      <c r="S912" s="1">
        <v>33.799999999999997</v>
      </c>
      <c r="T912" s="1">
        <v>11</v>
      </c>
      <c r="U912" s="9"/>
      <c r="V912" s="10"/>
      <c r="W912" s="1" t="s">
        <v>41</v>
      </c>
      <c r="X912" s="2" t="s">
        <v>24</v>
      </c>
      <c r="Y912" s="2" t="str" cm="1">
        <f t="array" ref="Y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3" spans="1:26" ht="15" customHeight="1" x14ac:dyDescent="0.35">
      <c r="A913" s="1">
        <v>912</v>
      </c>
      <c r="B913" s="13">
        <v>-7.7749460296158803</v>
      </c>
      <c r="C913" s="12">
        <v>38.7961648069058</v>
      </c>
      <c r="D913" s="1">
        <v>2537</v>
      </c>
      <c r="E913" s="2" t="s">
        <v>1081</v>
      </c>
      <c r="F913" s="1"/>
      <c r="G913" s="2" t="s">
        <v>19</v>
      </c>
      <c r="H913" s="2" t="s">
        <v>135</v>
      </c>
      <c r="I913" s="2" t="s">
        <v>1078</v>
      </c>
      <c r="J913" s="1">
        <v>31115.18</v>
      </c>
      <c r="K913" s="1">
        <v>-96758.82</v>
      </c>
      <c r="L913" s="2" t="s">
        <v>21</v>
      </c>
      <c r="M913" s="1">
        <v>1976</v>
      </c>
      <c r="N913" s="1" t="str" cm="1">
        <f t="array" ref="N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3" s="2" t="s">
        <v>22</v>
      </c>
      <c r="P913" s="2" t="str" cm="1">
        <f t="array" ref="P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3" s="1">
        <v>1</v>
      </c>
      <c r="R913" s="1">
        <v>8.8000000000000007</v>
      </c>
      <c r="S913" s="1">
        <v>12.9</v>
      </c>
      <c r="T913" s="1">
        <v>8.8000000000000007</v>
      </c>
      <c r="U913" s="9"/>
      <c r="V913" s="10"/>
      <c r="W913" s="1" t="s">
        <v>23</v>
      </c>
      <c r="X913" s="2" t="s">
        <v>24</v>
      </c>
      <c r="Y913" s="2" t="str" cm="1">
        <f t="array" ref="Y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4" spans="1:26" ht="15" customHeight="1" x14ac:dyDescent="0.35">
      <c r="A914" s="1">
        <v>913</v>
      </c>
      <c r="B914" s="13">
        <v>-8.6347827272761908</v>
      </c>
      <c r="C914" s="12">
        <v>41.119838551944603</v>
      </c>
      <c r="D914" s="1">
        <v>2539</v>
      </c>
      <c r="E914" s="2" t="s">
        <v>1082</v>
      </c>
      <c r="F914" s="1"/>
      <c r="G914" s="2" t="s">
        <v>19</v>
      </c>
      <c r="H914" s="2" t="s">
        <v>723</v>
      </c>
      <c r="I914" s="2" t="s">
        <v>724</v>
      </c>
      <c r="J914" s="1">
        <v>-42132</v>
      </c>
      <c r="K914" s="1">
        <v>161308</v>
      </c>
      <c r="L914" s="2" t="s">
        <v>21</v>
      </c>
      <c r="M914" s="1">
        <v>1963</v>
      </c>
      <c r="N914" s="1" t="str" cm="1">
        <f t="array" ref="N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4" s="2" t="s">
        <v>22</v>
      </c>
      <c r="P914" s="2" t="str" cm="1">
        <f t="array" ref="P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4" s="1">
        <v>1</v>
      </c>
      <c r="R914" s="1">
        <v>17</v>
      </c>
      <c r="S914" s="1">
        <v>32</v>
      </c>
      <c r="T914" s="1">
        <v>17</v>
      </c>
      <c r="U914" s="9"/>
      <c r="V914" s="10"/>
      <c r="W914" s="1" t="s">
        <v>41</v>
      </c>
      <c r="X914" s="2" t="s">
        <v>24</v>
      </c>
      <c r="Y914" s="2" t="str" cm="1">
        <f t="array" ref="Y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5" spans="1:26" ht="15" customHeight="1" x14ac:dyDescent="0.35">
      <c r="A915" s="1">
        <v>914</v>
      </c>
      <c r="B915" s="13">
        <v>-8.5575646334982096</v>
      </c>
      <c r="C915" s="12">
        <v>41.2047717813562</v>
      </c>
      <c r="D915" s="1">
        <v>2551</v>
      </c>
      <c r="E915" s="2" t="s">
        <v>1083</v>
      </c>
      <c r="F915" s="1"/>
      <c r="G915" s="2" t="s">
        <v>19</v>
      </c>
      <c r="H915" s="2" t="s">
        <v>723</v>
      </c>
      <c r="I915" s="2" t="s">
        <v>926</v>
      </c>
      <c r="J915" s="1">
        <v>-35601</v>
      </c>
      <c r="K915" s="1">
        <v>170706</v>
      </c>
      <c r="L915" s="2" t="s">
        <v>21</v>
      </c>
      <c r="M915" s="1">
        <v>1880</v>
      </c>
      <c r="N915" s="1" t="str" cm="1">
        <f t="array" ref="N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5" s="2" t="s">
        <v>22</v>
      </c>
      <c r="P915" s="2" t="str" cm="1">
        <f t="array" ref="P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5" s="1">
        <v>1</v>
      </c>
      <c r="R915" s="1">
        <v>10.5</v>
      </c>
      <c r="S915" s="1">
        <v>11</v>
      </c>
      <c r="T915" s="1">
        <v>10.5</v>
      </c>
      <c r="U915" s="9"/>
      <c r="V915" s="10"/>
      <c r="W915" s="1" t="s">
        <v>41</v>
      </c>
      <c r="X915" s="2" t="s">
        <v>24</v>
      </c>
      <c r="Y915" s="2" t="str" cm="1">
        <f t="array" ref="Y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6" spans="1:26" ht="15" customHeight="1" x14ac:dyDescent="0.35">
      <c r="A916" s="1">
        <v>915</v>
      </c>
      <c r="B916" s="13">
        <v>-8.5484906877219604</v>
      </c>
      <c r="C916" s="12">
        <v>41.204633786311497</v>
      </c>
      <c r="D916" s="1">
        <v>2553</v>
      </c>
      <c r="E916" s="2" t="s">
        <v>1084</v>
      </c>
      <c r="F916" s="1"/>
      <c r="G916" s="2" t="s">
        <v>63</v>
      </c>
      <c r="H916" s="2" t="s">
        <v>723</v>
      </c>
      <c r="I916" s="2" t="s">
        <v>926</v>
      </c>
      <c r="J916" s="1">
        <v>-34840</v>
      </c>
      <c r="K916" s="1">
        <v>170687</v>
      </c>
      <c r="L916" s="2" t="s">
        <v>21</v>
      </c>
      <c r="M916" s="1">
        <v>2003</v>
      </c>
      <c r="N916" s="1" t="str" cm="1">
        <f t="array" ref="N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6" s="2" t="s">
        <v>32</v>
      </c>
      <c r="P916" s="2" t="str" cm="1">
        <f t="array" ref="P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16" s="1">
        <v>4</v>
      </c>
      <c r="R916" s="1">
        <v>103.8</v>
      </c>
      <c r="S916" s="1">
        <v>16.3</v>
      </c>
      <c r="T916" s="1">
        <v>31.9</v>
      </c>
      <c r="U916" s="1">
        <v>5.32</v>
      </c>
      <c r="V916" s="10"/>
      <c r="W916" s="1" t="s">
        <v>41</v>
      </c>
      <c r="X916" s="2" t="s">
        <v>38</v>
      </c>
      <c r="Y916" s="2" t="str" cm="1">
        <f t="array" ref="Y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7" spans="1:26" ht="15" customHeight="1" x14ac:dyDescent="0.35">
      <c r="A917" s="1">
        <v>916</v>
      </c>
      <c r="B917" s="13">
        <v>-7.4863813771660404</v>
      </c>
      <c r="C917" s="12">
        <v>38.714931297213099</v>
      </c>
      <c r="D917" s="1">
        <v>2554</v>
      </c>
      <c r="E917" s="2" t="s">
        <v>1085</v>
      </c>
      <c r="F917" s="1"/>
      <c r="G917" s="2" t="s">
        <v>26</v>
      </c>
      <c r="H917" s="2" t="s">
        <v>135</v>
      </c>
      <c r="I917" s="2" t="s">
        <v>1086</v>
      </c>
      <c r="J917" s="1">
        <v>56248</v>
      </c>
      <c r="K917" s="1">
        <v>-105639</v>
      </c>
      <c r="L917" s="2" t="s">
        <v>1076</v>
      </c>
      <c r="M917" s="1">
        <v>1966</v>
      </c>
      <c r="N917" s="1" t="str" cm="1">
        <f t="array" ref="N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17" s="2" t="s">
        <v>29</v>
      </c>
      <c r="P917" s="2" t="str" cm="1">
        <f t="array" ref="P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7" s="1">
        <v>3</v>
      </c>
      <c r="R917" s="1">
        <v>16.5</v>
      </c>
      <c r="S917" s="1">
        <v>9.5</v>
      </c>
      <c r="T917" s="1">
        <v>5.5</v>
      </c>
      <c r="U917" s="1">
        <v>3</v>
      </c>
      <c r="V917" s="10"/>
      <c r="W917" s="1" t="s">
        <v>23</v>
      </c>
      <c r="X917" s="2" t="s">
        <v>31</v>
      </c>
      <c r="Y917" s="2" t="str" cm="1">
        <f t="array" ref="Y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17" s="2" t="s">
        <v>24</v>
      </c>
    </row>
    <row r="918" spans="1:26" ht="15" customHeight="1" x14ac:dyDescent="0.35">
      <c r="A918" s="1">
        <v>917</v>
      </c>
      <c r="B918" s="13">
        <v>-7.5226042708269398</v>
      </c>
      <c r="C918" s="12">
        <v>38.666986666198298</v>
      </c>
      <c r="D918" s="1">
        <v>2561</v>
      </c>
      <c r="E918" s="2" t="s">
        <v>1087</v>
      </c>
      <c r="F918" s="1"/>
      <c r="G918" s="2" t="s">
        <v>26</v>
      </c>
      <c r="H918" s="2" t="s">
        <v>135</v>
      </c>
      <c r="I918" s="2" t="s">
        <v>1088</v>
      </c>
      <c r="J918" s="1">
        <v>53133</v>
      </c>
      <c r="K918" s="1">
        <v>-110983</v>
      </c>
      <c r="L918" s="2" t="s">
        <v>21</v>
      </c>
      <c r="M918" s="1">
        <v>1942</v>
      </c>
      <c r="N918" s="1" t="str" cm="1">
        <f t="array" ref="N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18" s="2" t="s">
        <v>22</v>
      </c>
      <c r="P918" s="2" t="str" cm="1">
        <f t="array" ref="P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18" s="1">
        <v>1</v>
      </c>
      <c r="R918" s="1">
        <v>12.15</v>
      </c>
      <c r="S918" s="1">
        <v>9.8000000000000007</v>
      </c>
      <c r="T918" s="1">
        <v>12.15</v>
      </c>
      <c r="U918" s="9"/>
      <c r="V918" s="10"/>
      <c r="W918" s="1" t="s">
        <v>23</v>
      </c>
      <c r="X918" s="2" t="s">
        <v>24</v>
      </c>
      <c r="Y918" s="2" t="str" cm="1">
        <f t="array" ref="Y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19" spans="1:26" ht="15" customHeight="1" x14ac:dyDescent="0.35">
      <c r="A919" s="1">
        <v>918</v>
      </c>
      <c r="B919" s="13">
        <v>-7.6166729161135498</v>
      </c>
      <c r="C919" s="12">
        <v>38.651026896616898</v>
      </c>
      <c r="D919" s="1">
        <v>2573</v>
      </c>
      <c r="E919" s="2" t="s">
        <v>1089</v>
      </c>
      <c r="F919" s="1"/>
      <c r="G919" s="2" t="s">
        <v>26</v>
      </c>
      <c r="H919" s="2" t="s">
        <v>135</v>
      </c>
      <c r="I919" s="2" t="s">
        <v>1088</v>
      </c>
      <c r="J919" s="1">
        <v>44956</v>
      </c>
      <c r="K919" s="1">
        <v>-112805</v>
      </c>
      <c r="L919" s="2" t="s">
        <v>21</v>
      </c>
      <c r="M919" s="1">
        <v>1987</v>
      </c>
      <c r="N919" s="1" t="str" cm="1">
        <f t="array" ref="N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19" s="2" t="s">
        <v>29</v>
      </c>
      <c r="P919" s="2" t="str" cm="1">
        <f t="array" ref="P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19" s="1">
        <v>1</v>
      </c>
      <c r="R919" s="1">
        <v>10.1</v>
      </c>
      <c r="S919" s="1">
        <v>10</v>
      </c>
      <c r="T919" s="1">
        <v>10.1</v>
      </c>
      <c r="U919" s="9"/>
      <c r="V919" s="10"/>
      <c r="W919" s="1" t="s">
        <v>23</v>
      </c>
      <c r="X919" s="2" t="s">
        <v>31</v>
      </c>
      <c r="Y919" s="2" t="str" cm="1">
        <f t="array" ref="Y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920" spans="1:26" ht="15" customHeight="1" x14ac:dyDescent="0.35">
      <c r="A920" s="1">
        <v>919</v>
      </c>
      <c r="B920" s="13">
        <v>-7.7002281855166599</v>
      </c>
      <c r="C920" s="12">
        <v>38.649942626934298</v>
      </c>
      <c r="D920" s="1">
        <v>2583</v>
      </c>
      <c r="E920" s="2" t="s">
        <v>1090</v>
      </c>
      <c r="F920" s="1"/>
      <c r="G920" s="2" t="s">
        <v>26</v>
      </c>
      <c r="H920" s="2" t="s">
        <v>135</v>
      </c>
      <c r="I920" s="2" t="s">
        <v>1088</v>
      </c>
      <c r="J920" s="1">
        <v>37683</v>
      </c>
      <c r="K920" s="1">
        <v>-112963</v>
      </c>
      <c r="L920" s="2" t="s">
        <v>21</v>
      </c>
      <c r="M920" s="1">
        <v>1987</v>
      </c>
      <c r="N920" s="1" t="str" cm="1">
        <f t="array" ref="N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0" s="2" t="s">
        <v>77</v>
      </c>
      <c r="P920" s="2" t="str" cm="1">
        <f t="array" ref="P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0" s="1">
        <v>3</v>
      </c>
      <c r="R920" s="1">
        <v>33.200000000000003</v>
      </c>
      <c r="S920" s="1">
        <v>12.6</v>
      </c>
      <c r="T920" s="1">
        <v>11.6</v>
      </c>
      <c r="U920" s="1">
        <v>4</v>
      </c>
      <c r="V920" s="10"/>
      <c r="W920" s="1" t="s">
        <v>23</v>
      </c>
      <c r="X920" s="2" t="s">
        <v>31</v>
      </c>
      <c r="Y920" s="2" t="str" cm="1">
        <f t="array" ref="Y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0" s="2" t="s">
        <v>24</v>
      </c>
    </row>
    <row r="921" spans="1:26" ht="15" customHeight="1" x14ac:dyDescent="0.35">
      <c r="A921" s="1">
        <v>920</v>
      </c>
      <c r="B921" s="13">
        <v>-7.7084010559778298</v>
      </c>
      <c r="C921" s="12">
        <v>38.649035727309197</v>
      </c>
      <c r="D921" s="1">
        <v>2586</v>
      </c>
      <c r="E921" s="2" t="s">
        <v>1091</v>
      </c>
      <c r="F921" s="1"/>
      <c r="G921" s="2" t="s">
        <v>26</v>
      </c>
      <c r="H921" s="2" t="s">
        <v>135</v>
      </c>
      <c r="I921" s="2" t="s">
        <v>135</v>
      </c>
      <c r="J921" s="1">
        <v>36972</v>
      </c>
      <c r="K921" s="1">
        <v>-113067</v>
      </c>
      <c r="L921" s="2" t="s">
        <v>21</v>
      </c>
      <c r="M921" s="1">
        <v>1987</v>
      </c>
      <c r="N921" s="1" t="str" cm="1">
        <f t="array" ref="N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1" s="2" t="s">
        <v>83</v>
      </c>
      <c r="P921" s="2" t="str" cm="1">
        <f t="array" ref="P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21" s="1">
        <v>5</v>
      </c>
      <c r="R921" s="1">
        <v>58</v>
      </c>
      <c r="S921" s="1">
        <v>12.8</v>
      </c>
      <c r="T921" s="1">
        <v>12</v>
      </c>
      <c r="U921" s="1">
        <v>5</v>
      </c>
      <c r="V921" s="10"/>
      <c r="W921" s="1" t="s">
        <v>23</v>
      </c>
      <c r="X921" s="2" t="s">
        <v>31</v>
      </c>
      <c r="Y921" s="2" t="str" cm="1">
        <f t="array" ref="Y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1" s="2" t="s">
        <v>24</v>
      </c>
    </row>
    <row r="922" spans="1:26" ht="15" customHeight="1" x14ac:dyDescent="0.35">
      <c r="A922" s="1">
        <v>921</v>
      </c>
      <c r="B922" s="13">
        <v>-7.7874021696622497</v>
      </c>
      <c r="C922" s="12">
        <v>38.624415001634297</v>
      </c>
      <c r="D922" s="1">
        <v>2591</v>
      </c>
      <c r="E922" s="2" t="s">
        <v>707</v>
      </c>
      <c r="F922" s="1"/>
      <c r="G922" s="2" t="s">
        <v>26</v>
      </c>
      <c r="H922" s="2" t="s">
        <v>135</v>
      </c>
      <c r="I922" s="2" t="s">
        <v>135</v>
      </c>
      <c r="J922" s="1">
        <v>30105</v>
      </c>
      <c r="K922" s="1">
        <v>-115829</v>
      </c>
      <c r="L922" s="2" t="s">
        <v>21</v>
      </c>
      <c r="M922" s="1">
        <v>1965</v>
      </c>
      <c r="N922" s="1" t="str" cm="1">
        <f t="array" ref="N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2" s="2" t="s">
        <v>77</v>
      </c>
      <c r="P922" s="2" t="str" cm="1">
        <f t="array" ref="P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2" s="1">
        <v>3</v>
      </c>
      <c r="R922" s="1">
        <v>15.2</v>
      </c>
      <c r="S922" s="1">
        <v>9.86</v>
      </c>
      <c r="U922" s="1">
        <v>3.55</v>
      </c>
      <c r="V922" s="10"/>
      <c r="W922" s="1" t="s">
        <v>23</v>
      </c>
      <c r="X922" s="2" t="s">
        <v>31</v>
      </c>
      <c r="Y922" s="2" t="str" cm="1">
        <f t="array" ref="Y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2" s="2" t="s">
        <v>24</v>
      </c>
    </row>
    <row r="923" spans="1:26" ht="15" customHeight="1" x14ac:dyDescent="0.35">
      <c r="A923" s="1">
        <v>922</v>
      </c>
      <c r="B923" s="13">
        <v>-8.5528542794973692</v>
      </c>
      <c r="C923" s="12">
        <v>41.232603206926797</v>
      </c>
      <c r="D923" s="1">
        <v>2592</v>
      </c>
      <c r="E923" s="2" t="s">
        <v>1092</v>
      </c>
      <c r="F923" s="1"/>
      <c r="G923" s="2" t="s">
        <v>19</v>
      </c>
      <c r="H923" s="2" t="s">
        <v>723</v>
      </c>
      <c r="I923" s="2" t="s">
        <v>971</v>
      </c>
      <c r="J923" s="1">
        <v>-35191</v>
      </c>
      <c r="K923" s="1">
        <v>173795</v>
      </c>
      <c r="L923" s="2" t="s">
        <v>21</v>
      </c>
      <c r="M923" s="1">
        <v>1980</v>
      </c>
      <c r="N923" s="1" t="str" cm="1">
        <f t="array" ref="N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23" s="2" t="s">
        <v>22</v>
      </c>
      <c r="P923" s="2" t="str" cm="1">
        <f t="array" ref="P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3" s="1">
        <v>1</v>
      </c>
      <c r="R923" s="1">
        <v>12.5</v>
      </c>
      <c r="S923" s="1">
        <v>12.5</v>
      </c>
      <c r="U923" s="9"/>
      <c r="V923" s="10"/>
      <c r="W923" s="1" t="s">
        <v>41</v>
      </c>
      <c r="X923" s="2" t="s">
        <v>38</v>
      </c>
      <c r="Y923" s="2" t="str" cm="1">
        <f t="array" ref="Y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24" spans="1:26" ht="15" customHeight="1" x14ac:dyDescent="0.35">
      <c r="A924" s="1">
        <v>923</v>
      </c>
      <c r="B924" s="13">
        <v>-7.8506441038251902</v>
      </c>
      <c r="C924" s="12">
        <v>38.594298752194497</v>
      </c>
      <c r="D924" s="1">
        <v>2593</v>
      </c>
      <c r="E924" s="2" t="s">
        <v>1093</v>
      </c>
      <c r="F924" s="1"/>
      <c r="G924" s="2" t="s">
        <v>26</v>
      </c>
      <c r="H924" s="2" t="s">
        <v>135</v>
      </c>
      <c r="I924" s="2" t="s">
        <v>135</v>
      </c>
      <c r="J924" s="1">
        <v>24608</v>
      </c>
      <c r="K924" s="1">
        <v>-119191</v>
      </c>
      <c r="L924" s="2" t="s">
        <v>21</v>
      </c>
      <c r="M924" s="1">
        <v>1990</v>
      </c>
      <c r="N924" s="1" t="str" cm="1">
        <f t="array" ref="N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4" s="2" t="s">
        <v>29</v>
      </c>
      <c r="P924" s="2" t="str" cm="1">
        <f t="array" ref="P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4" s="1">
        <v>5</v>
      </c>
      <c r="R924" s="1">
        <v>42.45</v>
      </c>
      <c r="S924" s="1">
        <v>11.8</v>
      </c>
      <c r="T924" s="1">
        <v>10.4</v>
      </c>
      <c r="U924" s="1">
        <v>3.5</v>
      </c>
      <c r="V924" s="10"/>
      <c r="W924" s="1" t="s">
        <v>23</v>
      </c>
      <c r="X924" s="2" t="s">
        <v>31</v>
      </c>
      <c r="Y924" s="2" t="str" cm="1">
        <f t="array" ref="Y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24" s="2" t="s">
        <v>24</v>
      </c>
    </row>
    <row r="925" spans="1:26" ht="15" customHeight="1" x14ac:dyDescent="0.35">
      <c r="A925" s="1">
        <v>924</v>
      </c>
      <c r="B925" s="13">
        <v>-8.5545719935034494</v>
      </c>
      <c r="C925" s="12">
        <v>41.225195443708699</v>
      </c>
      <c r="D925" s="1">
        <v>2594</v>
      </c>
      <c r="E925" s="2" t="s">
        <v>1094</v>
      </c>
      <c r="F925" s="1"/>
      <c r="G925" s="2" t="s">
        <v>26</v>
      </c>
      <c r="H925" s="2" t="s">
        <v>723</v>
      </c>
      <c r="I925" s="2" t="s">
        <v>926</v>
      </c>
      <c r="J925" s="1">
        <v>-35339</v>
      </c>
      <c r="K925" s="1">
        <v>172973</v>
      </c>
      <c r="L925" s="2" t="s">
        <v>21</v>
      </c>
      <c r="M925" s="1">
        <v>1995</v>
      </c>
      <c r="N925" s="1" t="str" cm="1">
        <f t="array" ref="N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5" s="2" t="s">
        <v>32</v>
      </c>
      <c r="P925" s="2" t="str" cm="1">
        <f t="array" ref="P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5" s="1">
        <v>3</v>
      </c>
      <c r="R925" s="1">
        <v>21.6</v>
      </c>
      <c r="S925" s="1">
        <v>10.28</v>
      </c>
      <c r="T925" s="1">
        <v>7.8</v>
      </c>
      <c r="U925" s="1">
        <v>2.85</v>
      </c>
      <c r="V925" s="10"/>
      <c r="W925" s="1" t="s">
        <v>41</v>
      </c>
      <c r="X925" s="2" t="s">
        <v>35</v>
      </c>
      <c r="Y925" s="2" t="str" cm="1">
        <f t="array" ref="Y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25" s="2" t="s">
        <v>24</v>
      </c>
    </row>
    <row r="926" spans="1:26" ht="15" customHeight="1" x14ac:dyDescent="0.35">
      <c r="A926" s="1">
        <v>925</v>
      </c>
      <c r="B926" s="13">
        <v>-7.89053153297988</v>
      </c>
      <c r="C926" s="12">
        <v>38.5782380108326</v>
      </c>
      <c r="D926" s="1">
        <v>2595</v>
      </c>
      <c r="E926" s="2" t="s">
        <v>1095</v>
      </c>
      <c r="F926" s="1"/>
      <c r="G926" s="2" t="s">
        <v>26</v>
      </c>
      <c r="H926" s="2" t="s">
        <v>135</v>
      </c>
      <c r="I926" s="2" t="s">
        <v>135</v>
      </c>
      <c r="J926" s="1">
        <v>21137.75</v>
      </c>
      <c r="K926" s="1">
        <v>-120983.8</v>
      </c>
      <c r="L926" s="2" t="s">
        <v>21</v>
      </c>
      <c r="M926" s="1">
        <v>1990</v>
      </c>
      <c r="N926" s="1" t="str" cm="1">
        <f t="array" ref="N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6" s="2" t="s">
        <v>32</v>
      </c>
      <c r="P926" s="2" t="str" cm="1">
        <f t="array" ref="P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26" s="1">
        <v>3</v>
      </c>
      <c r="R926" s="1">
        <v>18</v>
      </c>
      <c r="S926" s="1">
        <v>10.9</v>
      </c>
      <c r="T926" s="1">
        <v>8</v>
      </c>
      <c r="U926" s="1">
        <v>2.2999999999999998</v>
      </c>
      <c r="V926" s="10"/>
      <c r="W926" s="1" t="s">
        <v>23</v>
      </c>
      <c r="X926" s="2" t="s">
        <v>24</v>
      </c>
      <c r="Y926" s="2" t="str" cm="1">
        <f t="array" ref="Y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27" spans="1:26" ht="15" customHeight="1" x14ac:dyDescent="0.35">
      <c r="A927" s="1">
        <v>926</v>
      </c>
      <c r="B927" s="13">
        <v>-7.9556488800501901</v>
      </c>
      <c r="C927" s="12">
        <v>41.399816977450399</v>
      </c>
      <c r="D927" s="1">
        <v>2597</v>
      </c>
      <c r="E927" s="2" t="s">
        <v>1096</v>
      </c>
      <c r="F927" s="1"/>
      <c r="G927" s="2" t="s">
        <v>26</v>
      </c>
      <c r="H927" s="2" t="s">
        <v>265</v>
      </c>
      <c r="I927" s="2" t="s">
        <v>1097</v>
      </c>
      <c r="J927" s="1">
        <v>14840</v>
      </c>
      <c r="K927" s="1">
        <v>192296</v>
      </c>
      <c r="L927" s="2" t="s">
        <v>21</v>
      </c>
      <c r="M927" s="1">
        <v>1947</v>
      </c>
      <c r="N927" s="1" t="str" cm="1">
        <f t="array" ref="N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7" s="2" t="s">
        <v>29</v>
      </c>
      <c r="P927" s="2" t="str" cm="1">
        <f t="array" ref="P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7" s="1">
        <v>1</v>
      </c>
      <c r="R927" s="1">
        <v>12</v>
      </c>
      <c r="S927" s="1">
        <v>6</v>
      </c>
      <c r="T927" s="1">
        <v>12</v>
      </c>
      <c r="U927" s="9"/>
      <c r="V927" s="10"/>
      <c r="W927" s="1" t="s">
        <v>41</v>
      </c>
      <c r="X927" s="2" t="s">
        <v>35</v>
      </c>
      <c r="Y927" s="2" t="str" cm="1">
        <f t="array" ref="Y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28" spans="1:26" ht="15" customHeight="1" x14ac:dyDescent="0.35">
      <c r="A928" s="1">
        <v>927</v>
      </c>
      <c r="B928" s="13">
        <v>-7.8935287746100897</v>
      </c>
      <c r="C928" s="12">
        <v>41.365651180371898</v>
      </c>
      <c r="D928" s="1">
        <v>2599</v>
      </c>
      <c r="E928" s="2" t="s">
        <v>1098</v>
      </c>
      <c r="F928" s="1"/>
      <c r="G928" s="2" t="s">
        <v>26</v>
      </c>
      <c r="H928" s="2" t="s">
        <v>265</v>
      </c>
      <c r="I928" s="2" t="s">
        <v>1097</v>
      </c>
      <c r="J928" s="1">
        <v>20045.27</v>
      </c>
      <c r="K928" s="1">
        <v>188514</v>
      </c>
      <c r="L928" s="2" t="s">
        <v>21</v>
      </c>
      <c r="M928" s="1">
        <v>1947</v>
      </c>
      <c r="N928" s="1" t="str" cm="1">
        <f t="array" ref="N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28" s="2" t="s">
        <v>29</v>
      </c>
      <c r="P928" s="2" t="str" cm="1">
        <f t="array" ref="P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28" s="1">
        <v>1</v>
      </c>
      <c r="R928" s="1">
        <v>15</v>
      </c>
      <c r="S928" s="1">
        <v>8.16</v>
      </c>
      <c r="T928" s="1">
        <v>15</v>
      </c>
      <c r="U928" s="9"/>
      <c r="V928" s="10"/>
      <c r="W928" s="1" t="s">
        <v>41</v>
      </c>
      <c r="X928" s="2" t="s">
        <v>35</v>
      </c>
      <c r="Y928" s="2" t="str" cm="1">
        <f t="array" ref="Y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29" spans="1:26" ht="15" customHeight="1" x14ac:dyDescent="0.35">
      <c r="A929" s="1">
        <v>928</v>
      </c>
      <c r="B929" s="13">
        <v>-8.4258302113969599</v>
      </c>
      <c r="C929" s="12">
        <v>41.161528963980103</v>
      </c>
      <c r="D929" s="1">
        <v>2606</v>
      </c>
      <c r="E929" s="2" t="s">
        <v>1099</v>
      </c>
      <c r="F929" s="1"/>
      <c r="G929" s="2" t="s">
        <v>19</v>
      </c>
      <c r="H929" s="2" t="s">
        <v>723</v>
      </c>
      <c r="I929" s="2" t="s">
        <v>930</v>
      </c>
      <c r="J929" s="1">
        <v>-24568</v>
      </c>
      <c r="K929" s="1">
        <v>165858</v>
      </c>
      <c r="L929" s="2" t="s">
        <v>21</v>
      </c>
      <c r="M929" s="1">
        <v>1998</v>
      </c>
      <c r="N929" s="1" t="str" cm="1">
        <f t="array" ref="N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29" s="2" t="s">
        <v>22</v>
      </c>
      <c r="P929" s="2" t="str" cm="1">
        <f t="array" ref="P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29" s="1">
        <v>1</v>
      </c>
      <c r="R929" s="1">
        <v>15.23</v>
      </c>
      <c r="S929" s="1">
        <v>15.66</v>
      </c>
      <c r="T929" s="1">
        <v>15.23</v>
      </c>
      <c r="U929" s="9"/>
      <c r="V929" s="10"/>
      <c r="W929" s="1" t="s">
        <v>41</v>
      </c>
      <c r="X929" s="2" t="s">
        <v>24</v>
      </c>
      <c r="Y929" s="2" t="str" cm="1">
        <f t="array" ref="Y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0" spans="1:26" ht="15" customHeight="1" x14ac:dyDescent="0.35">
      <c r="A930" s="1">
        <v>929</v>
      </c>
      <c r="B930" s="13">
        <v>-8.3849289123470392</v>
      </c>
      <c r="C930" s="12">
        <v>41.143382759859101</v>
      </c>
      <c r="D930" s="1">
        <v>2610</v>
      </c>
      <c r="E930" s="2" t="s">
        <v>1100</v>
      </c>
      <c r="F930" s="1"/>
      <c r="G930" s="2" t="s">
        <v>26</v>
      </c>
      <c r="H930" s="2" t="s">
        <v>723</v>
      </c>
      <c r="I930" s="2" t="s">
        <v>930</v>
      </c>
      <c r="J930" s="1">
        <v>-21141</v>
      </c>
      <c r="K930" s="1">
        <v>163832</v>
      </c>
      <c r="L930" s="2" t="s">
        <v>21</v>
      </c>
      <c r="M930" s="1">
        <v>1910</v>
      </c>
      <c r="N930" s="1" t="str" cm="1">
        <f t="array" ref="N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0" s="2" t="s">
        <v>29</v>
      </c>
      <c r="P930" s="2" t="str" cm="1">
        <f t="array" ref="P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0" s="1">
        <v>3</v>
      </c>
      <c r="R930" s="1">
        <v>19.95</v>
      </c>
      <c r="S930" s="1">
        <v>6.1</v>
      </c>
      <c r="T930" s="1">
        <v>7.05</v>
      </c>
      <c r="U930" s="1">
        <v>3.6</v>
      </c>
      <c r="V930" s="10"/>
      <c r="W930" s="1" t="s">
        <v>41</v>
      </c>
      <c r="X930" s="2" t="s">
        <v>35</v>
      </c>
      <c r="Y930" s="2" t="str" cm="1">
        <f t="array" ref="Y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31" spans="1:26" ht="15" customHeight="1" x14ac:dyDescent="0.35">
      <c r="A931" s="1">
        <v>930</v>
      </c>
      <c r="B931" s="13">
        <v>-7.9817892777086703</v>
      </c>
      <c r="C931" s="12">
        <v>38.368211061346202</v>
      </c>
      <c r="D931" s="1">
        <v>2612</v>
      </c>
      <c r="E931" s="2" t="s">
        <v>1101</v>
      </c>
      <c r="F931" s="1"/>
      <c r="G931" s="2" t="s">
        <v>26</v>
      </c>
      <c r="H931" s="2" t="s">
        <v>135</v>
      </c>
      <c r="I931" s="2" t="s">
        <v>332</v>
      </c>
      <c r="J931" s="1">
        <v>13224</v>
      </c>
      <c r="K931" s="1">
        <v>-144315</v>
      </c>
      <c r="L931" s="2" t="s">
        <v>21</v>
      </c>
      <c r="M931" s="1">
        <v>1944</v>
      </c>
      <c r="N931" s="1" t="str" cm="1">
        <f t="array" ref="N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1" s="2" t="s">
        <v>29</v>
      </c>
      <c r="P931" s="2" t="str" cm="1">
        <f t="array" ref="P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1" s="1">
        <v>1</v>
      </c>
      <c r="R931" s="1">
        <v>5.0199999999999996</v>
      </c>
      <c r="S931" s="1">
        <v>7.8</v>
      </c>
      <c r="T931" s="1">
        <v>5.0199999999999996</v>
      </c>
      <c r="U931" s="9"/>
      <c r="V931" s="10"/>
      <c r="W931" s="1" t="s">
        <v>30</v>
      </c>
      <c r="X931" s="2" t="s">
        <v>35</v>
      </c>
      <c r="Y931" s="2" t="str" cm="1">
        <f t="array" ref="Y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32" spans="1:26" ht="15" customHeight="1" x14ac:dyDescent="0.35">
      <c r="A932" s="1">
        <v>931</v>
      </c>
      <c r="B932" s="13">
        <v>-8.2602995235471806</v>
      </c>
      <c r="C932" s="12">
        <v>41.254421967464303</v>
      </c>
      <c r="D932" s="1">
        <v>2618</v>
      </c>
      <c r="E932" s="2" t="s">
        <v>1102</v>
      </c>
      <c r="F932" s="1"/>
      <c r="G932" s="2" t="s">
        <v>26</v>
      </c>
      <c r="H932" s="2" t="s">
        <v>723</v>
      </c>
      <c r="I932" s="2" t="s">
        <v>1103</v>
      </c>
      <c r="J932" s="1">
        <v>-10660</v>
      </c>
      <c r="K932" s="1">
        <v>176141</v>
      </c>
      <c r="L932" s="2" t="s">
        <v>21</v>
      </c>
      <c r="M932" s="1">
        <v>2009</v>
      </c>
      <c r="N932" s="1" t="str" cm="1">
        <f t="array" ref="N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2" s="2" t="s">
        <v>29</v>
      </c>
      <c r="P932" s="2" t="str" cm="1">
        <f t="array" ref="P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2" s="1">
        <v>3</v>
      </c>
      <c r="R932" s="1">
        <v>20.399999999999999</v>
      </c>
      <c r="S932" s="1">
        <v>6.1</v>
      </c>
      <c r="T932" s="1">
        <v>7.2</v>
      </c>
      <c r="U932" s="1">
        <v>2.5</v>
      </c>
      <c r="V932" s="10"/>
      <c r="W932" s="1" t="s">
        <v>41</v>
      </c>
      <c r="X932" s="2" t="s">
        <v>35</v>
      </c>
      <c r="Y932" s="2" t="str" cm="1">
        <f t="array" ref="Y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33" spans="1:26" ht="15" customHeight="1" x14ac:dyDescent="0.35">
      <c r="A933" s="1">
        <v>932</v>
      </c>
      <c r="B933" s="13">
        <v>-8.2604067331717399</v>
      </c>
      <c r="C933" s="12">
        <v>41.254331806643002</v>
      </c>
      <c r="D933" s="1">
        <v>2618</v>
      </c>
      <c r="E933" s="2" t="s">
        <v>1104</v>
      </c>
      <c r="F933" s="1"/>
      <c r="G933" s="2" t="s">
        <v>26</v>
      </c>
      <c r="H933" s="2" t="s">
        <v>723</v>
      </c>
      <c r="I933" s="2" t="s">
        <v>1103</v>
      </c>
      <c r="J933" s="1">
        <v>-10669</v>
      </c>
      <c r="K933" s="1">
        <v>176131</v>
      </c>
      <c r="L933" s="2" t="s">
        <v>21</v>
      </c>
      <c r="M933" s="1">
        <v>2009</v>
      </c>
      <c r="N933" s="1" t="str" cm="1">
        <f t="array" ref="N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33" s="2" t="s">
        <v>22</v>
      </c>
      <c r="P933" s="2" t="str" cm="1">
        <f t="array" ref="P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33" s="1">
        <v>1</v>
      </c>
      <c r="R933" s="1">
        <v>22</v>
      </c>
      <c r="S933" s="1">
        <v>7.5</v>
      </c>
      <c r="T933" s="1">
        <v>22</v>
      </c>
      <c r="U933" s="9"/>
      <c r="V933" s="10"/>
      <c r="W933" s="1" t="s">
        <v>41</v>
      </c>
      <c r="X933" s="2" t="s">
        <v>24</v>
      </c>
      <c r="Y933" s="2" t="str" cm="1">
        <f t="array" ref="Y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4" spans="1:26" ht="15" customHeight="1" x14ac:dyDescent="0.35">
      <c r="A934" s="1">
        <v>933</v>
      </c>
      <c r="B934" s="13">
        <v>-7.5894140276399504</v>
      </c>
      <c r="C934" s="12">
        <v>38.552001496170398</v>
      </c>
      <c r="D934" s="1">
        <v>2621</v>
      </c>
      <c r="E934" s="2" t="s">
        <v>1105</v>
      </c>
      <c r="F934" s="1"/>
      <c r="G934" s="2" t="s">
        <v>26</v>
      </c>
      <c r="H934" s="2" t="s">
        <v>135</v>
      </c>
      <c r="I934" s="2" t="s">
        <v>1088</v>
      </c>
      <c r="J934" s="1">
        <v>47394</v>
      </c>
      <c r="K934" s="1">
        <v>-123784</v>
      </c>
      <c r="L934" s="2" t="s">
        <v>21</v>
      </c>
      <c r="M934" s="1">
        <v>1959</v>
      </c>
      <c r="N934" s="1" t="str" cm="1">
        <f t="array" ref="N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4" s="2" t="s">
        <v>32</v>
      </c>
      <c r="P934" s="2" t="str" cm="1">
        <f t="array" ref="P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4" s="1">
        <v>12</v>
      </c>
      <c r="R934" s="1">
        <v>230</v>
      </c>
      <c r="S934" s="1">
        <v>12.9</v>
      </c>
      <c r="T934" s="1">
        <v>20</v>
      </c>
      <c r="U934" s="1">
        <v>29.5</v>
      </c>
      <c r="V934" s="10"/>
      <c r="W934" s="1" t="s">
        <v>23</v>
      </c>
      <c r="X934" s="2" t="s">
        <v>38</v>
      </c>
      <c r="Y934" s="2" t="str" cm="1">
        <f t="array" ref="Y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5" spans="1:26" ht="15" customHeight="1" x14ac:dyDescent="0.35">
      <c r="A935" s="1">
        <v>934</v>
      </c>
      <c r="B935" s="13">
        <v>-8.9413985457574299</v>
      </c>
      <c r="C935" s="12">
        <v>38.493766467365703</v>
      </c>
      <c r="D935" s="1">
        <v>2622</v>
      </c>
      <c r="E935" s="2" t="s">
        <v>1106</v>
      </c>
      <c r="F935" s="1"/>
      <c r="G935" s="2" t="s">
        <v>19</v>
      </c>
      <c r="H935" s="2" t="s">
        <v>600</v>
      </c>
      <c r="I935" s="2" t="s">
        <v>600</v>
      </c>
      <c r="J935" s="1">
        <v>-70516</v>
      </c>
      <c r="K935" s="1">
        <v>-130079</v>
      </c>
      <c r="L935" s="2" t="s">
        <v>21</v>
      </c>
      <c r="M935" s="1">
        <v>1954</v>
      </c>
      <c r="N935" s="1" t="str" cm="1">
        <f t="array" ref="N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5" s="2" t="s">
        <v>29</v>
      </c>
      <c r="P935" s="2" t="str" cm="1">
        <f t="array" ref="P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5" s="1">
        <v>1</v>
      </c>
      <c r="R935" s="1">
        <v>8</v>
      </c>
      <c r="S935" s="1">
        <v>21.4</v>
      </c>
      <c r="T935" s="1">
        <v>8</v>
      </c>
      <c r="U935" s="9"/>
      <c r="V935" s="10"/>
      <c r="W935" s="1" t="s">
        <v>30</v>
      </c>
      <c r="X935" s="2" t="s">
        <v>24</v>
      </c>
      <c r="Y935" s="2" t="str" cm="1">
        <f t="array" ref="Y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6" spans="1:26" ht="15" customHeight="1" x14ac:dyDescent="0.35">
      <c r="A936" s="1">
        <v>935</v>
      </c>
      <c r="B936" s="13">
        <v>-7.5911398509627501</v>
      </c>
      <c r="C936" s="12">
        <v>38.543685773283599</v>
      </c>
      <c r="D936" s="1">
        <v>2623</v>
      </c>
      <c r="E936" s="2" t="s">
        <v>1107</v>
      </c>
      <c r="F936" s="1"/>
      <c r="G936" s="2" t="s">
        <v>26</v>
      </c>
      <c r="H936" s="2" t="s">
        <v>135</v>
      </c>
      <c r="I936" s="2" t="s">
        <v>1088</v>
      </c>
      <c r="J936" s="1">
        <v>47249</v>
      </c>
      <c r="K936" s="1">
        <v>-124708</v>
      </c>
      <c r="L936" s="2" t="s">
        <v>21</v>
      </c>
      <c r="M936" s="1">
        <v>1981</v>
      </c>
      <c r="N936" s="1" t="str" cm="1">
        <f t="array" ref="N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36" s="2" t="s">
        <v>32</v>
      </c>
      <c r="P936" s="2" t="str" cm="1">
        <f t="array" ref="P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6" s="1">
        <v>6</v>
      </c>
      <c r="R936" s="1">
        <v>114.4</v>
      </c>
      <c r="S936" s="1">
        <v>13.3</v>
      </c>
      <c r="T936" s="1">
        <v>20</v>
      </c>
      <c r="U936" s="1">
        <v>16.8</v>
      </c>
      <c r="V936" s="10"/>
      <c r="W936" s="1" t="s">
        <v>23</v>
      </c>
      <c r="X936" s="2" t="s">
        <v>24</v>
      </c>
      <c r="Y936" s="2" t="str" cm="1">
        <f t="array" ref="Y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7" spans="1:26" ht="15" customHeight="1" x14ac:dyDescent="0.35">
      <c r="A937" s="1">
        <v>936</v>
      </c>
      <c r="B937" s="13">
        <v>-8.2148279234496808</v>
      </c>
      <c r="C937" s="12">
        <v>41.148869577918099</v>
      </c>
      <c r="D937" s="1">
        <v>2628</v>
      </c>
      <c r="E937" s="2" t="s">
        <v>1108</v>
      </c>
      <c r="F937" s="1"/>
      <c r="G937" s="2" t="s">
        <v>26</v>
      </c>
      <c r="H937" s="2" t="s">
        <v>723</v>
      </c>
      <c r="I937" s="2" t="s">
        <v>808</v>
      </c>
      <c r="J937" s="1">
        <v>-6860</v>
      </c>
      <c r="K937" s="1">
        <v>164414</v>
      </c>
      <c r="L937" s="2" t="s">
        <v>21</v>
      </c>
      <c r="M937" s="1">
        <v>1956</v>
      </c>
      <c r="N937" s="1" t="str" cm="1">
        <f t="array" ref="N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7" s="2" t="s">
        <v>32</v>
      </c>
      <c r="P937" s="2" t="str" cm="1">
        <f t="array" ref="P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37" s="1">
        <v>5</v>
      </c>
      <c r="R937" s="1">
        <v>163.19999999999999</v>
      </c>
      <c r="S937" s="1">
        <v>11.2</v>
      </c>
      <c r="T937" s="1">
        <v>35.4</v>
      </c>
      <c r="U937" s="1">
        <v>15.5</v>
      </c>
      <c r="V937" s="10"/>
      <c r="W937" s="1" t="s">
        <v>41</v>
      </c>
      <c r="X937" s="2" t="s">
        <v>24</v>
      </c>
      <c r="Y937" s="2" t="str" cm="1">
        <f t="array" ref="Y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38" spans="1:26" ht="15" customHeight="1" x14ac:dyDescent="0.35">
      <c r="A938" s="1">
        <v>937</v>
      </c>
      <c r="B938" s="13">
        <v>-7.8114271442829599</v>
      </c>
      <c r="C938" s="12">
        <v>41.283830533804597</v>
      </c>
      <c r="D938" s="1">
        <v>2630</v>
      </c>
      <c r="E938" s="2" t="s">
        <v>1109</v>
      </c>
      <c r="F938" s="1"/>
      <c r="G938" s="2" t="s">
        <v>26</v>
      </c>
      <c r="H938" s="2" t="s">
        <v>265</v>
      </c>
      <c r="I938" s="2" t="s">
        <v>265</v>
      </c>
      <c r="J938" s="1">
        <v>26948.29</v>
      </c>
      <c r="K938" s="1">
        <v>179449.2</v>
      </c>
      <c r="L938" s="2" t="s">
        <v>21</v>
      </c>
      <c r="M938" s="1">
        <v>1860</v>
      </c>
      <c r="N938" s="1" t="str" cm="1">
        <f t="array" ref="N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8" s="2" t="s">
        <v>29</v>
      </c>
      <c r="P938" s="2" t="str" cm="1">
        <f t="array" ref="P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8" s="1">
        <v>1</v>
      </c>
      <c r="R938" s="1">
        <v>10</v>
      </c>
      <c r="S938" s="1">
        <v>6.3</v>
      </c>
      <c r="T938" s="1">
        <v>10</v>
      </c>
      <c r="U938" s="9"/>
      <c r="V938" s="10"/>
      <c r="W938" s="1" t="s">
        <v>41</v>
      </c>
      <c r="X938" s="2" t="s">
        <v>35</v>
      </c>
      <c r="Y938" s="2" t="str" cm="1">
        <f t="array" ref="Y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39" spans="1:26" ht="15" customHeight="1" x14ac:dyDescent="0.35">
      <c r="A939" s="1">
        <v>938</v>
      </c>
      <c r="B939" s="13">
        <v>-7.72789063765733</v>
      </c>
      <c r="C939" s="12">
        <v>41.311360783004702</v>
      </c>
      <c r="D939" s="1">
        <v>2638</v>
      </c>
      <c r="E939" s="2" t="s">
        <v>1110</v>
      </c>
      <c r="F939" s="1"/>
      <c r="G939" s="2" t="s">
        <v>26</v>
      </c>
      <c r="H939" s="2" t="s">
        <v>265</v>
      </c>
      <c r="I939" s="2" t="s">
        <v>265</v>
      </c>
      <c r="J939" s="1">
        <v>33932.160000000003</v>
      </c>
      <c r="K939" s="1">
        <v>182536</v>
      </c>
      <c r="L939" s="2" t="s">
        <v>21</v>
      </c>
      <c r="M939" s="1">
        <v>1863</v>
      </c>
      <c r="N939" s="1" t="str" cm="1">
        <f t="array" ref="N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39" s="2" t="s">
        <v>29</v>
      </c>
      <c r="P939" s="2" t="str" cm="1">
        <f t="array" ref="P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39" s="1">
        <v>1</v>
      </c>
      <c r="R939" s="1">
        <v>12.18</v>
      </c>
      <c r="S939" s="1">
        <v>12.6</v>
      </c>
      <c r="T939" s="1">
        <v>12.18</v>
      </c>
      <c r="U939" s="9"/>
      <c r="V939" s="10"/>
      <c r="W939" s="1" t="s">
        <v>41</v>
      </c>
      <c r="X939" s="2" t="s">
        <v>35</v>
      </c>
      <c r="Y939" s="2" t="str" cm="1">
        <f t="array" ref="Y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0" spans="1:26" ht="15" customHeight="1" x14ac:dyDescent="0.35">
      <c r="A940" s="1">
        <v>939</v>
      </c>
      <c r="B940" s="13">
        <v>-7.5920630594751799</v>
      </c>
      <c r="C940" s="12">
        <v>41.352250892860702</v>
      </c>
      <c r="D940" s="1">
        <v>2640</v>
      </c>
      <c r="E940" s="2" t="s">
        <v>1111</v>
      </c>
      <c r="F940" s="1"/>
      <c r="G940" s="2" t="s">
        <v>26</v>
      </c>
      <c r="H940" s="2" t="s">
        <v>265</v>
      </c>
      <c r="I940" s="2" t="s">
        <v>1112</v>
      </c>
      <c r="J940" s="1">
        <v>45277.82</v>
      </c>
      <c r="K940" s="1">
        <v>187139.3</v>
      </c>
      <c r="L940" s="2" t="s">
        <v>21</v>
      </c>
      <c r="M940" s="1">
        <v>1866</v>
      </c>
      <c r="N940" s="1" t="str" cm="1">
        <f t="array" ref="N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0" s="2" t="s">
        <v>29</v>
      </c>
      <c r="P940" s="2" t="str" cm="1">
        <f t="array" ref="P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0" s="1">
        <v>1</v>
      </c>
      <c r="R940" s="1">
        <v>14</v>
      </c>
      <c r="S940" s="1">
        <v>6</v>
      </c>
      <c r="T940" s="1">
        <v>14</v>
      </c>
      <c r="U940" s="9"/>
      <c r="V940" s="10"/>
      <c r="W940" s="1" t="s">
        <v>41</v>
      </c>
      <c r="X940" s="2" t="s">
        <v>35</v>
      </c>
      <c r="Y940" s="2" t="str" cm="1">
        <f t="array" ref="Y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1" spans="1:26" ht="15" customHeight="1" x14ac:dyDescent="0.35">
      <c r="A941" s="1">
        <v>940</v>
      </c>
      <c r="B941" s="13">
        <v>-7.4682476467880496</v>
      </c>
      <c r="C941" s="12">
        <v>41.409410335470199</v>
      </c>
      <c r="D941" s="1">
        <v>2642</v>
      </c>
      <c r="E941" s="2" t="s">
        <v>1113</v>
      </c>
      <c r="F941" s="1"/>
      <c r="G941" s="2" t="s">
        <v>26</v>
      </c>
      <c r="H941" s="2" t="s">
        <v>265</v>
      </c>
      <c r="I941" s="2" t="s">
        <v>1114</v>
      </c>
      <c r="J941" s="1">
        <v>55590.77</v>
      </c>
      <c r="K941" s="1">
        <v>193559.6</v>
      </c>
      <c r="L941" s="2" t="s">
        <v>21</v>
      </c>
      <c r="M941" s="1">
        <v>1871</v>
      </c>
      <c r="N941" s="1" t="str" cm="1">
        <f t="array" ref="N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1" s="2" t="s">
        <v>29</v>
      </c>
      <c r="P941" s="2" t="str" cm="1">
        <f t="array" ref="P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1" s="1">
        <v>1</v>
      </c>
      <c r="R941" s="1">
        <v>20</v>
      </c>
      <c r="S941" s="1">
        <v>6.3</v>
      </c>
      <c r="T941" s="1">
        <v>20</v>
      </c>
      <c r="U941" s="9"/>
      <c r="V941" s="10"/>
      <c r="W941" s="1" t="s">
        <v>41</v>
      </c>
      <c r="X941" s="2" t="s">
        <v>35</v>
      </c>
      <c r="Y941" s="2" t="str" cm="1">
        <f t="array" ref="Y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2" spans="1:26" ht="15" customHeight="1" x14ac:dyDescent="0.35">
      <c r="A942" s="1">
        <v>941</v>
      </c>
      <c r="B942" s="13">
        <v>-7.4165779100245803</v>
      </c>
      <c r="C942" s="12">
        <v>41.409346862034297</v>
      </c>
      <c r="D942" s="1">
        <v>2643</v>
      </c>
      <c r="E942" s="2" t="s">
        <v>1115</v>
      </c>
      <c r="F942" s="1"/>
      <c r="G942" s="2" t="s">
        <v>26</v>
      </c>
      <c r="H942" s="2" t="s">
        <v>265</v>
      </c>
      <c r="I942" s="2" t="s">
        <v>1114</v>
      </c>
      <c r="J942" s="1">
        <v>59911.1</v>
      </c>
      <c r="K942" s="1">
        <v>193587</v>
      </c>
      <c r="L942" s="2" t="s">
        <v>21</v>
      </c>
      <c r="M942" s="1">
        <v>1870</v>
      </c>
      <c r="N942" s="1" t="str" cm="1">
        <f t="array" ref="N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2" s="2" t="s">
        <v>29</v>
      </c>
      <c r="P942" s="2" t="str" cm="1">
        <f t="array" ref="P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2" s="1">
        <v>1</v>
      </c>
      <c r="R942" s="1">
        <v>12</v>
      </c>
      <c r="S942" s="1">
        <v>6.16</v>
      </c>
      <c r="T942" s="1">
        <v>12</v>
      </c>
      <c r="U942" s="9"/>
      <c r="V942" s="10"/>
      <c r="W942" s="1" t="s">
        <v>41</v>
      </c>
      <c r="X942" s="2" t="s">
        <v>35</v>
      </c>
      <c r="Y942" s="2" t="str" cm="1">
        <f t="array" ref="Y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3" spans="1:26" ht="15" customHeight="1" x14ac:dyDescent="0.35">
      <c r="A943" s="1">
        <v>942</v>
      </c>
      <c r="B943" s="13">
        <v>-7.8720811141511096</v>
      </c>
      <c r="C943" s="12">
        <v>41.728492312933497</v>
      </c>
      <c r="D943" s="1">
        <v>2644</v>
      </c>
      <c r="E943" s="2" t="s">
        <v>1116</v>
      </c>
      <c r="F943" s="1"/>
      <c r="G943" s="2" t="s">
        <v>26</v>
      </c>
      <c r="H943" s="2" t="s">
        <v>265</v>
      </c>
      <c r="I943" s="2" t="s">
        <v>266</v>
      </c>
      <c r="J943" s="1">
        <v>21718</v>
      </c>
      <c r="K943" s="1">
        <v>228818</v>
      </c>
      <c r="L943" s="2" t="s">
        <v>21</v>
      </c>
      <c r="M943" s="1">
        <v>1890</v>
      </c>
      <c r="N943" s="1" t="str" cm="1">
        <f t="array" ref="N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3" s="2" t="s">
        <v>83</v>
      </c>
      <c r="P943" s="2" t="str" cm="1">
        <f t="array" ref="P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3" s="1">
        <v>1</v>
      </c>
      <c r="R943" s="1">
        <v>12</v>
      </c>
      <c r="S943" s="1">
        <v>9.9</v>
      </c>
      <c r="T943" s="1">
        <v>12</v>
      </c>
      <c r="U943" s="9"/>
      <c r="V943" s="10"/>
      <c r="W943" s="1" t="s">
        <v>41</v>
      </c>
      <c r="X943" s="2" t="s">
        <v>35</v>
      </c>
      <c r="Y943" s="2" t="str" cm="1">
        <f t="array" ref="Y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3" s="2" t="s">
        <v>24</v>
      </c>
    </row>
    <row r="944" spans="1:26" ht="15" customHeight="1" x14ac:dyDescent="0.35">
      <c r="A944" s="1">
        <v>943</v>
      </c>
      <c r="B944" s="13">
        <v>-7.6098358566544997</v>
      </c>
      <c r="C944" s="12">
        <v>41.716280906637699</v>
      </c>
      <c r="D944" s="1">
        <v>2650</v>
      </c>
      <c r="E944" s="2" t="s">
        <v>1117</v>
      </c>
      <c r="F944" s="1"/>
      <c r="G944" s="2" t="s">
        <v>26</v>
      </c>
      <c r="H944" s="2" t="s">
        <v>265</v>
      </c>
      <c r="I944" s="2" t="s">
        <v>1118</v>
      </c>
      <c r="J944" s="1">
        <v>43545.64</v>
      </c>
      <c r="K944" s="1">
        <v>227561.1</v>
      </c>
      <c r="L944" s="2" t="s">
        <v>21</v>
      </c>
      <c r="M944" s="1">
        <v>1881</v>
      </c>
      <c r="N944" s="1" t="str" cm="1">
        <f t="array" ref="N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4" s="2" t="s">
        <v>29</v>
      </c>
      <c r="P944" s="2" t="str" cm="1">
        <f t="array" ref="P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4" s="1">
        <v>4</v>
      </c>
      <c r="R944" s="1">
        <v>35.5</v>
      </c>
      <c r="S944" s="1">
        <v>9.6</v>
      </c>
      <c r="T944" s="1">
        <v>15.4</v>
      </c>
      <c r="U944" s="1">
        <v>1</v>
      </c>
      <c r="V944" s="10"/>
      <c r="W944" s="1" t="s">
        <v>41</v>
      </c>
      <c r="X944" s="2" t="s">
        <v>35</v>
      </c>
      <c r="Y944" s="2" t="str" cm="1">
        <f t="array" ref="Y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4" s="2" t="s">
        <v>24</v>
      </c>
    </row>
    <row r="945" spans="1:26" ht="15" customHeight="1" x14ac:dyDescent="0.35">
      <c r="A945" s="1">
        <v>944</v>
      </c>
      <c r="B945" s="13">
        <v>-7.4239810707130198</v>
      </c>
      <c r="C945" s="12">
        <v>41.7776408309741</v>
      </c>
      <c r="D945" s="1">
        <v>2655</v>
      </c>
      <c r="E945" s="2" t="s">
        <v>1119</v>
      </c>
      <c r="F945" s="1"/>
      <c r="G945" s="2" t="s">
        <v>26</v>
      </c>
      <c r="H945" s="2" t="s">
        <v>265</v>
      </c>
      <c r="I945" s="2" t="s">
        <v>1120</v>
      </c>
      <c r="J945" s="1">
        <v>58956</v>
      </c>
      <c r="K945" s="1">
        <v>234487</v>
      </c>
      <c r="L945" s="2" t="s">
        <v>21</v>
      </c>
      <c r="M945" s="1">
        <v>1871</v>
      </c>
      <c r="N945" s="1" t="str" cm="1">
        <f t="array" ref="N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5" s="2" t="s">
        <v>29</v>
      </c>
      <c r="P945" s="2" t="str" cm="1">
        <f t="array" ref="P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5" s="1">
        <v>2</v>
      </c>
      <c r="R945" s="1">
        <v>12.65</v>
      </c>
      <c r="S945" s="1">
        <v>6</v>
      </c>
      <c r="T945" s="1">
        <v>6.33</v>
      </c>
      <c r="U945" s="1">
        <v>2.2000000000000002</v>
      </c>
      <c r="V945" s="10"/>
      <c r="W945" s="1" t="s">
        <v>41</v>
      </c>
      <c r="X945" s="2" t="s">
        <v>35</v>
      </c>
      <c r="Y945" s="2" t="str" cm="1">
        <f t="array" ref="Y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6" spans="1:26" ht="15" customHeight="1" x14ac:dyDescent="0.35">
      <c r="A946" s="1">
        <v>945</v>
      </c>
      <c r="B946" s="13">
        <v>-7.5680172089244104</v>
      </c>
      <c r="C946" s="12">
        <v>41.616292153492601</v>
      </c>
      <c r="D946" s="1">
        <v>2657</v>
      </c>
      <c r="E946" s="2" t="s">
        <v>1121</v>
      </c>
      <c r="F946" s="1"/>
      <c r="G946" s="2" t="s">
        <v>19</v>
      </c>
      <c r="H946" s="2" t="s">
        <v>265</v>
      </c>
      <c r="I946" s="2" t="s">
        <v>1120</v>
      </c>
      <c r="J946" s="1">
        <v>47098.53</v>
      </c>
      <c r="K946" s="1">
        <v>216477.6</v>
      </c>
      <c r="L946" s="2" t="s">
        <v>21</v>
      </c>
      <c r="M946" s="1">
        <v>1910</v>
      </c>
      <c r="N946" s="1" t="str" cm="1">
        <f t="array" ref="N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6" s="2" t="s">
        <v>83</v>
      </c>
      <c r="P946" s="2" t="str" cm="1">
        <f t="array" ref="P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46" s="1">
        <v>1</v>
      </c>
      <c r="R946" s="1">
        <v>8.1999999999999993</v>
      </c>
      <c r="S946" s="1">
        <v>12</v>
      </c>
      <c r="T946" s="1">
        <v>8.1999999999999993</v>
      </c>
      <c r="U946" s="9"/>
      <c r="V946" s="10"/>
      <c r="W946" s="1" t="s">
        <v>41</v>
      </c>
      <c r="X946" s="2" t="s">
        <v>35</v>
      </c>
      <c r="Y946" s="2" t="str" cm="1">
        <f t="array" ref="Y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46" s="2" t="s">
        <v>38</v>
      </c>
    </row>
    <row r="947" spans="1:26" ht="15" customHeight="1" x14ac:dyDescent="0.35">
      <c r="A947" s="1">
        <v>946</v>
      </c>
      <c r="B947" s="13">
        <v>-7.7569459195374701</v>
      </c>
      <c r="C947" s="12">
        <v>41.295010646021197</v>
      </c>
      <c r="D947" s="1">
        <v>2662</v>
      </c>
      <c r="E947" s="2" t="s">
        <v>1122</v>
      </c>
      <c r="F947" s="1"/>
      <c r="G947" s="2" t="s">
        <v>26</v>
      </c>
      <c r="H947" s="2" t="s">
        <v>265</v>
      </c>
      <c r="I947" s="2" t="s">
        <v>265</v>
      </c>
      <c r="J947" s="1">
        <v>31506.99</v>
      </c>
      <c r="K947" s="1">
        <v>180709.2</v>
      </c>
      <c r="L947" s="2" t="s">
        <v>21</v>
      </c>
      <c r="M947" s="1">
        <v>1860</v>
      </c>
      <c r="N947" s="1" t="str" cm="1">
        <f t="array" ref="N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7" s="2" t="s">
        <v>29</v>
      </c>
      <c r="P947" s="2" t="str" cm="1">
        <f t="array" ref="P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7" s="1">
        <v>1</v>
      </c>
      <c r="R947" s="1">
        <v>13.5</v>
      </c>
      <c r="S947" s="1">
        <v>8</v>
      </c>
      <c r="T947" s="1">
        <v>13.5</v>
      </c>
      <c r="U947" s="9"/>
      <c r="V947" s="10"/>
      <c r="W947" s="1" t="s">
        <v>41</v>
      </c>
      <c r="X947" s="2" t="s">
        <v>35</v>
      </c>
      <c r="Y947" s="2" t="str" cm="1">
        <f t="array" ref="Y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8" spans="1:26" ht="15" customHeight="1" x14ac:dyDescent="0.35">
      <c r="A948" s="1">
        <v>947</v>
      </c>
      <c r="B948" s="13">
        <v>-7.6643240304521596</v>
      </c>
      <c r="C948" s="12">
        <v>39.411355347253703</v>
      </c>
      <c r="D948" s="1">
        <v>2664</v>
      </c>
      <c r="E948" s="2" t="s">
        <v>1123</v>
      </c>
      <c r="F948" s="1"/>
      <c r="G948" s="2" t="s">
        <v>26</v>
      </c>
      <c r="H948" s="2" t="s">
        <v>20</v>
      </c>
      <c r="I948" s="2" t="s">
        <v>460</v>
      </c>
      <c r="J948" s="1">
        <v>40373</v>
      </c>
      <c r="K948" s="1">
        <v>-28418</v>
      </c>
      <c r="L948" s="2" t="s">
        <v>21</v>
      </c>
      <c r="M948" s="1">
        <v>1992</v>
      </c>
      <c r="N948" s="1" t="str" cm="1">
        <f t="array" ref="N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48" s="2" t="s">
        <v>29</v>
      </c>
      <c r="P948" s="2" t="str" cm="1">
        <f t="array" ref="P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48" s="1">
        <v>2</v>
      </c>
      <c r="R948" s="1">
        <v>9.0399999999999991</v>
      </c>
      <c r="S948" s="1">
        <v>16</v>
      </c>
      <c r="T948" s="1">
        <v>4.5199999999999996</v>
      </c>
      <c r="U948" s="1">
        <v>0.1</v>
      </c>
      <c r="V948" s="10"/>
      <c r="W948" s="1" t="s">
        <v>23</v>
      </c>
      <c r="X948" s="2" t="s">
        <v>35</v>
      </c>
      <c r="Y948" s="2" t="str" cm="1">
        <f t="array" ref="Y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49" spans="1:26" ht="15" customHeight="1" x14ac:dyDescent="0.35">
      <c r="A949" s="1">
        <v>948</v>
      </c>
      <c r="B949" s="13">
        <v>-8.0997341674861101</v>
      </c>
      <c r="C949" s="12">
        <v>38.926566792348197</v>
      </c>
      <c r="D949" s="1">
        <v>2676</v>
      </c>
      <c r="E949" s="2" t="s">
        <v>618</v>
      </c>
      <c r="F949" s="1"/>
      <c r="G949" s="2" t="s">
        <v>19</v>
      </c>
      <c r="H949" s="2" t="s">
        <v>135</v>
      </c>
      <c r="I949" s="2" t="s">
        <v>136</v>
      </c>
      <c r="J949" s="1">
        <v>2894.07</v>
      </c>
      <c r="K949" s="1">
        <v>-82342.929999999993</v>
      </c>
      <c r="L949" s="2" t="s">
        <v>21</v>
      </c>
      <c r="M949" s="1">
        <v>1936</v>
      </c>
      <c r="N949" s="1" t="str" cm="1">
        <f t="array" ref="N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49" s="2" t="s">
        <v>22</v>
      </c>
      <c r="P949" s="2" t="str" cm="1">
        <f t="array" ref="P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49" s="1">
        <v>1</v>
      </c>
      <c r="R949" s="1">
        <v>13.7</v>
      </c>
      <c r="S949" s="1">
        <v>7.3</v>
      </c>
      <c r="T949" s="1">
        <v>13.7</v>
      </c>
      <c r="U949" s="9"/>
      <c r="V949" s="10"/>
      <c r="W949" s="1" t="s">
        <v>23</v>
      </c>
      <c r="X949" s="2" t="s">
        <v>24</v>
      </c>
      <c r="Y949" s="2" t="str" cm="1">
        <f t="array" ref="Y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0" spans="1:26" ht="15" customHeight="1" x14ac:dyDescent="0.35">
      <c r="A950" s="1">
        <v>949</v>
      </c>
      <c r="B950" s="13">
        <v>-7.9912921701791397</v>
      </c>
      <c r="C950" s="12">
        <v>38.880758911162097</v>
      </c>
      <c r="D950" s="1">
        <v>2681</v>
      </c>
      <c r="E950" s="2" t="s">
        <v>1124</v>
      </c>
      <c r="F950" s="1"/>
      <c r="G950" s="2" t="s">
        <v>26</v>
      </c>
      <c r="H950" s="2" t="s">
        <v>135</v>
      </c>
      <c r="I950" s="2" t="s">
        <v>136</v>
      </c>
      <c r="J950" s="1">
        <v>12305.62</v>
      </c>
      <c r="K950" s="1">
        <v>-87419.199999999997</v>
      </c>
      <c r="L950" s="2" t="s">
        <v>21</v>
      </c>
      <c r="M950" s="1">
        <v>1943</v>
      </c>
      <c r="N950" s="1" t="str" cm="1">
        <f t="array" ref="N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0" s="2" t="s">
        <v>29</v>
      </c>
      <c r="P950" s="2" t="str" cm="1">
        <f t="array" ref="P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0" s="1">
        <v>3</v>
      </c>
      <c r="R950" s="1">
        <v>23</v>
      </c>
      <c r="S950" s="1">
        <v>11.7</v>
      </c>
      <c r="T950" s="1">
        <v>8</v>
      </c>
      <c r="U950" s="1">
        <v>1</v>
      </c>
      <c r="V950" s="10"/>
      <c r="W950" s="1" t="s">
        <v>23</v>
      </c>
      <c r="X950" s="2" t="s">
        <v>35</v>
      </c>
      <c r="Y950" s="2" t="str" cm="1">
        <f t="array" ref="Y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0" s="2" t="s">
        <v>24</v>
      </c>
    </row>
    <row r="951" spans="1:26" ht="15" customHeight="1" x14ac:dyDescent="0.35">
      <c r="A951" s="1">
        <v>950</v>
      </c>
      <c r="B951" s="13">
        <v>-7.6787898225384001</v>
      </c>
      <c r="C951" s="12">
        <v>38.797504383245901</v>
      </c>
      <c r="D951" s="1">
        <v>2706</v>
      </c>
      <c r="E951" s="2" t="s">
        <v>1126</v>
      </c>
      <c r="F951" s="1"/>
      <c r="G951" s="2" t="s">
        <v>26</v>
      </c>
      <c r="H951" s="2" t="s">
        <v>135</v>
      </c>
      <c r="I951" s="2" t="s">
        <v>1035</v>
      </c>
      <c r="J951" s="1">
        <v>39468</v>
      </c>
      <c r="K951" s="1">
        <v>-96573</v>
      </c>
      <c r="L951" s="2" t="s">
        <v>21</v>
      </c>
      <c r="M951" s="1">
        <v>1968</v>
      </c>
      <c r="N951" s="1" t="str" cm="1">
        <f t="array" ref="N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1" s="2" t="s">
        <v>32</v>
      </c>
      <c r="P951" s="2" t="str" cm="1">
        <f t="array" ref="P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1" s="1">
        <v>4</v>
      </c>
      <c r="R951" s="1">
        <v>24.3</v>
      </c>
      <c r="S951" s="1">
        <v>7.2</v>
      </c>
      <c r="T951" s="1">
        <v>9</v>
      </c>
      <c r="U951" s="1">
        <v>3.6</v>
      </c>
      <c r="V951" s="10"/>
      <c r="W951" s="1" t="s">
        <v>23</v>
      </c>
      <c r="X951" s="2" t="s">
        <v>35</v>
      </c>
      <c r="Y951" s="2" t="str" cm="1">
        <f t="array" ref="Y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51" s="2" t="s">
        <v>24</v>
      </c>
    </row>
    <row r="952" spans="1:26" ht="15" customHeight="1" x14ac:dyDescent="0.35">
      <c r="A952" s="1">
        <v>951</v>
      </c>
      <c r="B952" s="13">
        <v>-7.99443902693395</v>
      </c>
      <c r="C952" s="12">
        <v>38.777244422837398</v>
      </c>
      <c r="D952" s="1">
        <v>2707</v>
      </c>
      <c r="E952" s="2" t="s">
        <v>113</v>
      </c>
      <c r="F952" s="1"/>
      <c r="G952" s="2" t="s">
        <v>26</v>
      </c>
      <c r="H952" s="2" t="s">
        <v>135</v>
      </c>
      <c r="I952" s="2" t="s">
        <v>1078</v>
      </c>
      <c r="J952" s="1">
        <v>12050</v>
      </c>
      <c r="K952" s="1">
        <v>-98911</v>
      </c>
      <c r="L952" s="2" t="s">
        <v>21</v>
      </c>
      <c r="M952" s="1">
        <v>1995</v>
      </c>
      <c r="N952" s="1" t="str" cm="1">
        <f t="array" ref="N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52" s="2" t="s">
        <v>32</v>
      </c>
      <c r="P952" s="2" t="str" cm="1">
        <f t="array" ref="P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2" s="1">
        <v>3</v>
      </c>
      <c r="R952" s="1">
        <v>40</v>
      </c>
      <c r="S952" s="1">
        <v>10.5</v>
      </c>
      <c r="T952" s="1">
        <v>16</v>
      </c>
      <c r="U952" s="1">
        <v>7.35</v>
      </c>
      <c r="V952" s="10"/>
      <c r="W952" s="1" t="s">
        <v>23</v>
      </c>
      <c r="X952" s="2" t="s">
        <v>38</v>
      </c>
      <c r="Y952" s="2" t="str" cm="1">
        <f t="array" ref="Y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3" spans="1:26" ht="15" customHeight="1" x14ac:dyDescent="0.35">
      <c r="A953" s="1">
        <v>952</v>
      </c>
      <c r="B953" s="13">
        <v>-7.9806075557300904</v>
      </c>
      <c r="C953" s="12">
        <v>38.722736999758098</v>
      </c>
      <c r="D953" s="1">
        <v>2712</v>
      </c>
      <c r="E953" s="2" t="s">
        <v>1127</v>
      </c>
      <c r="F953" s="1"/>
      <c r="G953" s="2" t="s">
        <v>37</v>
      </c>
      <c r="H953" s="2" t="s">
        <v>135</v>
      </c>
      <c r="I953" s="2" t="s">
        <v>1078</v>
      </c>
      <c r="J953" s="1">
        <v>13262</v>
      </c>
      <c r="K953" s="1">
        <v>-104960</v>
      </c>
      <c r="L953" s="2" t="s">
        <v>21</v>
      </c>
      <c r="M953" s="1">
        <v>1968</v>
      </c>
      <c r="N953" s="1" t="str" cm="1">
        <f t="array" ref="N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3" s="2" t="s">
        <v>333</v>
      </c>
      <c r="P953" s="2" t="str" cm="1">
        <f t="array" ref="P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3" s="1">
        <v>3</v>
      </c>
      <c r="R953" s="1">
        <v>53.5</v>
      </c>
      <c r="S953" s="1">
        <v>12.5</v>
      </c>
      <c r="T953" s="1">
        <v>29.5</v>
      </c>
      <c r="U953" s="1">
        <v>5.3</v>
      </c>
      <c r="V953" s="10"/>
      <c r="W953" s="1" t="s">
        <v>23</v>
      </c>
      <c r="X953" s="2" t="s">
        <v>24</v>
      </c>
      <c r="Y953" s="2" t="str" cm="1">
        <f t="array" ref="Y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4" spans="1:26" ht="15" customHeight="1" x14ac:dyDescent="0.35">
      <c r="A954" s="1">
        <v>953</v>
      </c>
      <c r="B954" s="13">
        <v>-7.2365981439353302</v>
      </c>
      <c r="C954" s="12">
        <v>38.747479629269598</v>
      </c>
      <c r="D954" s="1">
        <v>2715</v>
      </c>
      <c r="E954" s="2" t="s">
        <v>1128</v>
      </c>
      <c r="F954" s="1"/>
      <c r="G954" s="2" t="s">
        <v>26</v>
      </c>
      <c r="H954" s="2" t="s">
        <v>135</v>
      </c>
      <c r="I954" s="2" t="s">
        <v>1129</v>
      </c>
      <c r="J954" s="1">
        <v>77937.440000000002</v>
      </c>
      <c r="K954" s="1">
        <v>-101842.7</v>
      </c>
      <c r="L954" s="2" t="s">
        <v>21</v>
      </c>
      <c r="M954" s="1">
        <v>1972</v>
      </c>
      <c r="N954" s="1" t="str" cm="1">
        <f t="array" ref="N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4" s="2" t="s">
        <v>32</v>
      </c>
      <c r="P954" s="2" t="str" cm="1">
        <f t="array" ref="P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4" s="1">
        <v>3</v>
      </c>
      <c r="R954" s="1">
        <v>58.2</v>
      </c>
      <c r="S954" s="1">
        <v>9.1999999999999993</v>
      </c>
      <c r="T954" s="1">
        <v>19.399999999999999</v>
      </c>
      <c r="U954" s="1">
        <v>10</v>
      </c>
      <c r="V954" s="10"/>
      <c r="W954" s="1" t="s">
        <v>23</v>
      </c>
      <c r="X954" s="2" t="s">
        <v>24</v>
      </c>
      <c r="Y954" s="2" t="str" cm="1">
        <f t="array" ref="Y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5" spans="1:26" ht="15" customHeight="1" x14ac:dyDescent="0.35">
      <c r="A955" s="1">
        <v>954</v>
      </c>
      <c r="B955" s="13">
        <v>-7.2871946239042904</v>
      </c>
      <c r="C955" s="12">
        <v>38.731316365933502</v>
      </c>
      <c r="D955" s="1">
        <v>2717</v>
      </c>
      <c r="E955" s="2" t="s">
        <v>1130</v>
      </c>
      <c r="F955" s="1"/>
      <c r="G955" s="2" t="s">
        <v>26</v>
      </c>
      <c r="H955" s="2" t="s">
        <v>135</v>
      </c>
      <c r="I955" s="2" t="s">
        <v>1129</v>
      </c>
      <c r="J955" s="1">
        <v>73555.38</v>
      </c>
      <c r="K955" s="1">
        <v>-103678.9</v>
      </c>
      <c r="L955" s="2" t="s">
        <v>21</v>
      </c>
      <c r="M955" s="1">
        <v>1972</v>
      </c>
      <c r="N955" s="1" t="str" cm="1">
        <f t="array" ref="N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5" s="2" t="s">
        <v>32</v>
      </c>
      <c r="P955" s="2" t="str" cm="1">
        <f t="array" ref="P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5" s="1">
        <v>3</v>
      </c>
      <c r="R955" s="1">
        <v>58.5</v>
      </c>
      <c r="S955" s="1">
        <v>8.9499999999999993</v>
      </c>
      <c r="T955" s="1">
        <v>19.5</v>
      </c>
      <c r="U955" s="1">
        <v>11</v>
      </c>
      <c r="V955" s="10"/>
      <c r="W955" s="1" t="s">
        <v>23</v>
      </c>
      <c r="X955" s="2" t="s">
        <v>24</v>
      </c>
      <c r="Y955" s="2" t="str" cm="1">
        <f t="array" ref="Y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6" spans="1:26" ht="15" customHeight="1" x14ac:dyDescent="0.35">
      <c r="A956" s="1">
        <v>955</v>
      </c>
      <c r="B956" s="13">
        <v>-7.3554608800601899</v>
      </c>
      <c r="C956" s="12">
        <v>38.698516619868698</v>
      </c>
      <c r="D956" s="1">
        <v>2718</v>
      </c>
      <c r="E956" s="2" t="s">
        <v>1131</v>
      </c>
      <c r="F956" s="1"/>
      <c r="G956" s="2" t="s">
        <v>26</v>
      </c>
      <c r="H956" s="2" t="s">
        <v>135</v>
      </c>
      <c r="I956" s="2" t="s">
        <v>1129</v>
      </c>
      <c r="J956" s="1">
        <v>67650.2</v>
      </c>
      <c r="K956" s="1">
        <v>-107372.7</v>
      </c>
      <c r="L956" s="2" t="s">
        <v>21</v>
      </c>
      <c r="M956" s="1">
        <v>1965</v>
      </c>
      <c r="N956" s="1" t="str" cm="1">
        <f t="array" ref="N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6" s="2" t="s">
        <v>32</v>
      </c>
      <c r="P956" s="2" t="str" cm="1">
        <f t="array" ref="P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6" s="1">
        <v>3</v>
      </c>
      <c r="R956" s="1">
        <v>60</v>
      </c>
      <c r="S956" s="1">
        <v>9.1</v>
      </c>
      <c r="T956" s="1">
        <v>20</v>
      </c>
      <c r="U956" s="1">
        <v>8.5</v>
      </c>
      <c r="V956" s="10"/>
      <c r="W956" s="1" t="s">
        <v>23</v>
      </c>
      <c r="X956" s="2" t="s">
        <v>24</v>
      </c>
      <c r="Y956" s="2" t="str" cm="1">
        <f t="array" ref="Y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7" spans="1:26" ht="15" customHeight="1" x14ac:dyDescent="0.35">
      <c r="A957" s="1">
        <v>956</v>
      </c>
      <c r="B957" s="13">
        <v>-7.4810347735858302</v>
      </c>
      <c r="C957" s="12">
        <v>38.674603883895998</v>
      </c>
      <c r="D957" s="1">
        <v>2722</v>
      </c>
      <c r="E957" s="2" t="s">
        <v>1085</v>
      </c>
      <c r="F957" s="1"/>
      <c r="G957" s="2" t="s">
        <v>26</v>
      </c>
      <c r="H957" s="2" t="s">
        <v>135</v>
      </c>
      <c r="I957" s="2" t="s">
        <v>1086</v>
      </c>
      <c r="J957" s="1">
        <v>56744.87</v>
      </c>
      <c r="K957" s="1">
        <v>-110112.5</v>
      </c>
      <c r="L957" s="2" t="s">
        <v>21</v>
      </c>
      <c r="M957" s="1">
        <v>1976</v>
      </c>
      <c r="N957" s="1" t="str" cm="1">
        <f t="array" ref="N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7" s="2" t="s">
        <v>32</v>
      </c>
      <c r="P957" s="2" t="str" cm="1">
        <f t="array" ref="P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7" s="1">
        <v>4</v>
      </c>
      <c r="R957" s="1">
        <v>54</v>
      </c>
      <c r="S957" s="1">
        <v>11.7</v>
      </c>
      <c r="T957" s="1">
        <v>15</v>
      </c>
      <c r="U957" s="1">
        <v>9</v>
      </c>
      <c r="V957" s="10"/>
      <c r="W957" s="1" t="s">
        <v>23</v>
      </c>
      <c r="X957" s="2" t="s">
        <v>24</v>
      </c>
      <c r="Y957" s="2" t="str" cm="1">
        <f t="array" ref="Y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8" spans="1:26" ht="15" customHeight="1" x14ac:dyDescent="0.35">
      <c r="A958" s="1">
        <v>957</v>
      </c>
      <c r="B958" s="13">
        <v>-7.5105886409013696</v>
      </c>
      <c r="C958" s="12">
        <v>38.673694755065497</v>
      </c>
      <c r="D958" s="1">
        <v>2725</v>
      </c>
      <c r="E958" s="2" t="s">
        <v>1132</v>
      </c>
      <c r="F958" s="1"/>
      <c r="G958" s="2" t="s">
        <v>26</v>
      </c>
      <c r="H958" s="2" t="s">
        <v>135</v>
      </c>
      <c r="I958" s="2" t="s">
        <v>1129</v>
      </c>
      <c r="J958" s="1">
        <v>54173.69</v>
      </c>
      <c r="K958" s="1">
        <v>-110231.3</v>
      </c>
      <c r="L958" s="2" t="s">
        <v>21</v>
      </c>
      <c r="M958" s="1">
        <v>1979</v>
      </c>
      <c r="N958" s="1" t="str" cm="1">
        <f t="array" ref="N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58" s="2" t="s">
        <v>32</v>
      </c>
      <c r="P958" s="2" t="str" cm="1">
        <f t="array" ref="P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58" s="1">
        <v>3</v>
      </c>
      <c r="R958" s="1">
        <v>33</v>
      </c>
      <c r="S958" s="1">
        <v>11.2</v>
      </c>
      <c r="T958" s="1">
        <v>12.6</v>
      </c>
      <c r="U958" s="1">
        <v>8.3000000000000007</v>
      </c>
      <c r="V958" s="10"/>
      <c r="W958" s="1" t="s">
        <v>23</v>
      </c>
      <c r="X958" s="2" t="s">
        <v>24</v>
      </c>
      <c r="Y958" s="2" t="str" cm="1">
        <f t="array" ref="Y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59" spans="1:26" ht="15" customHeight="1" x14ac:dyDescent="0.35">
      <c r="A959" s="1">
        <v>958</v>
      </c>
      <c r="B959" s="13">
        <v>-7.3539997041959397</v>
      </c>
      <c r="C959" s="12">
        <v>41.604971294891001</v>
      </c>
      <c r="D959" s="1">
        <v>2727</v>
      </c>
      <c r="E959" s="2" t="s">
        <v>1133</v>
      </c>
      <c r="F959" s="1"/>
      <c r="G959" s="2" t="s">
        <v>26</v>
      </c>
      <c r="H959" s="2" t="s">
        <v>265</v>
      </c>
      <c r="I959" s="2" t="s">
        <v>1134</v>
      </c>
      <c r="J959" s="1">
        <v>64947.67</v>
      </c>
      <c r="K959" s="1">
        <v>215359.2</v>
      </c>
      <c r="L959" s="2" t="s">
        <v>21</v>
      </c>
      <c r="M959" s="1">
        <v>1865</v>
      </c>
      <c r="N959" s="1" t="str" cm="1">
        <f t="array" ref="N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59" s="2" t="s">
        <v>29</v>
      </c>
      <c r="P959" s="2" t="str" cm="1">
        <f t="array" ref="P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59" s="1">
        <v>1</v>
      </c>
      <c r="R959" s="1">
        <v>12</v>
      </c>
      <c r="S959" s="1">
        <v>5.95</v>
      </c>
      <c r="T959" s="1">
        <v>12</v>
      </c>
      <c r="U959" s="9"/>
      <c r="V959" s="10"/>
      <c r="W959" s="1" t="s">
        <v>41</v>
      </c>
      <c r="X959" s="2" t="s">
        <v>35</v>
      </c>
      <c r="Y959" s="2" t="str" cm="1">
        <f t="array" ref="Y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60" spans="1:26" ht="15" customHeight="1" x14ac:dyDescent="0.35">
      <c r="A960" s="1">
        <v>959</v>
      </c>
      <c r="B960" s="13">
        <v>-8.5249849000877997</v>
      </c>
      <c r="C960" s="12">
        <v>38.684831875208197</v>
      </c>
      <c r="D960" s="1">
        <v>2728</v>
      </c>
      <c r="E960" s="2" t="s">
        <v>1135</v>
      </c>
      <c r="F960" s="1"/>
      <c r="G960" s="2" t="s">
        <v>19</v>
      </c>
      <c r="H960" s="2" t="s">
        <v>135</v>
      </c>
      <c r="I960" s="2" t="s">
        <v>644</v>
      </c>
      <c r="J960" s="1">
        <v>-34097</v>
      </c>
      <c r="K960" s="1">
        <v>-109106</v>
      </c>
      <c r="L960" s="2" t="s">
        <v>21</v>
      </c>
      <c r="M960" s="1">
        <v>1933</v>
      </c>
      <c r="N960" s="1" t="str" cm="1">
        <f t="array" ref="N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0" s="2" t="s">
        <v>22</v>
      </c>
      <c r="P960" s="2" t="str" cm="1">
        <f t="array" ref="P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0" s="1">
        <v>1</v>
      </c>
      <c r="R960" s="1">
        <v>18</v>
      </c>
      <c r="S960" s="1">
        <v>13.4</v>
      </c>
      <c r="T960" s="1">
        <v>18</v>
      </c>
      <c r="U960" s="9"/>
      <c r="V960" s="10"/>
      <c r="W960" s="1" t="s">
        <v>30</v>
      </c>
      <c r="X960" s="2" t="s">
        <v>24</v>
      </c>
      <c r="Y960" s="2" t="str" cm="1">
        <f t="array" ref="Y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61" spans="1:27" ht="15" customHeight="1" x14ac:dyDescent="0.35">
      <c r="A961" s="1">
        <v>960</v>
      </c>
      <c r="B961" s="13">
        <v>-8.4251913623746901</v>
      </c>
      <c r="C961" s="12">
        <v>38.662437353637102</v>
      </c>
      <c r="D961" s="1">
        <v>2729</v>
      </c>
      <c r="E961" s="2" t="s">
        <v>1136</v>
      </c>
      <c r="F961" s="1"/>
      <c r="G961" s="2" t="s">
        <v>19</v>
      </c>
      <c r="H961" s="2" t="s">
        <v>135</v>
      </c>
      <c r="I961" s="2" t="s">
        <v>644</v>
      </c>
      <c r="J961" s="1">
        <v>-25421.91</v>
      </c>
      <c r="K961" s="1">
        <v>-111624.4</v>
      </c>
      <c r="L961" s="2" t="s">
        <v>21</v>
      </c>
      <c r="M961" s="1">
        <v>1970</v>
      </c>
      <c r="N961" s="1" t="str" cm="1">
        <f t="array" ref="N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1" s="2" t="s">
        <v>32</v>
      </c>
      <c r="P961" s="2" t="str" cm="1">
        <f t="array" ref="P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61" s="1">
        <v>2</v>
      </c>
      <c r="R961" s="1">
        <v>15.9</v>
      </c>
      <c r="S961" s="1">
        <v>15.7</v>
      </c>
      <c r="T961" s="1">
        <v>7.95</v>
      </c>
      <c r="U961" s="1">
        <v>7.8</v>
      </c>
      <c r="V961" s="10"/>
      <c r="W961" s="1" t="s">
        <v>30</v>
      </c>
      <c r="X961" s="2" t="s">
        <v>24</v>
      </c>
      <c r="Y961" s="2" t="str" cm="1">
        <f t="array" ref="Y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62" spans="1:27" ht="15" customHeight="1" x14ac:dyDescent="0.35">
      <c r="A962" s="1">
        <v>961</v>
      </c>
      <c r="B962" s="13">
        <v>-7.3641312790290998</v>
      </c>
      <c r="C962" s="12">
        <v>39.1959473363912</v>
      </c>
      <c r="D962" s="1">
        <v>2731</v>
      </c>
      <c r="E962" s="2" t="s">
        <v>1137</v>
      </c>
      <c r="F962" s="1" t="s">
        <v>2720</v>
      </c>
      <c r="G962" s="2" t="s">
        <v>26</v>
      </c>
      <c r="H962" s="2" t="s">
        <v>20</v>
      </c>
      <c r="I962" s="2" t="s">
        <v>20</v>
      </c>
      <c r="J962" s="1">
        <v>66430</v>
      </c>
      <c r="K962" s="1">
        <v>-52156</v>
      </c>
      <c r="L962" s="2" t="s">
        <v>21</v>
      </c>
      <c r="M962" s="1">
        <v>1912</v>
      </c>
      <c r="N962" s="1" t="str" cm="1">
        <f t="array" ref="N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2" s="2" t="s">
        <v>29</v>
      </c>
      <c r="P962" s="2" t="str" cm="1">
        <f t="array" ref="P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2" s="1">
        <v>3</v>
      </c>
      <c r="R962" s="1">
        <v>27.11</v>
      </c>
      <c r="S962" s="1">
        <v>6.47</v>
      </c>
      <c r="T962" s="1">
        <v>9.77</v>
      </c>
      <c r="U962" s="1">
        <v>3.8</v>
      </c>
      <c r="V962" s="10"/>
      <c r="W962" s="1" t="s">
        <v>23</v>
      </c>
      <c r="X962" s="2" t="s">
        <v>35</v>
      </c>
      <c r="Y962" s="2" t="str" cm="1">
        <f t="array" ref="Y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63" spans="1:27" ht="15" customHeight="1" x14ac:dyDescent="0.35">
      <c r="A963" s="1">
        <v>962</v>
      </c>
      <c r="B963" s="13">
        <v>-8.2761955599032309</v>
      </c>
      <c r="C963" s="12">
        <v>38.649818255800398</v>
      </c>
      <c r="D963" s="1">
        <v>2736</v>
      </c>
      <c r="E963" s="2" t="s">
        <v>1138</v>
      </c>
      <c r="F963" s="1"/>
      <c r="G963" s="2" t="s">
        <v>26</v>
      </c>
      <c r="H963" s="2" t="s">
        <v>135</v>
      </c>
      <c r="I963" s="2" t="s">
        <v>140</v>
      </c>
      <c r="J963" s="1">
        <v>-12456</v>
      </c>
      <c r="K963" s="1">
        <v>-113056</v>
      </c>
      <c r="L963" s="2" t="s">
        <v>21</v>
      </c>
      <c r="M963" s="1">
        <v>1968</v>
      </c>
      <c r="N963" s="1" t="str" cm="1">
        <f t="array" ref="N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3" s="2" t="s">
        <v>83</v>
      </c>
      <c r="P963" s="2" t="str" cm="1">
        <f t="array" ref="P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63" s="1">
        <v>1</v>
      </c>
      <c r="R963" s="1">
        <v>13.2</v>
      </c>
      <c r="S963" s="1">
        <v>14.35</v>
      </c>
      <c r="T963" s="1">
        <v>13.2</v>
      </c>
      <c r="U963" s="9"/>
      <c r="V963" s="10"/>
      <c r="W963" s="1" t="s">
        <v>30</v>
      </c>
      <c r="X963" s="2" t="s">
        <v>31</v>
      </c>
      <c r="Y963" s="2" t="str" cm="1">
        <f t="array" ref="Y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3" s="2" t="s">
        <v>24</v>
      </c>
    </row>
    <row r="964" spans="1:27" ht="15" customHeight="1" x14ac:dyDescent="0.35">
      <c r="A964" s="1">
        <v>963</v>
      </c>
      <c r="B964" s="13">
        <v>-7.7271867504241198</v>
      </c>
      <c r="C964" s="12">
        <v>37.147054437008499</v>
      </c>
      <c r="D964" s="1">
        <v>2737</v>
      </c>
      <c r="E964" s="2" t="s">
        <v>1139</v>
      </c>
      <c r="F964" s="1"/>
      <c r="G964" s="2" t="s">
        <v>26</v>
      </c>
      <c r="H964" s="2" t="s">
        <v>69</v>
      </c>
      <c r="I964" s="2" t="s">
        <v>1054</v>
      </c>
      <c r="J964" s="1">
        <v>36062.14</v>
      </c>
      <c r="K964" s="1">
        <v>-279787.2</v>
      </c>
      <c r="L964" s="2" t="s">
        <v>21</v>
      </c>
      <c r="M964" s="1">
        <v>1995</v>
      </c>
      <c r="N964" s="1" t="str" cm="1">
        <f t="array" ref="N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64" s="2" t="s">
        <v>77</v>
      </c>
      <c r="P964" s="2" t="str" cm="1">
        <f t="array" ref="P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4" s="1">
        <v>1</v>
      </c>
      <c r="R964" s="1">
        <v>12.2</v>
      </c>
      <c r="S964" s="1">
        <v>12</v>
      </c>
      <c r="T964" s="1">
        <v>12.2</v>
      </c>
      <c r="U964" s="9"/>
      <c r="V964" s="10"/>
      <c r="W964" s="1" t="s">
        <v>30</v>
      </c>
      <c r="X964" s="2" t="s">
        <v>31</v>
      </c>
      <c r="Y964" s="2" t="str" cm="1">
        <f t="array" ref="Y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4" s="2" t="s">
        <v>24</v>
      </c>
    </row>
    <row r="965" spans="1:27" ht="15" customHeight="1" x14ac:dyDescent="0.35">
      <c r="A965" s="1">
        <v>964</v>
      </c>
      <c r="B965" s="13">
        <v>-7.43739848025439</v>
      </c>
      <c r="C965" s="12">
        <v>39.066142683528497</v>
      </c>
      <c r="D965" s="1">
        <v>2738</v>
      </c>
      <c r="E965" s="2" t="s">
        <v>1140</v>
      </c>
      <c r="F965" s="1" t="s">
        <v>2720</v>
      </c>
      <c r="G965" s="2" t="s">
        <v>26</v>
      </c>
      <c r="H965" s="2" t="s">
        <v>20</v>
      </c>
      <c r="I965" s="2" t="s">
        <v>48</v>
      </c>
      <c r="J965" s="1">
        <v>60211</v>
      </c>
      <c r="K965" s="1">
        <v>-66618</v>
      </c>
      <c r="L965" s="2" t="s">
        <v>21</v>
      </c>
      <c r="M965" s="1">
        <v>1968</v>
      </c>
      <c r="N965" s="1" t="str" cm="1">
        <f t="array" ref="N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5" s="2" t="s">
        <v>29</v>
      </c>
      <c r="P965" s="2" t="str" cm="1">
        <f t="array" ref="P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5" s="1">
        <v>3</v>
      </c>
      <c r="R965" s="1">
        <v>34.44</v>
      </c>
      <c r="S965" s="1">
        <v>7</v>
      </c>
      <c r="T965" s="1">
        <v>12.18</v>
      </c>
      <c r="U965" s="1">
        <v>3.18</v>
      </c>
      <c r="V965" s="10"/>
      <c r="W965" s="1" t="s">
        <v>23</v>
      </c>
      <c r="X965" s="2" t="s">
        <v>35</v>
      </c>
      <c r="Y965" s="2" t="str" cm="1">
        <f t="array" ref="Y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5" s="2" t="s">
        <v>31</v>
      </c>
    </row>
    <row r="966" spans="1:27" ht="15" customHeight="1" x14ac:dyDescent="0.35">
      <c r="A966" s="1">
        <v>965</v>
      </c>
      <c r="B966" s="13">
        <v>-8.2352972304024004</v>
      </c>
      <c r="C966" s="12">
        <v>38.646259614822597</v>
      </c>
      <c r="D966" s="1">
        <v>2739</v>
      </c>
      <c r="E966" s="2" t="s">
        <v>1141</v>
      </c>
      <c r="F966" s="1"/>
      <c r="G966" s="2" t="s">
        <v>26</v>
      </c>
      <c r="H966" s="2" t="s">
        <v>135</v>
      </c>
      <c r="I966" s="2" t="s">
        <v>140</v>
      </c>
      <c r="J966" s="1">
        <v>-8896.1659999999993</v>
      </c>
      <c r="K966" s="1">
        <v>-113455.8</v>
      </c>
      <c r="L966" s="2" t="s">
        <v>21</v>
      </c>
      <c r="M966" s="1">
        <v>1822</v>
      </c>
      <c r="N966" s="1" t="str" cm="1">
        <f t="array" ref="N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6" s="2" t="s">
        <v>29</v>
      </c>
      <c r="P966" s="2" t="str" cm="1">
        <f t="array" ref="P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6" s="1">
        <v>4</v>
      </c>
      <c r="R966" s="1">
        <v>73.5</v>
      </c>
      <c r="S966" s="1">
        <v>11.6</v>
      </c>
      <c r="T966" s="1">
        <v>19.5</v>
      </c>
      <c r="U966" s="1">
        <v>7.5</v>
      </c>
      <c r="V966" s="10"/>
      <c r="W966" s="1" t="s">
        <v>30</v>
      </c>
      <c r="X966" s="2" t="s">
        <v>31</v>
      </c>
      <c r="Y966" s="2" t="str" cm="1">
        <f t="array" ref="Y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966" s="2" t="s">
        <v>24</v>
      </c>
    </row>
    <row r="967" spans="1:27" ht="15" customHeight="1" x14ac:dyDescent="0.35">
      <c r="A967" s="1">
        <v>966</v>
      </c>
      <c r="B967" s="13">
        <v>-8.0022414039204506</v>
      </c>
      <c r="C967" s="12">
        <v>38.720872399457903</v>
      </c>
      <c r="D967" s="1">
        <v>2741</v>
      </c>
      <c r="E967" s="2" t="s">
        <v>1142</v>
      </c>
      <c r="F967" s="1"/>
      <c r="G967" s="2" t="s">
        <v>26</v>
      </c>
      <c r="H967" s="2" t="s">
        <v>135</v>
      </c>
      <c r="I967" s="2" t="s">
        <v>1078</v>
      </c>
      <c r="J967" s="1">
        <v>11380.94</v>
      </c>
      <c r="K967" s="1">
        <v>-105169.9</v>
      </c>
      <c r="L967" s="2" t="s">
        <v>21</v>
      </c>
      <c r="M967" s="1">
        <v>1949</v>
      </c>
      <c r="N967" s="1" t="str" cm="1">
        <f t="array" ref="N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67" s="2" t="s">
        <v>29</v>
      </c>
      <c r="P967" s="2" t="str" cm="1">
        <f t="array" ref="P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7" s="1">
        <v>1</v>
      </c>
      <c r="R967" s="1">
        <v>7.2</v>
      </c>
      <c r="S967" s="1">
        <v>15</v>
      </c>
      <c r="T967" s="1">
        <v>7.2</v>
      </c>
      <c r="U967" s="9"/>
      <c r="V967" s="10"/>
      <c r="W967" s="1" t="s">
        <v>23</v>
      </c>
      <c r="X967" s="2" t="s">
        <v>35</v>
      </c>
      <c r="Y967" s="2" t="str" cm="1">
        <f t="array" ref="Y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7" s="2" t="s">
        <v>24</v>
      </c>
    </row>
    <row r="968" spans="1:27" ht="15" customHeight="1" x14ac:dyDescent="0.35">
      <c r="A968" s="1">
        <v>967</v>
      </c>
      <c r="B968" s="13">
        <v>-7.9638117806947504</v>
      </c>
      <c r="C968" s="12">
        <v>38.730632064741101</v>
      </c>
      <c r="D968" s="1">
        <v>2743</v>
      </c>
      <c r="E968" s="2" t="s">
        <v>1143</v>
      </c>
      <c r="F968" s="1"/>
      <c r="G968" s="2" t="s">
        <v>19</v>
      </c>
      <c r="H968" s="2" t="s">
        <v>135</v>
      </c>
      <c r="I968" s="2" t="s">
        <v>1078</v>
      </c>
      <c r="J968" s="1">
        <v>14721</v>
      </c>
      <c r="K968" s="1">
        <v>-104081</v>
      </c>
      <c r="L968" s="2" t="s">
        <v>21</v>
      </c>
      <c r="M968" s="1">
        <v>1968</v>
      </c>
      <c r="N968" s="1" t="str" cm="1">
        <f t="array" ref="N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8" s="2" t="s">
        <v>22</v>
      </c>
      <c r="P968" s="2" t="str" cm="1">
        <f t="array" ref="P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68" s="1">
        <v>1</v>
      </c>
      <c r="R968" s="1">
        <v>6.6</v>
      </c>
      <c r="S968" s="1">
        <v>15.4</v>
      </c>
      <c r="T968" s="1">
        <v>6.6</v>
      </c>
      <c r="U968" s="9"/>
      <c r="V968" s="10"/>
      <c r="W968" s="1" t="s">
        <v>23</v>
      </c>
      <c r="X968" s="2" t="s">
        <v>24</v>
      </c>
      <c r="Y968" s="2" t="str" cm="1">
        <f t="array" ref="Y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69" spans="1:27" ht="15" customHeight="1" x14ac:dyDescent="0.35">
      <c r="A969" s="1">
        <v>968</v>
      </c>
      <c r="B969" s="13">
        <v>-7.9496104204926503</v>
      </c>
      <c r="C969" s="12">
        <v>38.739015244109503</v>
      </c>
      <c r="D969" s="1">
        <v>2745</v>
      </c>
      <c r="E969" s="2" t="s">
        <v>1144</v>
      </c>
      <c r="F969" s="1"/>
      <c r="G969" s="2" t="s">
        <v>26</v>
      </c>
      <c r="H969" s="2" t="s">
        <v>135</v>
      </c>
      <c r="I969" s="2" t="s">
        <v>1078</v>
      </c>
      <c r="J969" s="1">
        <v>15954</v>
      </c>
      <c r="K969" s="1">
        <v>-103148</v>
      </c>
      <c r="L969" s="2" t="s">
        <v>21</v>
      </c>
      <c r="M969" s="1">
        <v>1968</v>
      </c>
      <c r="N969" s="1" t="str" cm="1">
        <f t="array" ref="N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69" s="2" t="s">
        <v>77</v>
      </c>
      <c r="P969" s="2" t="str" cm="1">
        <f t="array" ref="P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69" s="1">
        <v>3</v>
      </c>
      <c r="R969" s="1">
        <v>40.4</v>
      </c>
      <c r="S969" s="1">
        <v>12.7</v>
      </c>
      <c r="T969" s="1">
        <v>15.4</v>
      </c>
      <c r="U969" s="1">
        <v>2.5499999999999998</v>
      </c>
      <c r="V969" s="10"/>
      <c r="W969" s="1" t="s">
        <v>23</v>
      </c>
      <c r="X969" s="2" t="s">
        <v>35</v>
      </c>
      <c r="Y969" s="2" t="str" cm="1">
        <f t="array" ref="Y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69" s="2" t="s">
        <v>24</v>
      </c>
    </row>
    <row r="970" spans="1:27" ht="15" customHeight="1" x14ac:dyDescent="0.35">
      <c r="A970" s="1">
        <v>969</v>
      </c>
      <c r="B970" s="13">
        <v>-7.9362966451530301</v>
      </c>
      <c r="C970" s="12">
        <v>38.753893040494297</v>
      </c>
      <c r="D970" s="1">
        <v>2746</v>
      </c>
      <c r="E970" s="2" t="s">
        <v>1145</v>
      </c>
      <c r="F970" s="1"/>
      <c r="G970" s="2" t="s">
        <v>26</v>
      </c>
      <c r="H970" s="2" t="s">
        <v>135</v>
      </c>
      <c r="I970" s="2" t="s">
        <v>1078</v>
      </c>
      <c r="J970" s="1">
        <v>17108</v>
      </c>
      <c r="K970" s="1">
        <v>-101494</v>
      </c>
      <c r="L970" s="2" t="s">
        <v>21</v>
      </c>
      <c r="M970" s="1">
        <v>1970</v>
      </c>
      <c r="N970" s="1" t="str" cm="1">
        <f t="array" ref="N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0" s="2" t="s">
        <v>22</v>
      </c>
      <c r="P970" s="2" t="str" cm="1">
        <f t="array" ref="P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0" s="1">
        <v>1</v>
      </c>
      <c r="R970" s="1">
        <v>24</v>
      </c>
      <c r="S970" s="1">
        <v>29.5</v>
      </c>
      <c r="T970" s="1">
        <v>24</v>
      </c>
      <c r="U970" s="9"/>
      <c r="V970" s="10"/>
      <c r="W970" s="1" t="s">
        <v>23</v>
      </c>
      <c r="X970" s="2" t="s">
        <v>24</v>
      </c>
      <c r="Y970" s="2" t="str" cm="1">
        <f t="array" ref="Y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1" spans="1:27" ht="15" customHeight="1" x14ac:dyDescent="0.35">
      <c r="A971" s="1">
        <v>970</v>
      </c>
      <c r="B971" s="13">
        <v>-9.2888860456241193</v>
      </c>
      <c r="C971" s="12">
        <v>39.3268120469358</v>
      </c>
      <c r="D971" s="1">
        <v>2755</v>
      </c>
      <c r="E971" s="2" t="s">
        <v>1146</v>
      </c>
      <c r="F971" s="1"/>
      <c r="G971" s="2" t="s">
        <v>37</v>
      </c>
      <c r="H971" s="2" t="s">
        <v>143</v>
      </c>
      <c r="I971" s="2" t="s">
        <v>758</v>
      </c>
      <c r="J971" s="1">
        <v>-99660</v>
      </c>
      <c r="K971" s="1">
        <v>-37272</v>
      </c>
      <c r="L971" s="2" t="s">
        <v>21</v>
      </c>
      <c r="M971" s="1">
        <v>2004</v>
      </c>
      <c r="N971" s="1" t="str" cm="1">
        <f t="array" ref="N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1" s="2" t="s">
        <v>32</v>
      </c>
      <c r="P971" s="2" t="str" cm="1">
        <f t="array" ref="P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1" s="1">
        <v>3</v>
      </c>
      <c r="R971" s="1">
        <v>44.45</v>
      </c>
      <c r="S971" s="1">
        <v>8.0500000000000007</v>
      </c>
      <c r="T971" s="1">
        <v>22.15</v>
      </c>
      <c r="U971" s="1">
        <v>10.42</v>
      </c>
      <c r="V971" s="10"/>
      <c r="W971" s="1" t="s">
        <v>30</v>
      </c>
      <c r="X971" s="2" t="s">
        <v>38</v>
      </c>
      <c r="Y971" s="2" t="str" cm="1">
        <f t="array" ref="Y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2" spans="1:27" ht="15" customHeight="1" x14ac:dyDescent="0.35">
      <c r="A972" s="1">
        <v>971</v>
      </c>
      <c r="B972" s="13">
        <v>-7.7947303663590501</v>
      </c>
      <c r="C972" s="12">
        <v>38.821525663635001</v>
      </c>
      <c r="D972" s="1">
        <v>2756</v>
      </c>
      <c r="E972" s="2" t="s">
        <v>1147</v>
      </c>
      <c r="F972" s="1"/>
      <c r="G972" s="2" t="s">
        <v>26</v>
      </c>
      <c r="H972" s="2" t="s">
        <v>135</v>
      </c>
      <c r="I972" s="2" t="s">
        <v>1078</v>
      </c>
      <c r="J972" s="1">
        <v>29386</v>
      </c>
      <c r="K972" s="1">
        <v>-93950</v>
      </c>
      <c r="L972" s="2" t="s">
        <v>21</v>
      </c>
      <c r="M972" s="1">
        <v>1969</v>
      </c>
      <c r="N972" s="1" t="str" cm="1">
        <f t="array" ref="N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2" s="2" t="s">
        <v>29</v>
      </c>
      <c r="P972" s="2" t="str" cm="1">
        <f t="array" ref="P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2" s="1">
        <v>3</v>
      </c>
      <c r="R972" s="1">
        <v>55.4</v>
      </c>
      <c r="S972" s="1">
        <v>12.9</v>
      </c>
      <c r="U972" s="1">
        <v>15.5</v>
      </c>
      <c r="V972" s="10"/>
      <c r="W972" s="1" t="s">
        <v>23</v>
      </c>
      <c r="X972" s="2" t="s">
        <v>35</v>
      </c>
      <c r="Y972" s="2" t="str" cm="1">
        <f t="array" ref="Y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72" s="2" t="s">
        <v>31</v>
      </c>
      <c r="AA972" s="2" t="s">
        <v>24</v>
      </c>
    </row>
    <row r="973" spans="1:27" ht="15" customHeight="1" x14ac:dyDescent="0.35">
      <c r="A973" s="1">
        <v>972</v>
      </c>
      <c r="B973" s="13">
        <v>-9.2857835251867495</v>
      </c>
      <c r="C973" s="12">
        <v>39.326437504388402</v>
      </c>
      <c r="D973" s="1">
        <v>2758</v>
      </c>
      <c r="E973" s="2" t="s">
        <v>1148</v>
      </c>
      <c r="F973" s="1"/>
      <c r="G973" s="2" t="s">
        <v>37</v>
      </c>
      <c r="H973" s="2" t="s">
        <v>143</v>
      </c>
      <c r="I973" s="2" t="s">
        <v>758</v>
      </c>
      <c r="J973" s="1">
        <v>-99393</v>
      </c>
      <c r="K973" s="1">
        <v>-37317</v>
      </c>
      <c r="L973" s="2" t="s">
        <v>21</v>
      </c>
      <c r="M973" s="1">
        <v>2004</v>
      </c>
      <c r="N973" s="1" t="str" cm="1">
        <f t="array" ref="N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3" s="2" t="s">
        <v>32</v>
      </c>
      <c r="P973" s="2" t="str" cm="1">
        <f t="array" ref="P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3" s="1">
        <v>3</v>
      </c>
      <c r="R973" s="1">
        <v>39.96</v>
      </c>
      <c r="S973" s="1">
        <v>12.28</v>
      </c>
      <c r="T973" s="1">
        <v>22.2</v>
      </c>
      <c r="U973" s="1">
        <v>9.1</v>
      </c>
      <c r="V973" s="10"/>
      <c r="W973" s="1" t="s">
        <v>30</v>
      </c>
      <c r="X973" s="2" t="s">
        <v>38</v>
      </c>
      <c r="Y973" s="2" t="str" cm="1">
        <f t="array" ref="Y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4" spans="1:27" ht="15" customHeight="1" x14ac:dyDescent="0.35">
      <c r="A974" s="1">
        <v>973</v>
      </c>
      <c r="B974" s="13">
        <v>-7.7315080132345901</v>
      </c>
      <c r="C974" s="12">
        <v>38.832393450193599</v>
      </c>
      <c r="D974" s="1">
        <v>2759</v>
      </c>
      <c r="E974" s="2" t="s">
        <v>1125</v>
      </c>
      <c r="F974" s="1"/>
      <c r="G974" s="2" t="s">
        <v>26</v>
      </c>
      <c r="H974" s="2" t="s">
        <v>135</v>
      </c>
      <c r="I974" s="2" t="s">
        <v>1078</v>
      </c>
      <c r="J974" s="1">
        <v>34871.18</v>
      </c>
      <c r="K974" s="1">
        <v>-92721.31</v>
      </c>
      <c r="L974" s="2" t="s">
        <v>21</v>
      </c>
      <c r="M974" s="1">
        <v>1970</v>
      </c>
      <c r="N974" s="1" t="str" cm="1">
        <f t="array" ref="N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4" s="2" t="s">
        <v>32</v>
      </c>
      <c r="P974" s="2" t="str" cm="1">
        <f t="array" ref="P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4" s="1">
        <v>5</v>
      </c>
      <c r="R974" s="1">
        <v>91</v>
      </c>
      <c r="S974" s="1">
        <v>15</v>
      </c>
      <c r="T974" s="1">
        <v>20.399999999999999</v>
      </c>
      <c r="U974" s="1">
        <v>9.3000000000000007</v>
      </c>
      <c r="V974" s="10"/>
      <c r="W974" s="1" t="s">
        <v>30</v>
      </c>
      <c r="X974" s="2" t="s">
        <v>24</v>
      </c>
      <c r="Y974" s="2" t="str" cm="1">
        <f t="array" ref="Y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5" spans="1:27" ht="15" customHeight="1" x14ac:dyDescent="0.35">
      <c r="A975" s="1">
        <v>974</v>
      </c>
      <c r="B975" s="13">
        <v>-9.2812283941568499</v>
      </c>
      <c r="C975" s="12">
        <v>39.325167521321497</v>
      </c>
      <c r="D975" s="1">
        <v>2761</v>
      </c>
      <c r="E975" s="2" t="s">
        <v>1149</v>
      </c>
      <c r="F975" s="1"/>
      <c r="G975" s="2" t="s">
        <v>37</v>
      </c>
      <c r="H975" s="2" t="s">
        <v>143</v>
      </c>
      <c r="I975" s="2" t="s">
        <v>758</v>
      </c>
      <c r="J975" s="1">
        <v>-99002</v>
      </c>
      <c r="K975" s="1">
        <v>-37463</v>
      </c>
      <c r="L975" s="2" t="s">
        <v>21</v>
      </c>
      <c r="M975" s="1">
        <v>2004</v>
      </c>
      <c r="N975" s="1" t="str" cm="1">
        <f t="array" ref="N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5" s="2" t="s">
        <v>32</v>
      </c>
      <c r="P975" s="2" t="str" cm="1">
        <f t="array" ref="P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5" s="1">
        <v>3</v>
      </c>
      <c r="R975" s="1">
        <v>39.549999999999997</v>
      </c>
      <c r="S975" s="1">
        <v>7.9</v>
      </c>
      <c r="T975" s="1">
        <v>21.9</v>
      </c>
      <c r="U975" s="1">
        <v>8.25</v>
      </c>
      <c r="V975" s="10"/>
      <c r="W975" s="1" t="s">
        <v>30</v>
      </c>
      <c r="X975" s="2" t="s">
        <v>38</v>
      </c>
      <c r="Y975" s="2" t="str" cm="1">
        <f t="array" ref="Y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6" spans="1:27" ht="15" customHeight="1" x14ac:dyDescent="0.35">
      <c r="A976" s="1">
        <v>975</v>
      </c>
      <c r="B976" s="13">
        <v>-7.6209420724268098</v>
      </c>
      <c r="C976" s="12">
        <v>38.844142081718502</v>
      </c>
      <c r="D976" s="1">
        <v>2762</v>
      </c>
      <c r="E976" s="2" t="s">
        <v>1150</v>
      </c>
      <c r="F976" s="1"/>
      <c r="G976" s="2" t="s">
        <v>19</v>
      </c>
      <c r="H976" s="2" t="s">
        <v>135</v>
      </c>
      <c r="I976" s="2" t="s">
        <v>1035</v>
      </c>
      <c r="J976" s="1">
        <v>44464.42</v>
      </c>
      <c r="K976" s="1">
        <v>-91369.05</v>
      </c>
      <c r="L976" s="2" t="s">
        <v>21</v>
      </c>
      <c r="M976" s="1">
        <v>1964</v>
      </c>
      <c r="N976" s="1" t="str" cm="1">
        <f t="array" ref="N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6" s="2" t="s">
        <v>22</v>
      </c>
      <c r="P976" s="2" t="str" cm="1">
        <f t="array" ref="P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76" s="1">
        <v>1</v>
      </c>
      <c r="R976" s="1">
        <v>6.8</v>
      </c>
      <c r="S976" s="1">
        <v>15.3</v>
      </c>
      <c r="T976" s="1">
        <v>6.8</v>
      </c>
      <c r="U976" s="9"/>
      <c r="V976" s="10"/>
      <c r="W976" s="1" t="s">
        <v>23</v>
      </c>
      <c r="X976" s="2" t="s">
        <v>24</v>
      </c>
      <c r="Y976" s="2" t="str" cm="1">
        <f t="array" ref="Y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7" spans="1:26" ht="15" customHeight="1" x14ac:dyDescent="0.35">
      <c r="A977" s="1">
        <v>976</v>
      </c>
      <c r="B977" s="13">
        <v>-7.5576427281730103</v>
      </c>
      <c r="C977" s="12">
        <v>38.833656200368097</v>
      </c>
      <c r="D977" s="1">
        <v>2764</v>
      </c>
      <c r="E977" s="2" t="s">
        <v>1151</v>
      </c>
      <c r="F977" s="1"/>
      <c r="G977" s="2" t="s">
        <v>19</v>
      </c>
      <c r="H977" s="2" t="s">
        <v>135</v>
      </c>
      <c r="I977" s="2" t="s">
        <v>1035</v>
      </c>
      <c r="J977" s="1">
        <v>49967.21</v>
      </c>
      <c r="K977" s="1">
        <v>-92500.41</v>
      </c>
      <c r="L977" s="2" t="s">
        <v>21</v>
      </c>
      <c r="M977" s="1">
        <v>1964</v>
      </c>
      <c r="N977" s="1" t="str" cm="1">
        <f t="array" ref="N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77" s="2" t="s">
        <v>65</v>
      </c>
      <c r="P977" s="2" t="str" cm="1">
        <f t="array" ref="P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77" s="1">
        <v>1</v>
      </c>
      <c r="R977" s="1">
        <v>6.5</v>
      </c>
      <c r="S977" s="1">
        <v>77.5</v>
      </c>
      <c r="T977" s="1">
        <v>6.5</v>
      </c>
      <c r="U977" s="9"/>
      <c r="V977" s="10"/>
      <c r="W977" s="1" t="s">
        <v>23</v>
      </c>
      <c r="X977" s="2" t="s">
        <v>24</v>
      </c>
      <c r="Y977" s="2" t="str" cm="1">
        <f t="array" ref="Y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8" spans="1:26" ht="15" customHeight="1" x14ac:dyDescent="0.35">
      <c r="A978" s="1">
        <v>977</v>
      </c>
      <c r="B978" s="13">
        <v>-8.1318276149868005</v>
      </c>
      <c r="C978" s="12">
        <v>38.964142614699902</v>
      </c>
      <c r="D978" s="1">
        <v>2767</v>
      </c>
      <c r="E978" s="2" t="s">
        <v>1152</v>
      </c>
      <c r="F978" s="1"/>
      <c r="G978" s="2" t="s">
        <v>26</v>
      </c>
      <c r="H978" s="2" t="s">
        <v>135</v>
      </c>
      <c r="I978" s="2" t="s">
        <v>136</v>
      </c>
      <c r="J978" s="1">
        <v>111</v>
      </c>
      <c r="K978" s="1">
        <v>-78172</v>
      </c>
      <c r="L978" s="2" t="s">
        <v>21</v>
      </c>
      <c r="M978" s="1">
        <v>1934</v>
      </c>
      <c r="N978" s="1" t="str" cm="1">
        <f t="array" ref="N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78" s="2" t="s">
        <v>29</v>
      </c>
      <c r="P978" s="2" t="str" cm="1">
        <f t="array" ref="P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78" s="1">
        <v>3</v>
      </c>
      <c r="R978" s="1">
        <v>82.8</v>
      </c>
      <c r="S978" s="1">
        <v>10.5</v>
      </c>
      <c r="T978" s="1">
        <v>27.75</v>
      </c>
      <c r="U978" s="1">
        <v>2.8</v>
      </c>
      <c r="V978" s="10"/>
      <c r="W978" s="1" t="s">
        <v>23</v>
      </c>
      <c r="X978" s="2" t="s">
        <v>24</v>
      </c>
      <c r="Y978" s="2" t="str" cm="1">
        <f t="array" ref="Y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79" spans="1:26" ht="15" customHeight="1" x14ac:dyDescent="0.35">
      <c r="A979" s="1">
        <v>978</v>
      </c>
      <c r="B979" s="13">
        <v>-9.2574238103606206</v>
      </c>
      <c r="C979" s="12">
        <v>39.331464606031702</v>
      </c>
      <c r="D979" s="1">
        <v>2773</v>
      </c>
      <c r="E979" s="2" t="s">
        <v>1153</v>
      </c>
      <c r="F979" s="1"/>
      <c r="G979" s="2" t="s">
        <v>37</v>
      </c>
      <c r="H979" s="2" t="s">
        <v>143</v>
      </c>
      <c r="I979" s="2" t="s">
        <v>637</v>
      </c>
      <c r="J979" s="1">
        <v>-96940.59</v>
      </c>
      <c r="K979" s="1">
        <v>-36789.660000000003</v>
      </c>
      <c r="L979" s="2" t="s">
        <v>21</v>
      </c>
      <c r="M979" s="1">
        <v>2004</v>
      </c>
      <c r="N979" s="1" t="str" cm="1">
        <f t="array" ref="N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79" s="2" t="s">
        <v>32</v>
      </c>
      <c r="P979" s="2" t="str" cm="1">
        <f t="array" ref="P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79" s="1">
        <v>3</v>
      </c>
      <c r="R979" s="1">
        <v>53.85</v>
      </c>
      <c r="S979" s="1">
        <v>17.75</v>
      </c>
      <c r="T979" s="1">
        <v>29.85</v>
      </c>
      <c r="U979" s="1">
        <v>5.56</v>
      </c>
      <c r="V979" s="10"/>
      <c r="W979" s="1" t="s">
        <v>23</v>
      </c>
      <c r="X979" s="2" t="s">
        <v>38</v>
      </c>
      <c r="Y979" s="2" t="str" cm="1">
        <f t="array" ref="Y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0" spans="1:26" ht="15" customHeight="1" x14ac:dyDescent="0.35">
      <c r="A980" s="1">
        <v>979</v>
      </c>
      <c r="B980" s="13">
        <v>-9.2605412949114907</v>
      </c>
      <c r="C980" s="12">
        <v>39.330671925538503</v>
      </c>
      <c r="D980" s="1">
        <v>2775</v>
      </c>
      <c r="E980" s="2" t="s">
        <v>1154</v>
      </c>
      <c r="F980" s="1"/>
      <c r="G980" s="2" t="s">
        <v>37</v>
      </c>
      <c r="H980" s="2" t="s">
        <v>143</v>
      </c>
      <c r="I980" s="2" t="s">
        <v>637</v>
      </c>
      <c r="J980" s="1">
        <v>-97210.49</v>
      </c>
      <c r="K980" s="1">
        <v>-36874.32</v>
      </c>
      <c r="L980" s="2" t="s">
        <v>21</v>
      </c>
      <c r="M980" s="1">
        <v>2004</v>
      </c>
      <c r="N980" s="1" t="str" cm="1">
        <f t="array" ref="N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0" s="2" t="s">
        <v>32</v>
      </c>
      <c r="P980" s="2" t="str" cm="1">
        <f t="array" ref="P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0" s="1">
        <v>3</v>
      </c>
      <c r="R980" s="1">
        <v>63.3</v>
      </c>
      <c r="S980" s="1">
        <v>12.15</v>
      </c>
      <c r="T980" s="1">
        <v>35.130000000000003</v>
      </c>
      <c r="U980" s="1">
        <v>7.5</v>
      </c>
      <c r="V980" s="10"/>
      <c r="W980" s="1" t="s">
        <v>30</v>
      </c>
      <c r="X980" s="2" t="s">
        <v>38</v>
      </c>
      <c r="Y980" s="2" t="str" cm="1">
        <f t="array" ref="Y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1" spans="1:26" ht="15" customHeight="1" x14ac:dyDescent="0.35">
      <c r="A981" s="1">
        <v>980</v>
      </c>
      <c r="B981" s="13">
        <v>-9.2490934851481406</v>
      </c>
      <c r="C981" s="12">
        <v>39.331694834542901</v>
      </c>
      <c r="D981" s="1">
        <v>2777</v>
      </c>
      <c r="E981" s="2" t="s">
        <v>1155</v>
      </c>
      <c r="F981" s="1"/>
      <c r="G981" s="2" t="s">
        <v>37</v>
      </c>
      <c r="H981" s="2" t="s">
        <v>143</v>
      </c>
      <c r="I981" s="2" t="s">
        <v>637</v>
      </c>
      <c r="J981" s="1">
        <v>-96222</v>
      </c>
      <c r="K981" s="1">
        <v>-36773</v>
      </c>
      <c r="L981" s="2" t="s">
        <v>21</v>
      </c>
      <c r="M981" s="1">
        <v>2004</v>
      </c>
      <c r="N981" s="1" t="str" cm="1">
        <f t="array" ref="N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1" s="2" t="s">
        <v>32</v>
      </c>
      <c r="P981" s="2" t="str" cm="1">
        <f t="array" ref="P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1" s="1">
        <v>3</v>
      </c>
      <c r="R981" s="1">
        <v>81.599999999999994</v>
      </c>
      <c r="S981" s="1">
        <v>8.15</v>
      </c>
      <c r="T981" s="1">
        <v>41.5</v>
      </c>
      <c r="U981" s="1">
        <v>9.75</v>
      </c>
      <c r="V981" s="10"/>
      <c r="W981" s="1" t="s">
        <v>30</v>
      </c>
      <c r="X981" s="2" t="s">
        <v>38</v>
      </c>
      <c r="Y981" s="2" t="str" cm="1">
        <f t="array" ref="Y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2" spans="1:26" ht="15" customHeight="1" x14ac:dyDescent="0.35">
      <c r="A982" s="1">
        <v>981</v>
      </c>
      <c r="B982" s="13">
        <v>-9.2437895968249695</v>
      </c>
      <c r="C982" s="12">
        <v>39.332925474133098</v>
      </c>
      <c r="D982" s="1">
        <v>2779</v>
      </c>
      <c r="E982" s="2" t="s">
        <v>1156</v>
      </c>
      <c r="F982" s="1"/>
      <c r="G982" s="2" t="s">
        <v>37</v>
      </c>
      <c r="H982" s="2" t="s">
        <v>143</v>
      </c>
      <c r="I982" s="2" t="s">
        <v>637</v>
      </c>
      <c r="J982" s="1">
        <v>-95763</v>
      </c>
      <c r="K982" s="1">
        <v>-36642</v>
      </c>
      <c r="L982" s="2" t="s">
        <v>21</v>
      </c>
      <c r="M982" s="1">
        <v>2004</v>
      </c>
      <c r="N982" s="1" t="str" cm="1">
        <f t="array" ref="N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2" s="2" t="s">
        <v>32</v>
      </c>
      <c r="P982" s="2" t="str" cm="1">
        <f t="array" ref="P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2" s="1">
        <v>3</v>
      </c>
      <c r="R982" s="1">
        <v>62.95</v>
      </c>
      <c r="S982" s="1">
        <v>12.5</v>
      </c>
      <c r="T982" s="1">
        <v>33</v>
      </c>
      <c r="U982" s="1">
        <v>10.75</v>
      </c>
      <c r="V982" s="10"/>
      <c r="W982" s="1" t="s">
        <v>30</v>
      </c>
      <c r="X982" s="2" t="s">
        <v>38</v>
      </c>
      <c r="Y982" s="2" t="str" cm="1">
        <f t="array" ref="Y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3" spans="1:26" ht="15" customHeight="1" x14ac:dyDescent="0.35">
      <c r="A983" s="1">
        <v>982</v>
      </c>
      <c r="B983" s="13">
        <v>-7.2644310162244103</v>
      </c>
      <c r="C983" s="12">
        <v>41.626131462320501</v>
      </c>
      <c r="D983" s="1">
        <v>2780</v>
      </c>
      <c r="E983" s="2" t="s">
        <v>1157</v>
      </c>
      <c r="F983" s="1"/>
      <c r="G983" s="2" t="s">
        <v>26</v>
      </c>
      <c r="H983" s="2" t="s">
        <v>265</v>
      </c>
      <c r="I983" s="2" t="s">
        <v>1134</v>
      </c>
      <c r="J983" s="1">
        <v>72390.649999999994</v>
      </c>
      <c r="K983" s="1">
        <v>217780.7</v>
      </c>
      <c r="L983" s="2" t="s">
        <v>21</v>
      </c>
      <c r="M983" s="1">
        <v>1940</v>
      </c>
      <c r="N983" s="1" t="str" cm="1">
        <f t="array" ref="N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3" s="2" t="s">
        <v>29</v>
      </c>
      <c r="P983" s="2" t="str" cm="1">
        <f t="array" ref="P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3" s="1">
        <v>1</v>
      </c>
      <c r="R983" s="1">
        <v>15</v>
      </c>
      <c r="S983" s="1">
        <v>8.1999999999999993</v>
      </c>
      <c r="T983" s="1">
        <v>15</v>
      </c>
      <c r="U983" s="9"/>
      <c r="V983" s="10"/>
      <c r="W983" s="1" t="s">
        <v>41</v>
      </c>
      <c r="X983" s="2" t="s">
        <v>35</v>
      </c>
      <c r="Y983" s="2" t="str" cm="1">
        <f t="array" ref="Y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84" spans="1:26" ht="15" customHeight="1" x14ac:dyDescent="0.35">
      <c r="A984" s="1">
        <v>983</v>
      </c>
      <c r="B984" s="13">
        <v>-9.2344983004141596</v>
      </c>
      <c r="C984" s="12">
        <v>39.336868094068301</v>
      </c>
      <c r="D984" s="1">
        <v>2781</v>
      </c>
      <c r="E984" s="2" t="s">
        <v>1158</v>
      </c>
      <c r="F984" s="1"/>
      <c r="G984" s="2" t="s">
        <v>19</v>
      </c>
      <c r="H984" s="2" t="s">
        <v>143</v>
      </c>
      <c r="I984" s="2" t="s">
        <v>637</v>
      </c>
      <c r="J984" s="1">
        <v>-94956.55</v>
      </c>
      <c r="K984" s="1">
        <v>-36214.07</v>
      </c>
      <c r="L984" s="2" t="s">
        <v>21</v>
      </c>
      <c r="M984" s="1">
        <v>2004</v>
      </c>
      <c r="N984" s="1" t="str" cm="1">
        <f t="array" ref="N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4" s="2" t="s">
        <v>32</v>
      </c>
      <c r="P984" s="2" t="str" cm="1">
        <f t="array" ref="P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4" s="1">
        <v>3</v>
      </c>
      <c r="R984" s="1">
        <v>39.659999999999997</v>
      </c>
      <c r="S984" s="1">
        <v>27.28</v>
      </c>
      <c r="T984" s="1">
        <v>19.48</v>
      </c>
      <c r="U984" s="1">
        <v>5.94</v>
      </c>
      <c r="V984" s="10"/>
      <c r="W984" s="1" t="s">
        <v>30</v>
      </c>
      <c r="X984" s="2" t="s">
        <v>38</v>
      </c>
      <c r="Y984" s="2" t="str" cm="1">
        <f t="array" ref="Y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5" spans="1:26" ht="15" customHeight="1" x14ac:dyDescent="0.35">
      <c r="A985" s="1">
        <v>984</v>
      </c>
      <c r="B985" s="13">
        <v>-7.2468892841418997</v>
      </c>
      <c r="C985" s="12">
        <v>41.633572220061403</v>
      </c>
      <c r="D985" s="1">
        <v>2782</v>
      </c>
      <c r="E985" s="2" t="s">
        <v>1159</v>
      </c>
      <c r="F985" s="1"/>
      <c r="G985" s="2" t="s">
        <v>26</v>
      </c>
      <c r="H985" s="2" t="s">
        <v>265</v>
      </c>
      <c r="I985" s="2" t="s">
        <v>1134</v>
      </c>
      <c r="J985" s="1">
        <v>73844</v>
      </c>
      <c r="K985" s="1">
        <v>218622</v>
      </c>
      <c r="L985" s="2" t="s">
        <v>21</v>
      </c>
      <c r="M985" s="1">
        <v>1600</v>
      </c>
      <c r="N985" s="1" t="str" cm="1">
        <f t="array" ref="N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5" s="2" t="s">
        <v>29</v>
      </c>
      <c r="P985" s="2" t="str" cm="1">
        <f t="array" ref="P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985" s="1">
        <v>5</v>
      </c>
      <c r="R985" s="1">
        <v>69.599999999999994</v>
      </c>
      <c r="S985" s="1">
        <v>5.75</v>
      </c>
      <c r="T985" s="1">
        <v>21</v>
      </c>
      <c r="U985" s="1">
        <v>1.5</v>
      </c>
      <c r="V985" s="10"/>
      <c r="W985" s="1" t="s">
        <v>41</v>
      </c>
      <c r="X985" s="2" t="s">
        <v>35</v>
      </c>
      <c r="Y985" s="2" t="str" cm="1">
        <f t="array" ref="Y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986" spans="1:26" ht="15" customHeight="1" x14ac:dyDescent="0.35">
      <c r="A986" s="1">
        <v>985</v>
      </c>
      <c r="B986" s="13">
        <v>-9.2314979728927504</v>
      </c>
      <c r="C986" s="12">
        <v>39.337179265460499</v>
      </c>
      <c r="D986" s="1">
        <v>2783</v>
      </c>
      <c r="E986" s="2" t="s">
        <v>1160</v>
      </c>
      <c r="F986" s="1"/>
      <c r="G986" s="2" t="s">
        <v>19</v>
      </c>
      <c r="H986" s="2" t="s">
        <v>143</v>
      </c>
      <c r="I986" s="2" t="s">
        <v>637</v>
      </c>
      <c r="J986" s="1">
        <v>-94697.45</v>
      </c>
      <c r="K986" s="1">
        <v>-36182.67</v>
      </c>
      <c r="L986" s="2" t="s">
        <v>21</v>
      </c>
      <c r="M986" s="1">
        <v>2004</v>
      </c>
      <c r="N986" s="1" t="str" cm="1">
        <f t="array" ref="N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6" s="2" t="s">
        <v>32</v>
      </c>
      <c r="P986" s="2" t="str" cm="1">
        <f t="array" ref="P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6" s="1">
        <v>3</v>
      </c>
      <c r="R986" s="1">
        <v>35.21</v>
      </c>
      <c r="S986" s="1">
        <v>26.35</v>
      </c>
      <c r="T986" s="1">
        <v>16.84</v>
      </c>
      <c r="U986" s="1">
        <v>6.7</v>
      </c>
      <c r="V986" s="10"/>
      <c r="W986" s="1" t="s">
        <v>30</v>
      </c>
      <c r="X986" s="2" t="s">
        <v>38</v>
      </c>
      <c r="Y986" s="2" t="str" cm="1">
        <f t="array" ref="Y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7" spans="1:26" ht="15" customHeight="1" x14ac:dyDescent="0.35">
      <c r="A987" s="1">
        <v>986</v>
      </c>
      <c r="B987" s="13">
        <v>-8.2904734823209694</v>
      </c>
      <c r="C987" s="12">
        <v>41.224112372178901</v>
      </c>
      <c r="D987" s="1">
        <v>2785</v>
      </c>
      <c r="E987" s="2" t="s">
        <v>1161</v>
      </c>
      <c r="F987" s="1"/>
      <c r="G987" s="2" t="s">
        <v>26</v>
      </c>
      <c r="H987" s="2" t="s">
        <v>723</v>
      </c>
      <c r="I987" s="2" t="s">
        <v>808</v>
      </c>
      <c r="J987" s="1">
        <v>-13195</v>
      </c>
      <c r="K987" s="1">
        <v>172779</v>
      </c>
      <c r="L987" s="2" t="s">
        <v>21</v>
      </c>
      <c r="M987" s="1">
        <v>1930</v>
      </c>
      <c r="N987" s="1" t="str" cm="1">
        <f t="array" ref="N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87" s="2" t="s">
        <v>83</v>
      </c>
      <c r="P987" s="2" t="str" cm="1">
        <f t="array" ref="P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987" s="1">
        <v>3</v>
      </c>
      <c r="R987" s="1">
        <v>24.53</v>
      </c>
      <c r="S987" s="1">
        <v>6.9</v>
      </c>
      <c r="T987" s="1">
        <v>8.59</v>
      </c>
      <c r="U987" s="1">
        <v>4.2</v>
      </c>
      <c r="V987" s="10"/>
      <c r="W987" s="1" t="s">
        <v>41</v>
      </c>
      <c r="X987" s="2" t="s">
        <v>35</v>
      </c>
      <c r="Y987" s="2" t="str" cm="1">
        <f t="array" ref="Y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987" s="2" t="s">
        <v>24</v>
      </c>
    </row>
    <row r="988" spans="1:26" ht="15" customHeight="1" x14ac:dyDescent="0.35">
      <c r="A988" s="1">
        <v>987</v>
      </c>
      <c r="B988" s="13">
        <v>-8.3002592466559797</v>
      </c>
      <c r="C988" s="12">
        <v>41.235503392478499</v>
      </c>
      <c r="D988" s="1">
        <v>2786</v>
      </c>
      <c r="E988" s="2" t="s">
        <v>1162</v>
      </c>
      <c r="F988" s="1"/>
      <c r="G988" s="2" t="s">
        <v>19</v>
      </c>
      <c r="H988" s="2" t="s">
        <v>723</v>
      </c>
      <c r="I988" s="2" t="s">
        <v>1103</v>
      </c>
      <c r="J988" s="1">
        <v>-14013.1</v>
      </c>
      <c r="K988" s="1">
        <v>174045.6</v>
      </c>
      <c r="L988" s="2" t="s">
        <v>21</v>
      </c>
      <c r="M988" s="1">
        <v>2002</v>
      </c>
      <c r="N988" s="1" t="str" cm="1">
        <f t="array" ref="N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8" s="2" t="s">
        <v>32</v>
      </c>
      <c r="P988" s="2" t="str" cm="1">
        <f t="array" ref="P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8" s="1">
        <v>3</v>
      </c>
      <c r="R988" s="1">
        <v>40.5</v>
      </c>
      <c r="S988" s="1">
        <v>14.3</v>
      </c>
      <c r="T988" s="1">
        <v>21.5</v>
      </c>
      <c r="U988" s="1">
        <v>5</v>
      </c>
      <c r="V988" s="10"/>
      <c r="W988" s="1" t="s">
        <v>41</v>
      </c>
      <c r="X988" s="2" t="s">
        <v>24</v>
      </c>
      <c r="Y988" s="2" t="str" cm="1">
        <f t="array" ref="Y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89" spans="1:26" ht="15" customHeight="1" x14ac:dyDescent="0.35">
      <c r="A989" s="1">
        <v>988</v>
      </c>
      <c r="B989" s="13">
        <v>-8.3054570010517796</v>
      </c>
      <c r="C989" s="12">
        <v>41.275559149793601</v>
      </c>
      <c r="D989" s="1">
        <v>2790</v>
      </c>
      <c r="E989" s="2" t="s">
        <v>1163</v>
      </c>
      <c r="F989" s="1"/>
      <c r="G989" s="2" t="s">
        <v>19</v>
      </c>
      <c r="H989" s="2" t="s">
        <v>723</v>
      </c>
      <c r="I989" s="2" t="s">
        <v>1103</v>
      </c>
      <c r="J989" s="1">
        <v>-14440.03</v>
      </c>
      <c r="K989" s="1">
        <v>178495</v>
      </c>
      <c r="L989" s="2" t="s">
        <v>21</v>
      </c>
      <c r="M989" s="1">
        <v>2002</v>
      </c>
      <c r="N989" s="1" t="str" cm="1">
        <f t="array" ref="N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89" s="2" t="s">
        <v>32</v>
      </c>
      <c r="P989" s="2" t="str" cm="1">
        <f t="array" ref="P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89" s="1">
        <v>3</v>
      </c>
      <c r="R989" s="1">
        <v>30.7</v>
      </c>
      <c r="S989" s="1">
        <v>13.6</v>
      </c>
      <c r="T989" s="1">
        <v>16</v>
      </c>
      <c r="U989" s="1">
        <v>5.6</v>
      </c>
      <c r="V989" s="10"/>
      <c r="W989" s="1" t="s">
        <v>41</v>
      </c>
      <c r="X989" s="2" t="s">
        <v>38</v>
      </c>
      <c r="Y989" s="2" t="str" cm="1">
        <f t="array" ref="Y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0" spans="1:26" ht="15" customHeight="1" x14ac:dyDescent="0.35">
      <c r="A990" s="1">
        <v>989</v>
      </c>
      <c r="B990" s="13">
        <v>-7.8379555720421097</v>
      </c>
      <c r="C990" s="12">
        <v>41.655751196352</v>
      </c>
      <c r="D990" s="1">
        <v>2797</v>
      </c>
      <c r="E990" s="2" t="s">
        <v>1164</v>
      </c>
      <c r="F990" s="1"/>
      <c r="G990" s="2" t="s">
        <v>26</v>
      </c>
      <c r="H990" s="2" t="s">
        <v>265</v>
      </c>
      <c r="I990" s="2" t="s">
        <v>1118</v>
      </c>
      <c r="J990" s="1">
        <v>24585</v>
      </c>
      <c r="K990" s="1">
        <v>220748</v>
      </c>
      <c r="L990" s="2" t="s">
        <v>21</v>
      </c>
      <c r="M990" s="1">
        <v>1895</v>
      </c>
      <c r="N990" s="1" t="str" cm="1">
        <f t="array" ref="N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0" s="2" t="s">
        <v>65</v>
      </c>
      <c r="P990" s="2" t="str" cm="1">
        <f t="array" ref="P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990" s="1">
        <v>1</v>
      </c>
      <c r="R990" s="1">
        <v>14.6</v>
      </c>
      <c r="S990" s="1">
        <v>10.3</v>
      </c>
      <c r="T990" s="1">
        <v>14.6</v>
      </c>
      <c r="U990" s="9"/>
      <c r="V990" s="10"/>
      <c r="W990" s="1" t="s">
        <v>41</v>
      </c>
      <c r="X990" s="2" t="s">
        <v>24</v>
      </c>
      <c r="Y990" s="2" t="str" cm="1">
        <f t="array" ref="Y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1" spans="1:26" ht="15" customHeight="1" x14ac:dyDescent="0.35">
      <c r="A991" s="1">
        <v>990</v>
      </c>
      <c r="B991" s="13">
        <v>-7.8040850908041399</v>
      </c>
      <c r="C991" s="12">
        <v>41.656397527208597</v>
      </c>
      <c r="D991" s="1">
        <v>2799</v>
      </c>
      <c r="E991" s="2" t="s">
        <v>1165</v>
      </c>
      <c r="F991" s="1"/>
      <c r="G991" s="2" t="s">
        <v>26</v>
      </c>
      <c r="H991" s="2" t="s">
        <v>265</v>
      </c>
      <c r="I991" s="2" t="s">
        <v>1118</v>
      </c>
      <c r="J991" s="1">
        <v>27406</v>
      </c>
      <c r="K991" s="1">
        <v>220830</v>
      </c>
      <c r="L991" s="2" t="s">
        <v>21</v>
      </c>
      <c r="M991" s="1">
        <v>1895</v>
      </c>
      <c r="N991" s="1" t="str" cm="1">
        <f t="array" ref="N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1" s="2" t="s">
        <v>32</v>
      </c>
      <c r="P991" s="2" t="str" cm="1">
        <f t="array" ref="P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1" s="1">
        <v>4</v>
      </c>
      <c r="R991" s="1">
        <v>58.8</v>
      </c>
      <c r="S991" s="1">
        <v>10.1</v>
      </c>
      <c r="T991" s="1">
        <v>16.2</v>
      </c>
      <c r="U991" s="1">
        <v>14.5</v>
      </c>
      <c r="V991" s="10"/>
      <c r="W991" s="1" t="s">
        <v>41</v>
      </c>
      <c r="X991" s="2" t="s">
        <v>38</v>
      </c>
      <c r="Y991" s="2" t="str" cm="1">
        <f t="array" ref="Y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2" spans="1:26" ht="15" customHeight="1" x14ac:dyDescent="0.35">
      <c r="A992" s="1">
        <v>991</v>
      </c>
      <c r="B992" s="13">
        <v>-7.7659251279078196</v>
      </c>
      <c r="C992" s="12">
        <v>41.670219490802701</v>
      </c>
      <c r="D992" s="1">
        <v>2800</v>
      </c>
      <c r="E992" s="2" t="s">
        <v>1166</v>
      </c>
      <c r="F992" s="1"/>
      <c r="G992" s="2" t="s">
        <v>26</v>
      </c>
      <c r="H992" s="2" t="s">
        <v>265</v>
      </c>
      <c r="I992" s="2" t="s">
        <v>1118</v>
      </c>
      <c r="J992" s="1">
        <v>30578</v>
      </c>
      <c r="K992" s="1">
        <v>222378</v>
      </c>
      <c r="L992" s="2" t="s">
        <v>21</v>
      </c>
      <c r="M992" s="1">
        <v>1895</v>
      </c>
      <c r="N992" s="1" t="str" cm="1">
        <f t="array" ref="N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2" s="2" t="s">
        <v>22</v>
      </c>
      <c r="P992" s="2" t="str" cm="1">
        <f t="array" ref="P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2" s="1">
        <v>1</v>
      </c>
      <c r="R992" s="1">
        <v>18.7</v>
      </c>
      <c r="S992" s="1">
        <v>10.1</v>
      </c>
      <c r="T992" s="1">
        <v>18.7</v>
      </c>
      <c r="U992" s="9"/>
      <c r="V992" s="10"/>
      <c r="W992" s="1" t="s">
        <v>41</v>
      </c>
      <c r="X992" s="2" t="s">
        <v>24</v>
      </c>
      <c r="Y992" s="2" t="str" cm="1">
        <f t="array" ref="Y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3" spans="1:26" ht="15" customHeight="1" x14ac:dyDescent="0.35">
      <c r="A993" s="1">
        <v>992</v>
      </c>
      <c r="B993" s="13">
        <v>-7.4579794799266104</v>
      </c>
      <c r="C993" s="12">
        <v>39.196682089903803</v>
      </c>
      <c r="D993" s="1">
        <v>2802</v>
      </c>
      <c r="E993" s="2" t="s">
        <v>1167</v>
      </c>
      <c r="F993" s="1"/>
      <c r="G993" s="2" t="s">
        <v>19</v>
      </c>
      <c r="H993" s="2" t="s">
        <v>20</v>
      </c>
      <c r="I993" s="2" t="s">
        <v>20</v>
      </c>
      <c r="J993" s="1">
        <v>58322</v>
      </c>
      <c r="K993" s="1">
        <v>-52139</v>
      </c>
      <c r="L993" s="2" t="s">
        <v>21</v>
      </c>
      <c r="M993" s="1">
        <v>1951</v>
      </c>
      <c r="N993" s="1" t="str" cm="1">
        <f t="array" ref="N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3" s="2" t="s">
        <v>22</v>
      </c>
      <c r="P993" s="2" t="str" cm="1">
        <f t="array" ref="P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3" s="1">
        <v>1</v>
      </c>
      <c r="R993" s="1">
        <v>8.35</v>
      </c>
      <c r="S993" s="1">
        <v>7</v>
      </c>
      <c r="T993" s="1">
        <v>8.35</v>
      </c>
      <c r="U993" s="9"/>
      <c r="V993" s="10"/>
      <c r="W993" s="1" t="s">
        <v>23</v>
      </c>
      <c r="X993" s="2" t="s">
        <v>24</v>
      </c>
      <c r="Y993" s="2" t="str" cm="1">
        <f t="array" ref="Y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4" spans="1:26" ht="15" customHeight="1" x14ac:dyDescent="0.35">
      <c r="A994" s="1">
        <v>993</v>
      </c>
      <c r="B994" s="13">
        <v>-8.2071594666099106</v>
      </c>
      <c r="C994" s="12">
        <v>41.360469793679201</v>
      </c>
      <c r="D994" s="1">
        <v>2805</v>
      </c>
      <c r="E994" s="2" t="s">
        <v>1168</v>
      </c>
      <c r="F994" s="1"/>
      <c r="G994" s="2" t="s">
        <v>37</v>
      </c>
      <c r="H994" s="2" t="s">
        <v>723</v>
      </c>
      <c r="I994" s="2" t="s">
        <v>1169</v>
      </c>
      <c r="J994" s="1">
        <v>-6196.2389999999996</v>
      </c>
      <c r="K994" s="1">
        <v>187913.5</v>
      </c>
      <c r="L994" s="2" t="s">
        <v>21</v>
      </c>
      <c r="M994" s="1">
        <v>2001</v>
      </c>
      <c r="N994" s="1" t="str" cm="1">
        <f t="array" ref="N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4" s="2" t="s">
        <v>32</v>
      </c>
      <c r="P994" s="2" t="str" cm="1">
        <f t="array" ref="P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4" s="1">
        <v>3</v>
      </c>
      <c r="R994" s="1">
        <v>56.7</v>
      </c>
      <c r="S994" s="1">
        <v>9.5</v>
      </c>
      <c r="T994" s="1">
        <v>27</v>
      </c>
      <c r="U994" s="1">
        <v>5.75</v>
      </c>
      <c r="V994" s="10"/>
      <c r="W994" s="1" t="s">
        <v>41</v>
      </c>
      <c r="X994" s="2" t="s">
        <v>38</v>
      </c>
      <c r="Y994" s="2" t="str" cm="1">
        <f t="array" ref="Y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5" spans="1:26" ht="15" customHeight="1" x14ac:dyDescent="0.35">
      <c r="A995" s="1">
        <v>994</v>
      </c>
      <c r="B995" s="13">
        <v>-8.2057777665796507</v>
      </c>
      <c r="C995" s="12">
        <v>41.356441351927501</v>
      </c>
      <c r="D995" s="1">
        <v>2807</v>
      </c>
      <c r="E995" s="2" t="s">
        <v>1170</v>
      </c>
      <c r="F995" s="1"/>
      <c r="G995" s="2" t="s">
        <v>37</v>
      </c>
      <c r="H995" s="2" t="s">
        <v>723</v>
      </c>
      <c r="I995" s="2" t="s">
        <v>1169</v>
      </c>
      <c r="J995" s="1">
        <v>-6081</v>
      </c>
      <c r="K995" s="1">
        <v>187466</v>
      </c>
      <c r="L995" s="2" t="s">
        <v>21</v>
      </c>
      <c r="M995" s="1">
        <v>2001</v>
      </c>
      <c r="N995" s="1" t="str" cm="1">
        <f t="array" ref="N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5" s="2" t="s">
        <v>22</v>
      </c>
      <c r="P995" s="2" t="str" cm="1">
        <f t="array" ref="P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5" s="1">
        <v>1</v>
      </c>
      <c r="R995" s="1">
        <v>29</v>
      </c>
      <c r="S995" s="1">
        <v>11.09</v>
      </c>
      <c r="T995" s="1">
        <v>29</v>
      </c>
      <c r="U995" s="9"/>
      <c r="V995" s="10"/>
      <c r="W995" s="1" t="s">
        <v>41</v>
      </c>
      <c r="X995" s="2" t="s">
        <v>24</v>
      </c>
      <c r="Y995" s="2" t="str" cm="1">
        <f t="array" ref="Y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6" spans="1:26" ht="15" customHeight="1" x14ac:dyDescent="0.35">
      <c r="A996" s="1">
        <v>995</v>
      </c>
      <c r="B996" s="13">
        <v>-7.7123149475513504</v>
      </c>
      <c r="C996" s="12">
        <v>41.680389800235901</v>
      </c>
      <c r="D996" s="1">
        <v>2809</v>
      </c>
      <c r="E996" s="2" t="s">
        <v>1171</v>
      </c>
      <c r="F996" s="1"/>
      <c r="G996" s="2" t="s">
        <v>26</v>
      </c>
      <c r="H996" s="2" t="s">
        <v>265</v>
      </c>
      <c r="I996" s="2" t="s">
        <v>1118</v>
      </c>
      <c r="J996" s="1">
        <v>35037</v>
      </c>
      <c r="K996" s="1">
        <v>223528</v>
      </c>
      <c r="L996" s="2" t="s">
        <v>21</v>
      </c>
      <c r="M996" s="1">
        <v>1974</v>
      </c>
      <c r="N996" s="1" t="str" cm="1">
        <f t="array" ref="N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996" s="2" t="s">
        <v>32</v>
      </c>
      <c r="P996" s="2" t="str" cm="1">
        <f t="array" ref="P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6" s="1">
        <v>3</v>
      </c>
      <c r="R996" s="1">
        <v>66</v>
      </c>
      <c r="S996" s="1">
        <v>10.199999999999999</v>
      </c>
      <c r="T996" s="1">
        <v>30</v>
      </c>
      <c r="U996" s="1">
        <v>8</v>
      </c>
      <c r="V996" s="10"/>
      <c r="W996" s="1" t="s">
        <v>41</v>
      </c>
      <c r="X996" s="2" t="s">
        <v>24</v>
      </c>
      <c r="Y996" s="2" t="str" cm="1">
        <f t="array" ref="Y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7" spans="1:26" ht="15" customHeight="1" x14ac:dyDescent="0.35">
      <c r="A997" s="1">
        <v>996</v>
      </c>
      <c r="B997" s="13">
        <v>-8.2062683109740995</v>
      </c>
      <c r="C997" s="12">
        <v>41.356963277510701</v>
      </c>
      <c r="D997" s="1">
        <v>2815</v>
      </c>
      <c r="E997" s="2" t="s">
        <v>1172</v>
      </c>
      <c r="F997" s="1"/>
      <c r="G997" s="2" t="s">
        <v>37</v>
      </c>
      <c r="H997" s="2" t="s">
        <v>723</v>
      </c>
      <c r="I997" s="2" t="s">
        <v>1169</v>
      </c>
      <c r="J997" s="1">
        <v>-6122</v>
      </c>
      <c r="K997" s="1">
        <v>187524</v>
      </c>
      <c r="L997" s="2" t="s">
        <v>21</v>
      </c>
      <c r="M997" s="1">
        <v>2001</v>
      </c>
      <c r="N997" s="1" t="str" cm="1">
        <f t="array" ref="N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7" s="2" t="s">
        <v>22</v>
      </c>
      <c r="P997" s="2" t="str" cm="1">
        <f t="array" ref="P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997" s="1">
        <v>1</v>
      </c>
      <c r="R997" s="1">
        <v>29.6</v>
      </c>
      <c r="S997" s="1">
        <v>11.15</v>
      </c>
      <c r="T997" s="1">
        <v>29.6</v>
      </c>
      <c r="U997" s="9"/>
      <c r="V997" s="10"/>
      <c r="W997" s="1" t="s">
        <v>41</v>
      </c>
      <c r="X997" s="2" t="s">
        <v>24</v>
      </c>
      <c r="Y997" s="2" t="str" cm="1">
        <f t="array" ref="Y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8" spans="1:26" ht="15" customHeight="1" x14ac:dyDescent="0.35">
      <c r="A998" s="1">
        <v>997</v>
      </c>
      <c r="B998" s="13">
        <v>-7.6475071694960803</v>
      </c>
      <c r="C998" s="12">
        <v>41.680674460724099</v>
      </c>
      <c r="D998" s="1">
        <v>2817</v>
      </c>
      <c r="E998" s="2" t="s">
        <v>1173</v>
      </c>
      <c r="F998" s="1"/>
      <c r="G998" s="2" t="s">
        <v>26</v>
      </c>
      <c r="H998" s="2" t="s">
        <v>265</v>
      </c>
      <c r="I998" s="2" t="s">
        <v>1118</v>
      </c>
      <c r="J998" s="1">
        <v>40433</v>
      </c>
      <c r="K998" s="1">
        <v>223588</v>
      </c>
      <c r="L998" s="2" t="s">
        <v>21</v>
      </c>
      <c r="M998" s="1">
        <v>1870</v>
      </c>
      <c r="N998" s="1" t="str" cm="1">
        <f t="array" ref="N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998" s="2" t="s">
        <v>32</v>
      </c>
      <c r="P998" s="2" t="str" cm="1">
        <f t="array" ref="P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8" s="1">
        <v>5</v>
      </c>
      <c r="R998" s="1">
        <v>25.01</v>
      </c>
      <c r="S998" s="1">
        <v>8.61</v>
      </c>
      <c r="T998" s="1">
        <v>6.12</v>
      </c>
      <c r="U998" s="1">
        <v>2.6</v>
      </c>
      <c r="V998" s="10"/>
      <c r="W998" s="1" t="s">
        <v>41</v>
      </c>
      <c r="X998" s="2" t="s">
        <v>24</v>
      </c>
      <c r="Y998" s="2" t="str" cm="1">
        <f t="array" ref="Y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999" spans="1:26" ht="15" customHeight="1" x14ac:dyDescent="0.35">
      <c r="A999" s="1">
        <v>998</v>
      </c>
      <c r="B999" s="13">
        <v>-8.1935285274545908</v>
      </c>
      <c r="C999" s="12">
        <v>41.349875455261397</v>
      </c>
      <c r="D999" s="1">
        <v>2818</v>
      </c>
      <c r="E999" s="2" t="s">
        <v>1174</v>
      </c>
      <c r="F999" s="1"/>
      <c r="G999" s="2" t="s">
        <v>37</v>
      </c>
      <c r="H999" s="2" t="s">
        <v>723</v>
      </c>
      <c r="I999" s="2" t="s">
        <v>1169</v>
      </c>
      <c r="J999" s="1">
        <v>-5056.4880000000003</v>
      </c>
      <c r="K999" s="1">
        <v>186736</v>
      </c>
      <c r="L999" s="2" t="s">
        <v>21</v>
      </c>
      <c r="M999" s="1">
        <v>2001</v>
      </c>
      <c r="N999" s="1" t="str" cm="1">
        <f t="array" ref="N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999" s="2" t="s">
        <v>32</v>
      </c>
      <c r="P999" s="2" t="str" cm="1">
        <f t="array" ref="P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999" s="1">
        <v>3</v>
      </c>
      <c r="R999" s="1">
        <v>49.8</v>
      </c>
      <c r="S999" s="1">
        <v>8.1999999999999993</v>
      </c>
      <c r="T999" s="1">
        <v>22.7</v>
      </c>
      <c r="U999" s="1">
        <v>6.24</v>
      </c>
      <c r="V999" s="10"/>
      <c r="W999" s="1" t="s">
        <v>41</v>
      </c>
      <c r="X999" s="2" t="s">
        <v>38</v>
      </c>
      <c r="Y999" s="2" t="str" cm="1">
        <f t="array" ref="Y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0" spans="1:26" ht="15" customHeight="1" x14ac:dyDescent="0.35">
      <c r="A1000" s="1">
        <v>999</v>
      </c>
      <c r="B1000" s="13">
        <v>-8.2974656349232099</v>
      </c>
      <c r="C1000" s="12">
        <v>41.223918017020303</v>
      </c>
      <c r="D1000" s="1">
        <v>2821</v>
      </c>
      <c r="E1000" s="2" t="s">
        <v>1175</v>
      </c>
      <c r="F1000" s="1"/>
      <c r="G1000" s="2" t="s">
        <v>37</v>
      </c>
      <c r="H1000" s="2" t="s">
        <v>723</v>
      </c>
      <c r="I1000" s="2" t="s">
        <v>808</v>
      </c>
      <c r="J1000" s="1">
        <v>-13781.33</v>
      </c>
      <c r="K1000" s="1">
        <v>172758.5</v>
      </c>
      <c r="L1000" s="2" t="s">
        <v>21</v>
      </c>
      <c r="M1000" s="1">
        <v>1997</v>
      </c>
      <c r="N1000" s="1" t="str" cm="1">
        <f t="array" ref="N1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0" s="2" t="s">
        <v>32</v>
      </c>
      <c r="P1000" s="2" t="str" cm="1">
        <f t="array" ref="P1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0" s="1">
        <v>3</v>
      </c>
      <c r="R1000" s="1">
        <v>33</v>
      </c>
      <c r="S1000" s="1">
        <v>11.1</v>
      </c>
      <c r="T1000" s="1">
        <v>17.2</v>
      </c>
      <c r="U1000" s="1">
        <v>6.4</v>
      </c>
      <c r="V1000" s="10"/>
      <c r="W1000" s="1" t="s">
        <v>41</v>
      </c>
      <c r="X1000" s="2" t="s">
        <v>38</v>
      </c>
      <c r="Y1000" s="2" t="str" cm="1">
        <f t="array" ref="Y1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1" spans="1:26" ht="15" customHeight="1" x14ac:dyDescent="0.35">
      <c r="A1001" s="1">
        <v>1000</v>
      </c>
      <c r="B1001" s="13">
        <v>-8.2987394003419297</v>
      </c>
      <c r="C1001" s="12">
        <v>41.230085921098798</v>
      </c>
      <c r="D1001" s="1">
        <v>2823</v>
      </c>
      <c r="E1001" s="2" t="s">
        <v>1176</v>
      </c>
      <c r="F1001" s="1"/>
      <c r="G1001" s="2" t="s">
        <v>37</v>
      </c>
      <c r="H1001" s="2" t="s">
        <v>723</v>
      </c>
      <c r="I1001" s="2" t="s">
        <v>1103</v>
      </c>
      <c r="J1001" s="1">
        <v>-13886.83</v>
      </c>
      <c r="K1001" s="1">
        <v>173443.7</v>
      </c>
      <c r="L1001" s="2" t="s">
        <v>21</v>
      </c>
      <c r="M1001" s="1">
        <v>1997</v>
      </c>
      <c r="N1001" s="1" t="str" cm="1">
        <f t="array" ref="N1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1" s="2" t="s">
        <v>32</v>
      </c>
      <c r="P1001" s="2" t="str" cm="1">
        <f t="array" ref="P1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1" s="1">
        <v>3</v>
      </c>
      <c r="R1001" s="1">
        <v>33.1</v>
      </c>
      <c r="S1001" s="1">
        <v>11.1</v>
      </c>
      <c r="T1001" s="1">
        <v>17.3</v>
      </c>
      <c r="U1001" s="1">
        <v>6.4</v>
      </c>
      <c r="V1001" s="10"/>
      <c r="W1001" s="1" t="s">
        <v>41</v>
      </c>
      <c r="X1001" s="2" t="s">
        <v>38</v>
      </c>
      <c r="Y1001" s="2" t="str" cm="1">
        <f t="array" ref="Y1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2" spans="1:26" ht="15" customHeight="1" x14ac:dyDescent="0.35">
      <c r="A1002" s="1">
        <v>1001</v>
      </c>
      <c r="B1002" s="13">
        <v>-8.3009217104242197</v>
      </c>
      <c r="C1002" s="12">
        <v>41.238477436130999</v>
      </c>
      <c r="D1002" s="1">
        <v>2827</v>
      </c>
      <c r="E1002" s="2" t="s">
        <v>1177</v>
      </c>
      <c r="F1002" s="1"/>
      <c r="G1002" s="2" t="s">
        <v>37</v>
      </c>
      <c r="H1002" s="2" t="s">
        <v>723</v>
      </c>
      <c r="I1002" s="2" t="s">
        <v>1103</v>
      </c>
      <c r="J1002" s="1">
        <v>-14068</v>
      </c>
      <c r="K1002" s="1">
        <v>174376</v>
      </c>
      <c r="L1002" s="2" t="s">
        <v>21</v>
      </c>
      <c r="M1002" s="1">
        <v>1997</v>
      </c>
      <c r="N1002" s="1" t="str" cm="1">
        <f t="array" ref="N1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2" s="2" t="s">
        <v>22</v>
      </c>
      <c r="P1002" s="2" t="str" cm="1">
        <f t="array" ref="P1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02" s="1">
        <v>3</v>
      </c>
      <c r="R1002" s="1">
        <v>31.9</v>
      </c>
      <c r="S1002" s="1">
        <v>9.65</v>
      </c>
      <c r="T1002" s="1">
        <v>16.5</v>
      </c>
      <c r="U1002" s="1">
        <v>8.6999999999999993</v>
      </c>
      <c r="V1002" s="10"/>
      <c r="W1002" s="1" t="s">
        <v>41</v>
      </c>
      <c r="X1002" s="2" t="s">
        <v>38</v>
      </c>
      <c r="Y1002" s="2" t="str" cm="1">
        <f t="array" ref="Y1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3" spans="1:26" ht="15" customHeight="1" x14ac:dyDescent="0.35">
      <c r="A1003" s="1">
        <v>1002</v>
      </c>
      <c r="B1003" s="13">
        <v>-7.5849795678162097</v>
      </c>
      <c r="C1003" s="12">
        <v>41.661909906082798</v>
      </c>
      <c r="D1003" s="1">
        <v>2829</v>
      </c>
      <c r="E1003" s="2" t="s">
        <v>1178</v>
      </c>
      <c r="F1003" s="1"/>
      <c r="G1003" s="2" t="s">
        <v>26</v>
      </c>
      <c r="H1003" s="2" t="s">
        <v>265</v>
      </c>
      <c r="I1003" s="2" t="s">
        <v>1120</v>
      </c>
      <c r="J1003" s="1">
        <v>45652.56</v>
      </c>
      <c r="K1003" s="1">
        <v>221535.1</v>
      </c>
      <c r="L1003" s="2" t="s">
        <v>21</v>
      </c>
      <c r="M1003" s="1">
        <v>1885</v>
      </c>
      <c r="N1003" s="1" t="str" cm="1">
        <f t="array" ref="N1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3" s="2" t="s">
        <v>29</v>
      </c>
      <c r="P1003" s="2" t="str" cm="1">
        <f t="array" ref="P1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3" s="1">
        <v>4</v>
      </c>
      <c r="R1003" s="1">
        <v>58.1</v>
      </c>
      <c r="S1003" s="1">
        <v>6.7</v>
      </c>
      <c r="T1003" s="1">
        <v>14.9</v>
      </c>
      <c r="U1003" s="1">
        <v>4</v>
      </c>
      <c r="V1003" s="10"/>
      <c r="W1003" s="1" t="s">
        <v>41</v>
      </c>
      <c r="X1003" s="2" t="s">
        <v>35</v>
      </c>
      <c r="Y1003" s="2" t="str" cm="1">
        <f t="array" ref="Y1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004" spans="1:26" ht="15" customHeight="1" x14ac:dyDescent="0.35">
      <c r="A1004" s="1">
        <v>1003</v>
      </c>
      <c r="B1004" s="13">
        <v>-8.2998561847342796</v>
      </c>
      <c r="C1004" s="12">
        <v>41.241648481593799</v>
      </c>
      <c r="D1004" s="1">
        <v>2831</v>
      </c>
      <c r="E1004" s="2" t="s">
        <v>1179</v>
      </c>
      <c r="F1004" s="1"/>
      <c r="G1004" s="2" t="s">
        <v>19</v>
      </c>
      <c r="H1004" s="2" t="s">
        <v>723</v>
      </c>
      <c r="I1004" s="2" t="s">
        <v>1103</v>
      </c>
      <c r="J1004" s="1">
        <v>-13978</v>
      </c>
      <c r="K1004" s="1">
        <v>174728</v>
      </c>
      <c r="L1004" s="2" t="s">
        <v>21</v>
      </c>
      <c r="M1004" s="1">
        <v>1997</v>
      </c>
      <c r="N1004" s="1" t="str" cm="1">
        <f t="array" ref="N1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4" s="2" t="s">
        <v>65</v>
      </c>
      <c r="P1004" s="2" t="str" cm="1">
        <f t="array" ref="P1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4" s="1">
        <v>1</v>
      </c>
      <c r="R1004" s="1">
        <v>9.3000000000000007</v>
      </c>
      <c r="S1004" s="1">
        <v>15.05</v>
      </c>
      <c r="T1004" s="1">
        <v>9.3000000000000007</v>
      </c>
      <c r="U1004" s="9"/>
      <c r="V1004" s="10"/>
      <c r="W1004" s="1" t="s">
        <v>41</v>
      </c>
      <c r="X1004" s="2" t="s">
        <v>24</v>
      </c>
      <c r="Y1004" s="2" t="str" cm="1">
        <f t="array" ref="Y1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5" spans="1:26" ht="15" customHeight="1" x14ac:dyDescent="0.35">
      <c r="A1005" s="1">
        <v>1004</v>
      </c>
      <c r="B1005" s="13">
        <v>-7.5797777421742003</v>
      </c>
      <c r="C1005" s="12">
        <v>41.651827109990698</v>
      </c>
      <c r="D1005" s="1">
        <v>2835</v>
      </c>
      <c r="E1005" s="2" t="s">
        <v>1180</v>
      </c>
      <c r="F1005" s="1"/>
      <c r="G1005" s="2" t="s">
        <v>19</v>
      </c>
      <c r="H1005" s="2" t="s">
        <v>265</v>
      </c>
      <c r="I1005" s="2" t="s">
        <v>1120</v>
      </c>
      <c r="J1005" s="1">
        <v>46093</v>
      </c>
      <c r="K1005" s="1">
        <v>220418</v>
      </c>
      <c r="L1005" s="2" t="s">
        <v>21</v>
      </c>
      <c r="M1005" s="1">
        <v>1895</v>
      </c>
      <c r="N1005" s="1" t="str" cm="1">
        <f t="array" ref="N1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05" s="2" t="s">
        <v>29</v>
      </c>
      <c r="P1005" s="2" t="str" cm="1">
        <f t="array" ref="P1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05" s="1">
        <v>1</v>
      </c>
      <c r="R1005" s="1">
        <v>4.93</v>
      </c>
      <c r="S1005" s="1">
        <v>9.6</v>
      </c>
      <c r="T1005" s="1">
        <v>4.93</v>
      </c>
      <c r="U1005" s="9"/>
      <c r="V1005" s="10"/>
      <c r="W1005" s="1" t="s">
        <v>41</v>
      </c>
      <c r="X1005" s="2" t="s">
        <v>35</v>
      </c>
      <c r="Y1005" s="2" t="str" cm="1">
        <f t="array" ref="Y1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05" s="2" t="s">
        <v>24</v>
      </c>
    </row>
    <row r="1006" spans="1:26" ht="15" customHeight="1" x14ac:dyDescent="0.35">
      <c r="A1006" s="1">
        <v>1005</v>
      </c>
      <c r="B1006" s="13">
        <v>-8.2942216055723197</v>
      </c>
      <c r="C1006" s="12">
        <v>41.244898033286503</v>
      </c>
      <c r="D1006" s="1">
        <v>2836</v>
      </c>
      <c r="E1006" s="2" t="s">
        <v>1181</v>
      </c>
      <c r="F1006" s="1"/>
      <c r="G1006" s="2" t="s">
        <v>19</v>
      </c>
      <c r="H1006" s="2" t="s">
        <v>723</v>
      </c>
      <c r="I1006" s="2" t="s">
        <v>1103</v>
      </c>
      <c r="J1006" s="1">
        <v>-13505</v>
      </c>
      <c r="K1006" s="1">
        <v>175088</v>
      </c>
      <c r="L1006" s="2" t="s">
        <v>21</v>
      </c>
      <c r="M1006" s="1">
        <v>1997</v>
      </c>
      <c r="N1006" s="1" t="str" cm="1">
        <f t="array" ref="N1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6" s="2" t="s">
        <v>65</v>
      </c>
      <c r="P1006" s="2" t="str" cm="1">
        <f t="array" ref="P1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6" s="1">
        <v>1</v>
      </c>
      <c r="R1006" s="1">
        <v>11.8</v>
      </c>
      <c r="S1006" s="1">
        <v>19.39</v>
      </c>
      <c r="T1006" s="1">
        <v>11.8</v>
      </c>
      <c r="U1006" s="9"/>
      <c r="V1006" s="10"/>
      <c r="W1006" s="1" t="s">
        <v>41</v>
      </c>
      <c r="X1006" s="2" t="s">
        <v>24</v>
      </c>
      <c r="Y1006" s="2" t="str" cm="1">
        <f t="array" ref="Y1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7" spans="1:26" ht="15" customHeight="1" x14ac:dyDescent="0.35">
      <c r="A1007" s="1">
        <v>1006</v>
      </c>
      <c r="B1007" s="13">
        <v>-7.85591033305447</v>
      </c>
      <c r="C1007" s="12">
        <v>38.633713761264602</v>
      </c>
      <c r="D1007" s="1">
        <v>2839</v>
      </c>
      <c r="E1007" s="2" t="s">
        <v>1182</v>
      </c>
      <c r="F1007" s="1"/>
      <c r="G1007" s="2" t="s">
        <v>26</v>
      </c>
      <c r="H1007" s="2" t="s">
        <v>135</v>
      </c>
      <c r="I1007" s="2" t="s">
        <v>135</v>
      </c>
      <c r="J1007" s="1">
        <v>24136</v>
      </c>
      <c r="K1007" s="1">
        <v>-114817</v>
      </c>
      <c r="L1007" s="2" t="s">
        <v>21</v>
      </c>
      <c r="M1007" s="1">
        <v>1971</v>
      </c>
      <c r="N1007" s="1" t="str" cm="1">
        <f t="array" ref="N1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07" s="2" t="s">
        <v>32</v>
      </c>
      <c r="P1007" s="2" t="str" cm="1">
        <f t="array" ref="P1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7" s="1">
        <v>2</v>
      </c>
      <c r="R1007" s="1">
        <v>6.8</v>
      </c>
      <c r="S1007" s="1">
        <v>14.65</v>
      </c>
      <c r="T1007" s="1">
        <v>3.4</v>
      </c>
      <c r="U1007" s="1">
        <v>2.5</v>
      </c>
      <c r="V1007" s="10"/>
      <c r="W1007" s="1" t="s">
        <v>23</v>
      </c>
      <c r="X1007" s="2" t="s">
        <v>24</v>
      </c>
      <c r="Y1007" s="2" t="str" cm="1">
        <f t="array" ref="Y1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8" spans="1:26" ht="15" customHeight="1" x14ac:dyDescent="0.35">
      <c r="A1008" s="1">
        <v>1007</v>
      </c>
      <c r="B1008" s="13">
        <v>-8.2941782305798508</v>
      </c>
      <c r="C1008" s="12">
        <v>41.247541740301699</v>
      </c>
      <c r="D1008" s="1">
        <v>2842</v>
      </c>
      <c r="E1008" s="2" t="s">
        <v>1183</v>
      </c>
      <c r="F1008" s="1"/>
      <c r="G1008" s="2" t="s">
        <v>37</v>
      </c>
      <c r="H1008" s="2" t="s">
        <v>723</v>
      </c>
      <c r="I1008" s="2" t="s">
        <v>1103</v>
      </c>
      <c r="J1008" s="1">
        <v>-13500.82</v>
      </c>
      <c r="K1008" s="1">
        <v>175381.6</v>
      </c>
      <c r="L1008" s="2" t="s">
        <v>21</v>
      </c>
      <c r="M1008" s="1">
        <v>2002</v>
      </c>
      <c r="N1008" s="1" t="str" cm="1">
        <f t="array" ref="N1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8" s="2" t="s">
        <v>32</v>
      </c>
      <c r="P1008" s="2" t="str" cm="1">
        <f t="array" ref="P1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08" s="1">
        <v>3</v>
      </c>
      <c r="R1008" s="1">
        <v>43.35</v>
      </c>
      <c r="S1008" s="1">
        <v>11.1</v>
      </c>
      <c r="T1008" s="1">
        <v>22.15</v>
      </c>
      <c r="U1008" s="1">
        <v>3.2</v>
      </c>
      <c r="V1008" s="10"/>
      <c r="W1008" s="1" t="s">
        <v>41</v>
      </c>
      <c r="X1008" s="2" t="s">
        <v>38</v>
      </c>
      <c r="Y1008" s="2" t="str" cm="1">
        <f t="array" ref="Y1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09" spans="1:26" ht="15" customHeight="1" x14ac:dyDescent="0.35">
      <c r="A1009" s="1">
        <v>1008</v>
      </c>
      <c r="B1009" s="13">
        <v>-8.2964559938028106</v>
      </c>
      <c r="C1009" s="12">
        <v>41.255164219634302</v>
      </c>
      <c r="D1009" s="1">
        <v>2844</v>
      </c>
      <c r="E1009" s="2" t="s">
        <v>1184</v>
      </c>
      <c r="F1009" s="1"/>
      <c r="G1009" s="2" t="s">
        <v>19</v>
      </c>
      <c r="H1009" s="2" t="s">
        <v>723</v>
      </c>
      <c r="I1009" s="2" t="s">
        <v>1103</v>
      </c>
      <c r="J1009" s="1">
        <v>-13690.15</v>
      </c>
      <c r="K1009" s="1">
        <v>176228.5</v>
      </c>
      <c r="L1009" s="2" t="s">
        <v>21</v>
      </c>
      <c r="M1009" s="1">
        <v>2002</v>
      </c>
      <c r="N1009" s="1" t="str" cm="1">
        <f t="array" ref="N1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09" s="2" t="s">
        <v>65</v>
      </c>
      <c r="P1009" s="2" t="str" cm="1">
        <f t="array" ref="P1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09" s="1">
        <v>1</v>
      </c>
      <c r="R1009" s="1">
        <v>11.8</v>
      </c>
      <c r="S1009" s="1">
        <v>14.4</v>
      </c>
      <c r="T1009" s="1">
        <v>11.8</v>
      </c>
      <c r="U1009" s="9"/>
      <c r="V1009" s="10"/>
      <c r="W1009" s="1" t="s">
        <v>41</v>
      </c>
      <c r="X1009" s="2" t="s">
        <v>24</v>
      </c>
      <c r="Y1009" s="2" t="str" cm="1">
        <f t="array" ref="Y1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0" spans="1:26" ht="15" customHeight="1" x14ac:dyDescent="0.35">
      <c r="A1010" s="1">
        <v>1009</v>
      </c>
      <c r="B1010" s="13">
        <v>-8.2953828441597199</v>
      </c>
      <c r="C1010" s="12">
        <v>41.251352444060601</v>
      </c>
      <c r="D1010" s="1">
        <v>2849</v>
      </c>
      <c r="E1010" s="2" t="s">
        <v>1185</v>
      </c>
      <c r="F1010" s="1"/>
      <c r="G1010" s="2" t="s">
        <v>19</v>
      </c>
      <c r="H1010" s="2" t="s">
        <v>723</v>
      </c>
      <c r="I1010" s="2" t="s">
        <v>1103</v>
      </c>
      <c r="J1010" s="1">
        <v>-13601</v>
      </c>
      <c r="K1010" s="1">
        <v>175805</v>
      </c>
      <c r="L1010" s="2" t="s">
        <v>21</v>
      </c>
      <c r="M1010" s="1">
        <v>2002</v>
      </c>
      <c r="N1010" s="1" t="str" cm="1">
        <f t="array" ref="N1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0" s="2" t="s">
        <v>65</v>
      </c>
      <c r="P1010" s="2" t="str" cm="1">
        <f t="array" ref="P1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0" s="1">
        <v>1</v>
      </c>
      <c r="R1010" s="1">
        <v>13.6</v>
      </c>
      <c r="S1010" s="1">
        <v>14.6</v>
      </c>
      <c r="T1010" s="1">
        <v>13.6</v>
      </c>
      <c r="U1010" s="9"/>
      <c r="V1010" s="10"/>
      <c r="W1010" s="1" t="s">
        <v>41</v>
      </c>
      <c r="X1010" s="2" t="s">
        <v>24</v>
      </c>
      <c r="Y1010" s="2" t="str" cm="1">
        <f t="array" ref="Y1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1" spans="1:26" ht="15" customHeight="1" x14ac:dyDescent="0.35">
      <c r="A1011" s="1">
        <v>1010</v>
      </c>
      <c r="B1011" s="13">
        <v>-8.2948444612270702</v>
      </c>
      <c r="C1011" s="12">
        <v>41.221279871979</v>
      </c>
      <c r="D1011" s="1">
        <v>2851</v>
      </c>
      <c r="E1011" s="2" t="s">
        <v>1186</v>
      </c>
      <c r="F1011" s="1"/>
      <c r="G1011" s="2" t="s">
        <v>63</v>
      </c>
      <c r="H1011" s="2" t="s">
        <v>723</v>
      </c>
      <c r="I1011" s="2" t="s">
        <v>808</v>
      </c>
      <c r="J1011" s="1">
        <v>-13562.09</v>
      </c>
      <c r="K1011" s="1">
        <v>172465.1</v>
      </c>
      <c r="L1011" s="2" t="s">
        <v>21</v>
      </c>
      <c r="M1011" s="1">
        <v>1997</v>
      </c>
      <c r="N1011" s="1" t="str" cm="1">
        <f t="array" ref="N1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1" s="2" t="s">
        <v>32</v>
      </c>
      <c r="P1011" s="2" t="str" cm="1">
        <f t="array" ref="P1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1" s="1">
        <v>12</v>
      </c>
      <c r="R1011" s="1">
        <v>381.9</v>
      </c>
      <c r="S1011" s="1">
        <v>14.55</v>
      </c>
      <c r="T1011" s="1">
        <v>33.049999999999997</v>
      </c>
      <c r="U1011" s="1">
        <v>11.4</v>
      </c>
      <c r="V1011" s="10"/>
      <c r="W1011" s="1" t="s">
        <v>41</v>
      </c>
      <c r="X1011" s="2" t="s">
        <v>38</v>
      </c>
      <c r="Y1011" s="2" t="str" cm="1">
        <f t="array" ref="Y1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2" spans="1:26" ht="15" customHeight="1" x14ac:dyDescent="0.35">
      <c r="A1012" s="1">
        <v>1011</v>
      </c>
      <c r="B1012" s="13">
        <v>-7.7818861022728596</v>
      </c>
      <c r="C1012" s="12">
        <v>41.2672512396976</v>
      </c>
      <c r="D1012" s="1">
        <v>2858</v>
      </c>
      <c r="E1012" s="2" t="s">
        <v>1187</v>
      </c>
      <c r="F1012" s="1"/>
      <c r="G1012" s="2" t="s">
        <v>26</v>
      </c>
      <c r="H1012" s="2" t="s">
        <v>265</v>
      </c>
      <c r="I1012" s="2" t="s">
        <v>265</v>
      </c>
      <c r="J1012" s="1">
        <v>29430.49</v>
      </c>
      <c r="K1012" s="1">
        <v>177617.5</v>
      </c>
      <c r="L1012" s="2" t="s">
        <v>21</v>
      </c>
      <c r="M1012" s="1">
        <v>1871</v>
      </c>
      <c r="N1012" s="1" t="str" cm="1">
        <f t="array" ref="N1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2" s="2" t="s">
        <v>29</v>
      </c>
      <c r="P1012" s="2" t="str" cm="1">
        <f t="array" ref="P1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12" s="1">
        <v>1</v>
      </c>
      <c r="R1012" s="1">
        <v>12</v>
      </c>
      <c r="S1012" s="1">
        <v>8.1</v>
      </c>
      <c r="T1012" s="1">
        <v>12</v>
      </c>
      <c r="U1012" s="9"/>
      <c r="V1012" s="10"/>
      <c r="W1012" s="1" t="s">
        <v>41</v>
      </c>
      <c r="X1012" s="2" t="s">
        <v>35</v>
      </c>
      <c r="Y1012" s="2" t="str" cm="1">
        <f t="array" ref="Y1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013" spans="1:26" ht="15" customHeight="1" x14ac:dyDescent="0.35">
      <c r="A1013" s="1">
        <v>1012</v>
      </c>
      <c r="B1013" s="13">
        <v>-8.2942686103039804</v>
      </c>
      <c r="C1013" s="12">
        <v>41.259899923948502</v>
      </c>
      <c r="D1013" s="1">
        <v>2863</v>
      </c>
      <c r="E1013" s="2" t="s">
        <v>1188</v>
      </c>
      <c r="F1013" s="1"/>
      <c r="G1013" s="2" t="s">
        <v>19</v>
      </c>
      <c r="H1013" s="2" t="s">
        <v>723</v>
      </c>
      <c r="I1013" s="2" t="s">
        <v>1103</v>
      </c>
      <c r="J1013" s="1">
        <v>-13505.85</v>
      </c>
      <c r="K1013" s="1">
        <v>176754.1</v>
      </c>
      <c r="L1013" s="2" t="s">
        <v>21</v>
      </c>
      <c r="M1013" s="1">
        <v>2002</v>
      </c>
      <c r="N1013" s="1" t="str" cm="1">
        <f t="array" ref="N1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3" s="2" t="s">
        <v>65</v>
      </c>
      <c r="P1013" s="2" t="str" cm="1">
        <f t="array" ref="P1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3" s="1">
        <v>1</v>
      </c>
      <c r="R1013" s="1">
        <v>11.8</v>
      </c>
      <c r="S1013" s="1">
        <v>15.8</v>
      </c>
      <c r="T1013" s="1">
        <v>11.8</v>
      </c>
      <c r="U1013" s="9"/>
      <c r="V1013" s="10"/>
      <c r="W1013" s="1" t="s">
        <v>41</v>
      </c>
      <c r="X1013" s="2" t="s">
        <v>24</v>
      </c>
      <c r="Y1013" s="2" t="str" cm="1">
        <f t="array" ref="Y1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4" spans="1:26" ht="15" customHeight="1" x14ac:dyDescent="0.35">
      <c r="A1014" s="1">
        <v>1013</v>
      </c>
      <c r="B1014" s="13">
        <v>-8.2944199508879404</v>
      </c>
      <c r="C1014" s="12">
        <v>41.262969250995397</v>
      </c>
      <c r="D1014" s="1">
        <v>2866</v>
      </c>
      <c r="E1014" s="2" t="s">
        <v>1189</v>
      </c>
      <c r="F1014" s="1"/>
      <c r="G1014" s="2" t="s">
        <v>37</v>
      </c>
      <c r="H1014" s="2" t="s">
        <v>723</v>
      </c>
      <c r="I1014" s="2" t="s">
        <v>1103</v>
      </c>
      <c r="J1014" s="1">
        <v>-13517.9</v>
      </c>
      <c r="K1014" s="1">
        <v>177095</v>
      </c>
      <c r="L1014" s="2" t="s">
        <v>21</v>
      </c>
      <c r="M1014" s="1">
        <v>2002</v>
      </c>
      <c r="N1014" s="1" t="str" cm="1">
        <f t="array" ref="N1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4" s="2" t="s">
        <v>32</v>
      </c>
      <c r="P1014" s="2" t="str" cm="1">
        <f t="array" ref="P1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4" s="1">
        <v>3</v>
      </c>
      <c r="R1014" s="1">
        <v>58.6</v>
      </c>
      <c r="S1014" s="1">
        <v>19.45</v>
      </c>
      <c r="T1014" s="1">
        <v>30</v>
      </c>
      <c r="U1014" s="1">
        <v>5.6</v>
      </c>
      <c r="V1014" s="10"/>
      <c r="W1014" s="1" t="s">
        <v>41</v>
      </c>
      <c r="X1014" s="2" t="s">
        <v>38</v>
      </c>
      <c r="Y1014" s="2" t="str" cm="1">
        <f t="array" ref="Y1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5" spans="1:26" ht="15" customHeight="1" x14ac:dyDescent="0.35">
      <c r="A1015" s="1">
        <v>1014</v>
      </c>
      <c r="B1015" s="13">
        <v>-8.4365112637550705</v>
      </c>
      <c r="C1015" s="12">
        <v>39.917317647406101</v>
      </c>
      <c r="D1015" s="1">
        <v>2868</v>
      </c>
      <c r="E1015" s="2" t="s">
        <v>1190</v>
      </c>
      <c r="F1015" s="1"/>
      <c r="G1015" s="2" t="s">
        <v>19</v>
      </c>
      <c r="H1015" s="2" t="s">
        <v>143</v>
      </c>
      <c r="I1015" s="2" t="s">
        <v>1191</v>
      </c>
      <c r="J1015" s="1">
        <v>-25939.99</v>
      </c>
      <c r="K1015" s="1">
        <v>27697.29</v>
      </c>
      <c r="L1015" s="2" t="s">
        <v>21</v>
      </c>
      <c r="M1015" s="1">
        <v>2000</v>
      </c>
      <c r="N1015" s="1" t="str" cm="1">
        <f t="array" ref="N1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5" s="2" t="s">
        <v>65</v>
      </c>
      <c r="P1015" s="2" t="str" cm="1">
        <f t="array" ref="P1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15" s="1">
        <v>1</v>
      </c>
      <c r="R1015" s="1">
        <v>9</v>
      </c>
      <c r="S1015" s="1">
        <v>24</v>
      </c>
      <c r="T1015" s="1">
        <v>9</v>
      </c>
      <c r="U1015" s="9"/>
      <c r="V1015" s="10"/>
      <c r="W1015" s="1" t="s">
        <v>46</v>
      </c>
      <c r="X1015" s="2" t="s">
        <v>24</v>
      </c>
      <c r="Y1015" s="2" t="str" cm="1">
        <f t="array" ref="Y1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6" spans="1:26" ht="15" customHeight="1" x14ac:dyDescent="0.35">
      <c r="A1016" s="1">
        <v>1015</v>
      </c>
      <c r="B1016" s="13">
        <v>-8.3746614097975591</v>
      </c>
      <c r="C1016" s="12">
        <v>39.917274299382299</v>
      </c>
      <c r="D1016" s="1">
        <v>2872</v>
      </c>
      <c r="E1016" s="2" t="s">
        <v>1192</v>
      </c>
      <c r="F1016" s="1"/>
      <c r="G1016" s="2" t="s">
        <v>19</v>
      </c>
      <c r="H1016" s="2" t="s">
        <v>143</v>
      </c>
      <c r="I1016" s="2" t="s">
        <v>1191</v>
      </c>
      <c r="J1016" s="1">
        <v>-20652.03</v>
      </c>
      <c r="K1016" s="1">
        <v>27676.34</v>
      </c>
      <c r="L1016" s="2" t="s">
        <v>21</v>
      </c>
      <c r="M1016" s="1">
        <v>1991</v>
      </c>
      <c r="N1016" s="1" t="str" cm="1">
        <f t="array" ref="N1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6" s="2" t="s">
        <v>32</v>
      </c>
      <c r="P1016" s="2" t="str" cm="1">
        <f t="array" ref="P1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6" s="1">
        <v>3</v>
      </c>
      <c r="R1016" s="1">
        <v>40.9</v>
      </c>
      <c r="S1016" s="1">
        <v>22.5</v>
      </c>
      <c r="T1016" s="1">
        <v>21.9</v>
      </c>
      <c r="U1016" s="1">
        <v>9.5</v>
      </c>
      <c r="V1016" s="10"/>
      <c r="W1016" s="1" t="s">
        <v>46</v>
      </c>
      <c r="X1016" s="2" t="s">
        <v>38</v>
      </c>
      <c r="Y1016" s="2" t="str" cm="1">
        <f t="array" ref="Y1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7" spans="1:26" ht="15" customHeight="1" x14ac:dyDescent="0.35">
      <c r="A1017" s="1">
        <v>1016</v>
      </c>
      <c r="B1017" s="13">
        <v>-7.5421625315542702</v>
      </c>
      <c r="C1017" s="12">
        <v>41.189207779228703</v>
      </c>
      <c r="D1017" s="1">
        <v>2875</v>
      </c>
      <c r="E1017" s="2" t="s">
        <v>1193</v>
      </c>
      <c r="F1017" s="1"/>
      <c r="G1017" s="2" t="s">
        <v>26</v>
      </c>
      <c r="H1017" s="2" t="s">
        <v>265</v>
      </c>
      <c r="I1017" s="2" t="s">
        <v>1112</v>
      </c>
      <c r="J1017" s="1">
        <v>49577</v>
      </c>
      <c r="K1017" s="1">
        <v>169059</v>
      </c>
      <c r="L1017" s="2" t="s">
        <v>21</v>
      </c>
      <c r="M1017" s="1">
        <v>1903</v>
      </c>
      <c r="N1017" s="1" t="str" cm="1">
        <f t="array" ref="N1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17" s="2" t="s">
        <v>22</v>
      </c>
      <c r="P1017" s="2" t="str" cm="1">
        <f t="array" ref="P1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7" s="1">
        <v>3</v>
      </c>
      <c r="R1017" s="1">
        <v>207.6</v>
      </c>
      <c r="S1017" s="1">
        <v>7</v>
      </c>
      <c r="T1017" s="1">
        <v>69.2</v>
      </c>
      <c r="U1017" s="1">
        <v>13</v>
      </c>
      <c r="V1017" s="10"/>
      <c r="W1017" s="1" t="s">
        <v>41</v>
      </c>
      <c r="X1017" s="2" t="s">
        <v>51</v>
      </c>
      <c r="Y1017" s="2" t="str" cm="1">
        <f t="array" ref="Y1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017" s="2" t="s">
        <v>24</v>
      </c>
    </row>
    <row r="1018" spans="1:26" ht="15" customHeight="1" x14ac:dyDescent="0.35">
      <c r="A1018" s="1">
        <v>1017</v>
      </c>
      <c r="B1018" s="13">
        <v>-7.5432139860007101</v>
      </c>
      <c r="C1018" s="12">
        <v>41.187452833555398</v>
      </c>
      <c r="D1018" s="1">
        <v>2875</v>
      </c>
      <c r="E1018" s="2" t="s">
        <v>1194</v>
      </c>
      <c r="F1018" s="1"/>
      <c r="G1018" s="2" t="s">
        <v>26</v>
      </c>
      <c r="H1018" s="2" t="s">
        <v>265</v>
      </c>
      <c r="I1018" s="2" t="s">
        <v>1112</v>
      </c>
      <c r="J1018" s="1">
        <v>49490.11</v>
      </c>
      <c r="K1018" s="1">
        <v>168863.5</v>
      </c>
      <c r="L1018" s="2" t="s">
        <v>21</v>
      </c>
      <c r="M1018" s="1">
        <v>2007</v>
      </c>
      <c r="N1018" s="1" t="str" cm="1">
        <f t="array" ref="N1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8" s="2" t="s">
        <v>22</v>
      </c>
      <c r="P1018" s="2" t="str" cm="1">
        <f t="array" ref="P1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18" s="1">
        <v>1</v>
      </c>
      <c r="R1018" s="1">
        <v>14.2</v>
      </c>
      <c r="S1018" s="1">
        <v>7.15</v>
      </c>
      <c r="T1018" s="1">
        <v>14.2</v>
      </c>
      <c r="U1018" s="9"/>
      <c r="V1018" s="10"/>
      <c r="W1018" s="1" t="s">
        <v>41</v>
      </c>
      <c r="X1018" s="2" t="s">
        <v>85</v>
      </c>
      <c r="Y1018" s="2" t="str" cm="1">
        <f t="array" ref="Y1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19" spans="1:26" ht="15" customHeight="1" x14ac:dyDescent="0.35">
      <c r="A1019" s="1">
        <v>1018</v>
      </c>
      <c r="B1019" s="13">
        <v>-8.3016112686035406</v>
      </c>
      <c r="C1019" s="12">
        <v>41.272308923563699</v>
      </c>
      <c r="D1019" s="1">
        <v>2876</v>
      </c>
      <c r="E1019" s="2" t="s">
        <v>1195</v>
      </c>
      <c r="F1019" s="1"/>
      <c r="G1019" s="2" t="s">
        <v>37</v>
      </c>
      <c r="H1019" s="2" t="s">
        <v>723</v>
      </c>
      <c r="I1019" s="2" t="s">
        <v>1103</v>
      </c>
      <c r="J1019" s="1">
        <v>-14118.52</v>
      </c>
      <c r="K1019" s="1">
        <v>178133.4</v>
      </c>
      <c r="L1019" s="2" t="s">
        <v>21</v>
      </c>
      <c r="M1019" s="1">
        <v>2002</v>
      </c>
      <c r="N1019" s="1" t="str" cm="1">
        <f t="array" ref="N1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19" s="2" t="s">
        <v>32</v>
      </c>
      <c r="P1019" s="2" t="str" cm="1">
        <f t="array" ref="P1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19" s="1">
        <v>3</v>
      </c>
      <c r="R1019" s="1">
        <v>33.5</v>
      </c>
      <c r="S1019" s="1">
        <v>11.3</v>
      </c>
      <c r="T1019" s="1">
        <v>17.600000000000001</v>
      </c>
      <c r="U1019" s="1">
        <v>5.5</v>
      </c>
      <c r="V1019" s="10"/>
      <c r="W1019" s="1" t="s">
        <v>41</v>
      </c>
      <c r="X1019" s="2" t="s">
        <v>24</v>
      </c>
      <c r="Y1019" s="2" t="str" cm="1">
        <f t="array" ref="Y1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0" spans="1:26" ht="15" customHeight="1" x14ac:dyDescent="0.35">
      <c r="A1020" s="1">
        <v>1019</v>
      </c>
      <c r="B1020" s="13">
        <v>-7.5487311479154204</v>
      </c>
      <c r="C1020" s="12">
        <v>41.194472778178003</v>
      </c>
      <c r="D1020" s="1">
        <v>2882</v>
      </c>
      <c r="E1020" s="2" t="s">
        <v>1196</v>
      </c>
      <c r="F1020" s="1"/>
      <c r="G1020" s="2" t="s">
        <v>26</v>
      </c>
      <c r="H1020" s="2" t="s">
        <v>265</v>
      </c>
      <c r="I1020" s="2" t="s">
        <v>1197</v>
      </c>
      <c r="J1020" s="1">
        <v>49022</v>
      </c>
      <c r="K1020" s="1">
        <v>169640</v>
      </c>
      <c r="L1020" s="2" t="s">
        <v>21</v>
      </c>
      <c r="M1020" s="1">
        <v>1968</v>
      </c>
      <c r="N1020" s="1" t="str" cm="1">
        <f t="array" ref="N1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0" s="2" t="s">
        <v>29</v>
      </c>
      <c r="P1020" s="2" t="str" cm="1">
        <f t="array" ref="P1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0" s="1">
        <v>3</v>
      </c>
      <c r="R1020" s="1">
        <v>23.6</v>
      </c>
      <c r="S1020" s="1">
        <v>6.6</v>
      </c>
      <c r="T1020" s="1">
        <v>8.3000000000000007</v>
      </c>
      <c r="U1020" s="1">
        <v>6.3</v>
      </c>
      <c r="V1020" s="10"/>
      <c r="W1020" s="1" t="s">
        <v>41</v>
      </c>
      <c r="X1020" s="2" t="s">
        <v>35</v>
      </c>
      <c r="Y1020" s="2" t="str" cm="1">
        <f t="array" ref="Y1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021" spans="1:26" ht="15" customHeight="1" x14ac:dyDescent="0.35">
      <c r="A1021" s="1">
        <v>1020</v>
      </c>
      <c r="B1021" s="13">
        <v>-7.8358064076644602</v>
      </c>
      <c r="C1021" s="12">
        <v>38.667094079270001</v>
      </c>
      <c r="D1021" s="1">
        <v>2888</v>
      </c>
      <c r="E1021" s="2" t="s">
        <v>1198</v>
      </c>
      <c r="F1021" s="1"/>
      <c r="G1021" s="2" t="s">
        <v>26</v>
      </c>
      <c r="H1021" s="2" t="s">
        <v>135</v>
      </c>
      <c r="I1021" s="2" t="s">
        <v>135</v>
      </c>
      <c r="J1021" s="1">
        <v>25874.47</v>
      </c>
      <c r="K1021" s="1">
        <v>-111106</v>
      </c>
      <c r="L1021" s="2" t="s">
        <v>21</v>
      </c>
      <c r="M1021" s="1">
        <v>1971</v>
      </c>
      <c r="N1021" s="1" t="str" cm="1">
        <f t="array" ref="N1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1" s="2" t="s">
        <v>32</v>
      </c>
      <c r="P1021" s="2" t="str" cm="1">
        <f t="array" ref="P1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1" s="1">
        <v>6</v>
      </c>
      <c r="R1021" s="1">
        <v>117.6</v>
      </c>
      <c r="S1021" s="1">
        <v>16.5</v>
      </c>
      <c r="T1021" s="1">
        <v>21.3</v>
      </c>
      <c r="U1021" s="1">
        <v>9</v>
      </c>
      <c r="V1021" s="10"/>
      <c r="W1021" s="1" t="s">
        <v>23</v>
      </c>
      <c r="X1021" s="2" t="s">
        <v>24</v>
      </c>
      <c r="Y1021" s="2" t="str" cm="1">
        <f t="array" ref="Y1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2" spans="1:26" ht="15" customHeight="1" x14ac:dyDescent="0.35">
      <c r="A1022" s="1">
        <v>1021</v>
      </c>
      <c r="B1022" s="13">
        <v>-8.4700409666069696</v>
      </c>
      <c r="C1022" s="12">
        <v>41.315603055242498</v>
      </c>
      <c r="D1022" s="1">
        <v>2892</v>
      </c>
      <c r="E1022" s="2" t="s">
        <v>1199</v>
      </c>
      <c r="F1022" s="1"/>
      <c r="G1022" s="2" t="s">
        <v>37</v>
      </c>
      <c r="H1022" s="2" t="s">
        <v>723</v>
      </c>
      <c r="I1022" s="2" t="s">
        <v>1200</v>
      </c>
      <c r="J1022" s="1">
        <v>-28212.26</v>
      </c>
      <c r="K1022" s="1">
        <v>182982.7</v>
      </c>
      <c r="L1022" s="2" t="s">
        <v>21</v>
      </c>
      <c r="M1022" s="1">
        <v>1998</v>
      </c>
      <c r="N1022" s="1" t="str" cm="1">
        <f t="array" ref="N1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2" s="2" t="s">
        <v>32</v>
      </c>
      <c r="P1022" s="2" t="str" cm="1">
        <f t="array" ref="P1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2" s="1">
        <v>3</v>
      </c>
      <c r="R1022" s="1">
        <v>49.05</v>
      </c>
      <c r="S1022" s="1">
        <v>15.91</v>
      </c>
      <c r="T1022" s="1">
        <v>28.65</v>
      </c>
      <c r="U1022" s="1">
        <v>6.1</v>
      </c>
      <c r="V1022" s="10"/>
      <c r="W1022" s="1" t="s">
        <v>41</v>
      </c>
      <c r="X1022" s="2" t="s">
        <v>24</v>
      </c>
      <c r="Y1022" s="2" t="str" cm="1">
        <f t="array" ref="Y1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3" spans="1:26" ht="15" customHeight="1" x14ac:dyDescent="0.35">
      <c r="A1023" s="1">
        <v>1022</v>
      </c>
      <c r="B1023" s="13">
        <v>-8.4021351457757305</v>
      </c>
      <c r="C1023" s="12">
        <v>41.3584855113779</v>
      </c>
      <c r="D1023" s="1">
        <v>2899</v>
      </c>
      <c r="E1023" s="2" t="s">
        <v>1201</v>
      </c>
      <c r="F1023" s="1"/>
      <c r="G1023" s="2" t="s">
        <v>26</v>
      </c>
      <c r="H1023" s="2" t="s">
        <v>723</v>
      </c>
      <c r="I1023" s="2" t="s">
        <v>1200</v>
      </c>
      <c r="J1023" s="1">
        <v>-22511.55</v>
      </c>
      <c r="K1023" s="1">
        <v>187725.4</v>
      </c>
      <c r="L1023" s="2" t="s">
        <v>21</v>
      </c>
      <c r="M1023" s="1">
        <v>1939</v>
      </c>
      <c r="N1023" s="1" t="str" cm="1">
        <f t="array" ref="N1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3" s="2" t="s">
        <v>83</v>
      </c>
      <c r="P1023" s="2" t="str" cm="1">
        <f t="array" ref="P1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23" s="1">
        <v>3</v>
      </c>
      <c r="R1023" s="1">
        <v>33</v>
      </c>
      <c r="S1023" s="1">
        <v>10</v>
      </c>
      <c r="T1023" s="1">
        <v>21.5</v>
      </c>
      <c r="U1023" s="1">
        <v>1.5</v>
      </c>
      <c r="V1023" s="10"/>
      <c r="W1023" s="1" t="s">
        <v>41</v>
      </c>
      <c r="X1023" s="2" t="s">
        <v>35</v>
      </c>
      <c r="Y1023" s="2" t="str" cm="1">
        <f t="array" ref="Y1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23" s="2" t="s">
        <v>24</v>
      </c>
    </row>
    <row r="1024" spans="1:26" ht="15" customHeight="1" x14ac:dyDescent="0.35">
      <c r="A1024" s="1">
        <v>1023</v>
      </c>
      <c r="B1024" s="13">
        <v>-8.4003821961094705</v>
      </c>
      <c r="C1024" s="12">
        <v>41.360404759189699</v>
      </c>
      <c r="D1024" s="1">
        <v>2900</v>
      </c>
      <c r="E1024" s="2" t="s">
        <v>1202</v>
      </c>
      <c r="F1024" s="1"/>
      <c r="G1024" s="2" t="s">
        <v>19</v>
      </c>
      <c r="H1024" s="2" t="s">
        <v>723</v>
      </c>
      <c r="I1024" s="2" t="s">
        <v>1200</v>
      </c>
      <c r="J1024" s="1">
        <v>-22364.21</v>
      </c>
      <c r="K1024" s="1">
        <v>187938.1</v>
      </c>
      <c r="L1024" s="2" t="s">
        <v>21</v>
      </c>
      <c r="M1024" s="1">
        <v>1994</v>
      </c>
      <c r="N1024" s="1" t="str" cm="1">
        <f t="array" ref="N1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4" s="2" t="s">
        <v>32</v>
      </c>
      <c r="P1024" s="2" t="str" cm="1">
        <f t="array" ref="P1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4" s="1">
        <v>2</v>
      </c>
      <c r="R1024" s="1">
        <v>28.5</v>
      </c>
      <c r="S1024" s="1">
        <v>13.24</v>
      </c>
      <c r="T1024" s="1">
        <v>14.3</v>
      </c>
      <c r="U1024" s="1">
        <v>7.58</v>
      </c>
      <c r="V1024" s="10"/>
      <c r="W1024" s="1" t="s">
        <v>41</v>
      </c>
      <c r="X1024" s="2" t="s">
        <v>38</v>
      </c>
      <c r="Y1024" s="2" t="str" cm="1">
        <f t="array" ref="Y1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5" spans="1:26" ht="15" customHeight="1" x14ac:dyDescent="0.35">
      <c r="A1025" s="1">
        <v>1024</v>
      </c>
      <c r="B1025" s="13">
        <v>-8.5197825401131499</v>
      </c>
      <c r="C1025" s="12">
        <v>41.088694337702002</v>
      </c>
      <c r="D1025" s="1">
        <v>2906</v>
      </c>
      <c r="E1025" s="2" t="s">
        <v>1203</v>
      </c>
      <c r="F1025" s="1"/>
      <c r="G1025" s="2" t="s">
        <v>26</v>
      </c>
      <c r="H1025" s="2" t="s">
        <v>723</v>
      </c>
      <c r="I1025" s="2" t="s">
        <v>804</v>
      </c>
      <c r="J1025" s="1">
        <v>-32489.29</v>
      </c>
      <c r="K1025" s="1">
        <v>157800</v>
      </c>
      <c r="L1025" s="2" t="s">
        <v>21</v>
      </c>
      <c r="M1025" s="1">
        <v>1952</v>
      </c>
      <c r="N1025" s="1" t="str" cm="1">
        <f t="array" ref="N1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25" s="2" t="s">
        <v>29</v>
      </c>
      <c r="P1025" s="2" t="str" cm="1">
        <f t="array" ref="P1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25" s="1">
        <v>5</v>
      </c>
      <c r="R1025" s="1">
        <v>153.22</v>
      </c>
      <c r="S1025" s="1">
        <v>10.83</v>
      </c>
      <c r="T1025" s="1">
        <v>117.2</v>
      </c>
      <c r="U1025" s="1">
        <v>14.5</v>
      </c>
      <c r="V1025" s="10"/>
      <c r="W1025" s="1" t="s">
        <v>41</v>
      </c>
      <c r="X1025" s="2" t="s">
        <v>24</v>
      </c>
      <c r="Y1025" s="2" t="str" cm="1">
        <f t="array" ref="Y1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6" spans="1:26" ht="15" customHeight="1" x14ac:dyDescent="0.35">
      <c r="A1026" s="1">
        <v>1025</v>
      </c>
      <c r="B1026" s="13">
        <v>-8.0755972462354197</v>
      </c>
      <c r="C1026" s="12">
        <v>41.270443245536597</v>
      </c>
      <c r="D1026" s="1">
        <v>2907</v>
      </c>
      <c r="E1026" s="2" t="s">
        <v>1204</v>
      </c>
      <c r="F1026" s="1"/>
      <c r="G1026" s="2" t="s">
        <v>26</v>
      </c>
      <c r="H1026" s="2" t="s">
        <v>723</v>
      </c>
      <c r="I1026" s="2" t="s">
        <v>813</v>
      </c>
      <c r="J1026" s="1">
        <v>4818.8739999999998</v>
      </c>
      <c r="K1026" s="1">
        <v>177914.1</v>
      </c>
      <c r="L1026" s="2" t="s">
        <v>21</v>
      </c>
      <c r="M1026" s="1">
        <v>1967</v>
      </c>
      <c r="N1026" s="1" t="str" cm="1">
        <f t="array" ref="N1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26" s="2" t="s">
        <v>32</v>
      </c>
      <c r="P1026" s="2" t="str" cm="1">
        <f t="array" ref="P1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6" s="1">
        <v>5</v>
      </c>
      <c r="R1026" s="1">
        <v>217</v>
      </c>
      <c r="S1026" s="1">
        <v>15.15</v>
      </c>
      <c r="T1026" s="1">
        <v>48.7</v>
      </c>
      <c r="U1026" s="1">
        <v>18</v>
      </c>
      <c r="V1026" s="10"/>
      <c r="W1026" s="1" t="s">
        <v>41</v>
      </c>
      <c r="X1026" s="2" t="s">
        <v>24</v>
      </c>
      <c r="Y1026" s="2" t="str" cm="1">
        <f t="array" ref="Y1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7" spans="1:26" ht="15" customHeight="1" x14ac:dyDescent="0.35">
      <c r="A1027" s="1">
        <v>1026</v>
      </c>
      <c r="B1027" s="13">
        <v>-8.3727643478757301</v>
      </c>
      <c r="C1027" s="12">
        <v>39.913942115890102</v>
      </c>
      <c r="D1027" s="1">
        <v>2912</v>
      </c>
      <c r="E1027" s="2" t="s">
        <v>1205</v>
      </c>
      <c r="F1027" s="1"/>
      <c r="G1027" s="2" t="s">
        <v>19</v>
      </c>
      <c r="H1027" s="2" t="s">
        <v>143</v>
      </c>
      <c r="I1027" s="2" t="s">
        <v>1191</v>
      </c>
      <c r="J1027" s="1">
        <v>-20490.830000000002</v>
      </c>
      <c r="K1027" s="1">
        <v>27305.919999999998</v>
      </c>
      <c r="L1027" s="2" t="s">
        <v>21</v>
      </c>
      <c r="M1027" s="1">
        <v>1991</v>
      </c>
      <c r="N1027" s="1" t="str" cm="1">
        <f t="array" ref="N1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7" s="2" t="s">
        <v>133</v>
      </c>
      <c r="P1027" s="2" t="str" cm="1">
        <f t="array" ref="P1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7" s="1">
        <v>1</v>
      </c>
      <c r="R1027" s="1">
        <v>6.4</v>
      </c>
      <c r="S1027" s="1">
        <v>16.3</v>
      </c>
      <c r="T1027" s="1">
        <v>6.4</v>
      </c>
      <c r="U1027" s="9"/>
      <c r="V1027" s="10"/>
      <c r="W1027" s="1" t="s">
        <v>46</v>
      </c>
      <c r="X1027" s="2" t="s">
        <v>24</v>
      </c>
      <c r="Y1027" s="2" t="str" cm="1">
        <f t="array" ref="Y1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8" spans="1:26" ht="15" customHeight="1" x14ac:dyDescent="0.35">
      <c r="A1028" s="1">
        <v>1027</v>
      </c>
      <c r="B1028" s="13">
        <v>-8.0712952797031896</v>
      </c>
      <c r="C1028" s="12">
        <v>41.262057189206999</v>
      </c>
      <c r="D1028" s="1">
        <v>2915</v>
      </c>
      <c r="E1028" s="2" t="s">
        <v>1206</v>
      </c>
      <c r="F1028" s="1"/>
      <c r="G1028" s="2" t="s">
        <v>19</v>
      </c>
      <c r="H1028" s="2" t="s">
        <v>723</v>
      </c>
      <c r="I1028" s="2" t="s">
        <v>813</v>
      </c>
      <c r="J1028" s="1">
        <v>5180</v>
      </c>
      <c r="K1028" s="1">
        <v>176983</v>
      </c>
      <c r="L1028" s="2" t="s">
        <v>21</v>
      </c>
      <c r="M1028" s="1">
        <v>1988</v>
      </c>
      <c r="N1028" s="1" t="str" cm="1">
        <f t="array" ref="N1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8" s="2" t="s">
        <v>65</v>
      </c>
      <c r="P1028" s="2" t="str" cm="1">
        <f t="array" ref="P1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28" s="1">
        <v>1</v>
      </c>
      <c r="R1028" s="1">
        <v>4.7</v>
      </c>
      <c r="S1028" s="1">
        <v>22.2</v>
      </c>
      <c r="T1028" s="1">
        <v>4.7</v>
      </c>
      <c r="U1028" s="9"/>
      <c r="V1028" s="10"/>
      <c r="W1028" s="1" t="s">
        <v>41</v>
      </c>
      <c r="X1028" s="2" t="s">
        <v>24</v>
      </c>
      <c r="Y1028" s="2" t="str" cm="1">
        <f t="array" ref="Y1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29" spans="1:26" ht="15" customHeight="1" x14ac:dyDescent="0.35">
      <c r="A1029" s="1">
        <v>1028</v>
      </c>
      <c r="B1029" s="13">
        <v>-8.3716430644884401</v>
      </c>
      <c r="C1029" s="12">
        <v>39.911915934197602</v>
      </c>
      <c r="D1029" s="1">
        <v>2916</v>
      </c>
      <c r="E1029" s="2" t="s">
        <v>1207</v>
      </c>
      <c r="F1029" s="1"/>
      <c r="G1029" s="2" t="s">
        <v>19</v>
      </c>
      <c r="H1029" s="2" t="s">
        <v>143</v>
      </c>
      <c r="I1029" s="2" t="s">
        <v>1191</v>
      </c>
      <c r="J1029" s="1">
        <v>-20395.560000000001</v>
      </c>
      <c r="K1029" s="1">
        <v>27080.69</v>
      </c>
      <c r="L1029" s="2" t="s">
        <v>21</v>
      </c>
      <c r="M1029" s="1">
        <v>1991</v>
      </c>
      <c r="N1029" s="1" t="str" cm="1">
        <f t="array" ref="N1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29" s="2" t="s">
        <v>32</v>
      </c>
      <c r="P1029" s="2" t="str" cm="1">
        <f t="array" ref="P1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29" s="1">
        <v>3</v>
      </c>
      <c r="R1029" s="1">
        <v>24.4</v>
      </c>
      <c r="S1029" s="1">
        <v>16</v>
      </c>
      <c r="T1029" s="1">
        <v>12.1</v>
      </c>
      <c r="U1029" s="1">
        <v>8.1999999999999993</v>
      </c>
      <c r="V1029" s="10"/>
      <c r="W1029" s="1" t="s">
        <v>46</v>
      </c>
      <c r="X1029" s="2" t="s">
        <v>24</v>
      </c>
      <c r="Y1029" s="2" t="str" cm="1">
        <f t="array" ref="Y1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0" spans="1:26" ht="15" customHeight="1" x14ac:dyDescent="0.35">
      <c r="A1030" s="1">
        <v>1029</v>
      </c>
      <c r="B1030" s="13">
        <v>-8.4768103619427109</v>
      </c>
      <c r="C1030" s="12">
        <v>41.327879054084597</v>
      </c>
      <c r="D1030" s="1">
        <v>2917</v>
      </c>
      <c r="E1030" s="2" t="s">
        <v>1208</v>
      </c>
      <c r="F1030" s="1"/>
      <c r="G1030" s="2" t="s">
        <v>37</v>
      </c>
      <c r="H1030" s="2" t="s">
        <v>723</v>
      </c>
      <c r="I1030" s="2" t="s">
        <v>1200</v>
      </c>
      <c r="J1030" s="1">
        <v>-28773.68</v>
      </c>
      <c r="K1030" s="1">
        <v>184348.3</v>
      </c>
      <c r="L1030" s="2" t="s">
        <v>21</v>
      </c>
      <c r="M1030" s="1">
        <v>1998</v>
      </c>
      <c r="N1030" s="1" t="str" cm="1">
        <f t="array" ref="N1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0" s="2" t="s">
        <v>32</v>
      </c>
      <c r="P1030" s="2" t="str" cm="1">
        <f t="array" ref="P1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0" s="1">
        <v>3</v>
      </c>
      <c r="R1030" s="1">
        <v>52.9</v>
      </c>
      <c r="S1030" s="1">
        <v>23.95</v>
      </c>
      <c r="T1030" s="1">
        <v>26.3</v>
      </c>
      <c r="U1030" s="1">
        <v>7.71</v>
      </c>
      <c r="V1030" s="10"/>
      <c r="W1030" s="1" t="s">
        <v>41</v>
      </c>
      <c r="X1030" s="2" t="s">
        <v>38</v>
      </c>
      <c r="Y1030" s="2" t="str" cm="1">
        <f t="array" ref="Y1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1" spans="1:26" ht="15" customHeight="1" x14ac:dyDescent="0.35">
      <c r="A1031" s="1">
        <v>1030</v>
      </c>
      <c r="B1031" s="13">
        <v>-8.36990290178111</v>
      </c>
      <c r="C1031" s="12">
        <v>39.909028200213598</v>
      </c>
      <c r="D1031" s="1">
        <v>2919</v>
      </c>
      <c r="E1031" s="2" t="s">
        <v>1209</v>
      </c>
      <c r="F1031" s="1"/>
      <c r="G1031" s="2" t="s">
        <v>19</v>
      </c>
      <c r="H1031" s="2" t="s">
        <v>143</v>
      </c>
      <c r="I1031" s="2" t="s">
        <v>1191</v>
      </c>
      <c r="J1031" s="1">
        <v>-20247.62</v>
      </c>
      <c r="K1031" s="1">
        <v>26759.66</v>
      </c>
      <c r="L1031" s="2" t="s">
        <v>21</v>
      </c>
      <c r="M1031" s="1">
        <v>1991</v>
      </c>
      <c r="N1031" s="1" t="str" cm="1">
        <f t="array" ref="N1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1" s="2" t="s">
        <v>133</v>
      </c>
      <c r="P1031" s="2" t="str" cm="1">
        <f t="array" ref="P1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31" s="1">
        <v>1</v>
      </c>
      <c r="R1031" s="1">
        <v>6.4</v>
      </c>
      <c r="S1031" s="1">
        <v>14</v>
      </c>
      <c r="T1031" s="1">
        <v>6.4</v>
      </c>
      <c r="U1031" s="9"/>
      <c r="V1031" s="10"/>
      <c r="W1031" s="1" t="s">
        <v>46</v>
      </c>
      <c r="X1031" s="2" t="s">
        <v>24</v>
      </c>
      <c r="Y1031" s="2" t="str" cm="1">
        <f t="array" ref="Y1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2" spans="1:26" ht="15" customHeight="1" x14ac:dyDescent="0.35">
      <c r="A1032" s="1">
        <v>1031</v>
      </c>
      <c r="B1032" s="13">
        <v>-8.4851381270229496</v>
      </c>
      <c r="C1032" s="12">
        <v>41.331332167859699</v>
      </c>
      <c r="D1032" s="1">
        <v>2920</v>
      </c>
      <c r="E1032" s="2" t="s">
        <v>1210</v>
      </c>
      <c r="F1032" s="1"/>
      <c r="G1032" s="2" t="s">
        <v>19</v>
      </c>
      <c r="H1032" s="2" t="s">
        <v>723</v>
      </c>
      <c r="I1032" s="2" t="s">
        <v>1200</v>
      </c>
      <c r="J1032" s="1">
        <v>-29469.3</v>
      </c>
      <c r="K1032" s="1">
        <v>184734.6</v>
      </c>
      <c r="L1032" s="2" t="s">
        <v>21</v>
      </c>
      <c r="M1032" s="1">
        <v>1998</v>
      </c>
      <c r="N1032" s="1" t="str" cm="1">
        <f t="array" ref="N1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2" s="2" t="s">
        <v>32</v>
      </c>
      <c r="P1032" s="2" t="str" cm="1">
        <f t="array" ref="P1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2" s="1">
        <v>3</v>
      </c>
      <c r="R1032" s="1">
        <v>49.05</v>
      </c>
      <c r="S1032" s="1">
        <v>25.3</v>
      </c>
      <c r="T1032" s="1">
        <v>20.149999999999999</v>
      </c>
      <c r="U1032" s="1">
        <v>5.19</v>
      </c>
      <c r="V1032" s="10"/>
      <c r="W1032" s="1" t="s">
        <v>41</v>
      </c>
      <c r="X1032" s="2" t="s">
        <v>38</v>
      </c>
      <c r="Y1032" s="2" t="str" cm="1">
        <f t="array" ref="Y1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3" spans="1:26" ht="15" customHeight="1" x14ac:dyDescent="0.35">
      <c r="A1033" s="1">
        <v>1032</v>
      </c>
      <c r="B1033" s="13">
        <v>-8.4891771174310708</v>
      </c>
      <c r="C1033" s="12">
        <v>41.332241762844497</v>
      </c>
      <c r="D1033" s="1">
        <v>2925</v>
      </c>
      <c r="E1033" s="2" t="s">
        <v>1211</v>
      </c>
      <c r="F1033" s="1"/>
      <c r="G1033" s="2" t="s">
        <v>19</v>
      </c>
      <c r="H1033" s="2" t="s">
        <v>723</v>
      </c>
      <c r="I1033" s="2" t="s">
        <v>1200</v>
      </c>
      <c r="J1033" s="1">
        <v>-29807</v>
      </c>
      <c r="K1033" s="1">
        <v>184837</v>
      </c>
      <c r="L1033" s="2" t="s">
        <v>21</v>
      </c>
      <c r="M1033" s="1">
        <v>1998</v>
      </c>
      <c r="N1033" s="1" t="str" cm="1">
        <f t="array" ref="N1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3" s="2" t="s">
        <v>32</v>
      </c>
      <c r="P1033" s="2" t="str" cm="1">
        <f t="array" ref="P1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3" s="1">
        <v>3</v>
      </c>
      <c r="R1033" s="1">
        <v>52.38</v>
      </c>
      <c r="S1033" s="1">
        <v>20.5</v>
      </c>
      <c r="T1033" s="1">
        <v>30.04</v>
      </c>
      <c r="U1033" s="1">
        <v>5.32</v>
      </c>
      <c r="V1033" s="10"/>
      <c r="W1033" s="1" t="s">
        <v>41</v>
      </c>
      <c r="X1033" s="2" t="s">
        <v>24</v>
      </c>
      <c r="Y1033" s="2" t="str" cm="1">
        <f t="array" ref="Y1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4" spans="1:26" ht="15" customHeight="1" x14ac:dyDescent="0.35">
      <c r="A1034" s="1">
        <v>1033</v>
      </c>
      <c r="B1034" s="13">
        <v>-8.4931054810943802</v>
      </c>
      <c r="C1034" s="12">
        <v>41.334084385580603</v>
      </c>
      <c r="D1034" s="1">
        <v>2926</v>
      </c>
      <c r="E1034" s="2" t="s">
        <v>1212</v>
      </c>
      <c r="F1034" s="1"/>
      <c r="G1034" s="2" t="s">
        <v>19</v>
      </c>
      <c r="H1034" s="2" t="s">
        <v>723</v>
      </c>
      <c r="I1034" s="2" t="s">
        <v>1200</v>
      </c>
      <c r="J1034" s="1">
        <v>-30135</v>
      </c>
      <c r="K1034" s="1">
        <v>185043</v>
      </c>
      <c r="L1034" s="2" t="s">
        <v>21</v>
      </c>
      <c r="M1034" s="1">
        <v>1998</v>
      </c>
      <c r="N1034" s="1" t="str" cm="1">
        <f t="array" ref="N1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4" s="2" t="s">
        <v>32</v>
      </c>
      <c r="P1034" s="2" t="str" cm="1">
        <f t="array" ref="P1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4" s="1">
        <v>3</v>
      </c>
      <c r="R1034" s="1">
        <v>35</v>
      </c>
      <c r="S1034" s="1">
        <v>18.75</v>
      </c>
      <c r="T1034" s="1">
        <v>17.899999999999999</v>
      </c>
      <c r="U1034" s="1">
        <v>4.5</v>
      </c>
      <c r="V1034" s="10"/>
      <c r="W1034" s="1" t="s">
        <v>41</v>
      </c>
      <c r="X1034" s="2" t="s">
        <v>38</v>
      </c>
      <c r="Y1034" s="2" t="str" cm="1">
        <f t="array" ref="Y1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5" spans="1:26" ht="15" customHeight="1" x14ac:dyDescent="0.35">
      <c r="A1035" s="1">
        <v>1034</v>
      </c>
      <c r="B1035" s="13">
        <v>-8.4954070999001807</v>
      </c>
      <c r="C1035" s="12">
        <v>41.334357190795401</v>
      </c>
      <c r="D1035" s="1">
        <v>2928</v>
      </c>
      <c r="E1035" s="2" t="s">
        <v>1213</v>
      </c>
      <c r="F1035" s="1"/>
      <c r="G1035" s="2" t="s">
        <v>37</v>
      </c>
      <c r="H1035" s="2" t="s">
        <v>723</v>
      </c>
      <c r="I1035" s="2" t="s">
        <v>1200</v>
      </c>
      <c r="J1035" s="1">
        <v>-30327.54</v>
      </c>
      <c r="K1035" s="1">
        <v>185074.1</v>
      </c>
      <c r="L1035" s="2" t="s">
        <v>21</v>
      </c>
      <c r="M1035" s="1">
        <v>1998</v>
      </c>
      <c r="N1035" s="1" t="str" cm="1">
        <f t="array" ref="N1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5" s="2" t="s">
        <v>32</v>
      </c>
      <c r="P1035" s="2" t="str" cm="1">
        <f t="array" ref="P1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5" s="1">
        <v>3</v>
      </c>
      <c r="R1035" s="1">
        <v>37.1</v>
      </c>
      <c r="S1035" s="1">
        <v>11.2</v>
      </c>
      <c r="T1035" s="1">
        <v>18.899999999999999</v>
      </c>
      <c r="U1035" s="1">
        <v>7.46</v>
      </c>
      <c r="V1035" s="10"/>
      <c r="W1035" s="1" t="s">
        <v>41</v>
      </c>
      <c r="X1035" s="2" t="s">
        <v>38</v>
      </c>
      <c r="Y1035" s="2" t="str" cm="1">
        <f t="array" ref="Y1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6" spans="1:26" ht="15" customHeight="1" x14ac:dyDescent="0.35">
      <c r="A1036" s="1">
        <v>1035</v>
      </c>
      <c r="B1036" s="13">
        <v>-8.4981471746506791</v>
      </c>
      <c r="C1036" s="12">
        <v>41.335145394777001</v>
      </c>
      <c r="D1036" s="1">
        <v>2930</v>
      </c>
      <c r="E1036" s="2" t="s">
        <v>1214</v>
      </c>
      <c r="F1036" s="1"/>
      <c r="G1036" s="2" t="s">
        <v>19</v>
      </c>
      <c r="H1036" s="2" t="s">
        <v>723</v>
      </c>
      <c r="I1036" s="2" t="s">
        <v>1200</v>
      </c>
      <c r="J1036" s="1">
        <v>-30556.54</v>
      </c>
      <c r="K1036" s="1">
        <v>185162.6</v>
      </c>
      <c r="L1036" s="2" t="s">
        <v>21</v>
      </c>
      <c r="M1036" s="1">
        <v>1998</v>
      </c>
      <c r="N1036" s="1" t="str" cm="1">
        <f t="array" ref="N1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6" s="2" t="s">
        <v>32</v>
      </c>
      <c r="P1036" s="2" t="str" cm="1">
        <f t="array" ref="P1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6" s="1">
        <v>3</v>
      </c>
      <c r="R1036" s="1">
        <v>32.549999999999997</v>
      </c>
      <c r="S1036" s="1">
        <v>15.7</v>
      </c>
      <c r="T1036" s="1">
        <v>16.8</v>
      </c>
      <c r="U1036" s="1">
        <v>5.5</v>
      </c>
      <c r="V1036" s="10"/>
      <c r="W1036" s="1" t="s">
        <v>41</v>
      </c>
      <c r="X1036" s="2" t="s">
        <v>38</v>
      </c>
      <c r="Y1036" s="2" t="str" cm="1">
        <f t="array" ref="Y1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7" spans="1:26" ht="15" customHeight="1" x14ac:dyDescent="0.35">
      <c r="A1037" s="1">
        <v>1036</v>
      </c>
      <c r="B1037" s="13">
        <v>-8.4660975039092197</v>
      </c>
      <c r="C1037" s="12">
        <v>42.070383152004602</v>
      </c>
      <c r="D1037" s="1">
        <v>2931</v>
      </c>
      <c r="E1037" s="2" t="s">
        <v>1215</v>
      </c>
      <c r="F1037" s="1"/>
      <c r="G1037" s="2" t="s">
        <v>37</v>
      </c>
      <c r="H1037" s="2" t="s">
        <v>384</v>
      </c>
      <c r="I1037" s="2" t="s">
        <v>1016</v>
      </c>
      <c r="J1037" s="1">
        <v>-27558</v>
      </c>
      <c r="K1037" s="1">
        <v>266813</v>
      </c>
      <c r="L1037" s="2" t="s">
        <v>21</v>
      </c>
      <c r="M1037" s="1">
        <v>1990</v>
      </c>
      <c r="N1037" s="1" t="str" cm="1">
        <f t="array" ref="N1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7" s="2" t="s">
        <v>32</v>
      </c>
      <c r="P1037" s="2" t="str" cm="1">
        <f t="array" ref="P1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7" s="1">
        <v>3</v>
      </c>
      <c r="R1037" s="1">
        <v>40.450000000000003</v>
      </c>
      <c r="S1037" s="1">
        <v>6.5</v>
      </c>
      <c r="T1037" s="1">
        <v>21.07</v>
      </c>
      <c r="U1037" s="1">
        <v>7.07</v>
      </c>
      <c r="V1037" s="10"/>
      <c r="W1037" s="1" t="s">
        <v>41</v>
      </c>
      <c r="X1037" s="2" t="s">
        <v>24</v>
      </c>
      <c r="Y1037" s="2" t="str" cm="1">
        <f t="array" ref="Y1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38" spans="1:26" ht="15" customHeight="1" x14ac:dyDescent="0.35">
      <c r="A1038" s="1">
        <v>1037</v>
      </c>
      <c r="B1038" s="13">
        <v>-8.5005651696299598</v>
      </c>
      <c r="C1038" s="12">
        <v>41.336856580298402</v>
      </c>
      <c r="D1038" s="1">
        <v>2932</v>
      </c>
      <c r="E1038" s="2" t="s">
        <v>1216</v>
      </c>
      <c r="F1038" s="1"/>
      <c r="G1038" s="2" t="s">
        <v>37</v>
      </c>
      <c r="H1038" s="2" t="s">
        <v>723</v>
      </c>
      <c r="I1038" s="2" t="s">
        <v>1200</v>
      </c>
      <c r="J1038" s="1">
        <v>-30758.14</v>
      </c>
      <c r="K1038" s="1">
        <v>185353.5</v>
      </c>
      <c r="L1038" s="2" t="s">
        <v>21</v>
      </c>
      <c r="M1038" s="1">
        <v>1998</v>
      </c>
      <c r="N1038" s="1" t="str" cm="1">
        <f t="array" ref="N1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38" s="2" t="s">
        <v>32</v>
      </c>
      <c r="P1038" s="2" t="str" cm="1">
        <f t="array" ref="P1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38" s="1">
        <v>3</v>
      </c>
      <c r="R1038" s="1">
        <v>37.6</v>
      </c>
      <c r="S1038" s="1">
        <v>13.3</v>
      </c>
      <c r="T1038" s="1">
        <v>19</v>
      </c>
      <c r="U1038" s="1">
        <v>6.42</v>
      </c>
      <c r="V1038" s="10"/>
      <c r="W1038" s="1" t="s">
        <v>41</v>
      </c>
      <c r="X1038" s="2" t="s">
        <v>24</v>
      </c>
      <c r="Y1038" s="2" t="str" cm="1">
        <f t="array" ref="Y1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38" s="2" t="s">
        <v>38</v>
      </c>
    </row>
    <row r="1039" spans="1:26" ht="15" customHeight="1" x14ac:dyDescent="0.35">
      <c r="A1039" s="1">
        <v>1038</v>
      </c>
      <c r="B1039" s="13">
        <v>-7.8888843901238204</v>
      </c>
      <c r="C1039" s="12">
        <v>38.558846704548301</v>
      </c>
      <c r="D1039" s="1">
        <v>2939</v>
      </c>
      <c r="E1039" s="2" t="s">
        <v>1217</v>
      </c>
      <c r="F1039" s="1"/>
      <c r="G1039" s="2" t="s">
        <v>26</v>
      </c>
      <c r="H1039" s="2" t="s">
        <v>135</v>
      </c>
      <c r="I1039" s="2" t="s">
        <v>135</v>
      </c>
      <c r="J1039" s="1">
        <v>21287</v>
      </c>
      <c r="K1039" s="1">
        <v>-123136</v>
      </c>
      <c r="L1039" s="2" t="s">
        <v>21</v>
      </c>
      <c r="M1039" s="1">
        <v>1968</v>
      </c>
      <c r="N1039" s="1" t="str" cm="1">
        <f t="array" ref="N1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39" s="2" t="s">
        <v>77</v>
      </c>
      <c r="P1039" s="2" t="str" cm="1">
        <f t="array" ref="P1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39" s="1">
        <v>3</v>
      </c>
      <c r="R1039" s="1">
        <v>20.71</v>
      </c>
      <c r="S1039" s="1">
        <v>14.7</v>
      </c>
      <c r="T1039" s="1">
        <v>7.34</v>
      </c>
      <c r="U1039" s="1">
        <v>3.9</v>
      </c>
      <c r="V1039" s="10"/>
      <c r="W1039" s="1" t="s">
        <v>23</v>
      </c>
      <c r="X1039" s="2" t="s">
        <v>35</v>
      </c>
      <c r="Y1039" s="2" t="str" cm="1">
        <f t="array" ref="Y1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39" s="2" t="s">
        <v>24</v>
      </c>
    </row>
    <row r="1040" spans="1:26" ht="15" customHeight="1" x14ac:dyDescent="0.35">
      <c r="A1040" s="1">
        <v>1039</v>
      </c>
      <c r="B1040" s="13">
        <v>-8.5151472600492895</v>
      </c>
      <c r="C1040" s="12">
        <v>41.339499520491003</v>
      </c>
      <c r="D1040" s="1">
        <v>2941</v>
      </c>
      <c r="E1040" s="2" t="s">
        <v>1218</v>
      </c>
      <c r="F1040" s="1"/>
      <c r="G1040" s="2" t="s">
        <v>19</v>
      </c>
      <c r="H1040" s="2" t="s">
        <v>723</v>
      </c>
      <c r="I1040" s="2" t="s">
        <v>1219</v>
      </c>
      <c r="J1040" s="1">
        <v>-31977.45</v>
      </c>
      <c r="K1040" s="1">
        <v>185652.3</v>
      </c>
      <c r="L1040" s="2" t="s">
        <v>21</v>
      </c>
      <c r="M1040" s="1">
        <v>1998</v>
      </c>
      <c r="N1040" s="1" t="str" cm="1">
        <f t="array" ref="N1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0" s="2" t="s">
        <v>32</v>
      </c>
      <c r="P1040" s="2" t="str" cm="1">
        <f t="array" ref="P1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0" s="1">
        <v>3</v>
      </c>
      <c r="R1040" s="1">
        <v>36.83</v>
      </c>
      <c r="S1040" s="1">
        <v>18.100000000000001</v>
      </c>
      <c r="T1040" s="1">
        <v>18.829999999999998</v>
      </c>
      <c r="U1040" s="1">
        <v>5.13</v>
      </c>
      <c r="V1040" s="10"/>
      <c r="W1040" s="1" t="s">
        <v>41</v>
      </c>
      <c r="X1040" s="2" t="s">
        <v>24</v>
      </c>
      <c r="Y1040" s="2" t="str" cm="1">
        <f t="array" ref="Y1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1" spans="1:26" ht="15" customHeight="1" x14ac:dyDescent="0.35">
      <c r="A1041" s="1">
        <v>1040</v>
      </c>
      <c r="B1041" s="13">
        <v>-8.4693832182075504</v>
      </c>
      <c r="C1041" s="12">
        <v>41.320470803400298</v>
      </c>
      <c r="D1041" s="1">
        <v>2942</v>
      </c>
      <c r="E1041" s="2" t="s">
        <v>1220</v>
      </c>
      <c r="F1041" s="1"/>
      <c r="G1041" s="2" t="s">
        <v>37</v>
      </c>
      <c r="H1041" s="2" t="s">
        <v>723</v>
      </c>
      <c r="I1041" s="2" t="s">
        <v>1200</v>
      </c>
      <c r="J1041" s="1">
        <v>-28155.09</v>
      </c>
      <c r="K1041" s="1">
        <v>183523.1</v>
      </c>
      <c r="L1041" s="2" t="s">
        <v>21</v>
      </c>
      <c r="M1041" s="1">
        <v>1998</v>
      </c>
      <c r="N1041" s="1" t="str" cm="1">
        <f t="array" ref="N1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1" s="2" t="s">
        <v>32</v>
      </c>
      <c r="P1041" s="2" t="str" cm="1">
        <f t="array" ref="P1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1" s="1">
        <v>3</v>
      </c>
      <c r="R1041" s="1">
        <v>53.45</v>
      </c>
      <c r="S1041" s="1">
        <v>16</v>
      </c>
      <c r="T1041" s="1">
        <v>31.25</v>
      </c>
      <c r="U1041" s="1">
        <v>5.78</v>
      </c>
      <c r="V1041" s="10"/>
      <c r="W1041" s="1" t="s">
        <v>41</v>
      </c>
      <c r="X1041" s="2" t="s">
        <v>24</v>
      </c>
      <c r="Y1041" s="2" t="str" cm="1">
        <f t="array" ref="Y1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041" s="2" t="s">
        <v>38</v>
      </c>
    </row>
    <row r="1042" spans="1:26" ht="15" customHeight="1" x14ac:dyDescent="0.35">
      <c r="A1042" s="1">
        <v>1041</v>
      </c>
      <c r="B1042" s="13">
        <v>-8.4704151932719398</v>
      </c>
      <c r="C1042" s="12">
        <v>41.327103811251803</v>
      </c>
      <c r="D1042" s="1">
        <v>2946</v>
      </c>
      <c r="E1042" s="2" t="s">
        <v>1221</v>
      </c>
      <c r="F1042" s="1"/>
      <c r="G1042" s="2" t="s">
        <v>19</v>
      </c>
      <c r="H1042" s="2" t="s">
        <v>723</v>
      </c>
      <c r="I1042" s="2" t="s">
        <v>1200</v>
      </c>
      <c r="J1042" s="1">
        <v>-28238.63</v>
      </c>
      <c r="K1042" s="1">
        <v>184260.1</v>
      </c>
      <c r="L1042" s="2" t="s">
        <v>21</v>
      </c>
      <c r="M1042" s="1">
        <v>1998</v>
      </c>
      <c r="N1042" s="1" t="str" cm="1">
        <f t="array" ref="N1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2" s="2" t="s">
        <v>32</v>
      </c>
      <c r="P1042" s="2" t="str" cm="1">
        <f t="array" ref="P1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2" s="1">
        <v>3</v>
      </c>
      <c r="R1042" s="1">
        <v>26.2</v>
      </c>
      <c r="S1042" s="1">
        <v>24</v>
      </c>
      <c r="T1042" s="1">
        <v>12.4</v>
      </c>
      <c r="U1042" s="1">
        <v>5.6</v>
      </c>
      <c r="V1042" s="10"/>
      <c r="W1042" s="1" t="s">
        <v>41</v>
      </c>
      <c r="X1042" s="2" t="s">
        <v>24</v>
      </c>
      <c r="Y1042" s="2" t="str" cm="1">
        <f t="array" ref="Y1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3" spans="1:26" ht="15" customHeight="1" x14ac:dyDescent="0.35">
      <c r="A1043" s="1">
        <v>1042</v>
      </c>
      <c r="B1043" s="13">
        <v>-8.4692445536032093</v>
      </c>
      <c r="C1043" s="12">
        <v>41.324329469557298</v>
      </c>
      <c r="D1043" s="1">
        <v>2949</v>
      </c>
      <c r="E1043" s="2" t="s">
        <v>1222</v>
      </c>
      <c r="F1043" s="1"/>
      <c r="G1043" s="2" t="s">
        <v>19</v>
      </c>
      <c r="H1043" s="2" t="s">
        <v>723</v>
      </c>
      <c r="I1043" s="2" t="s">
        <v>1200</v>
      </c>
      <c r="J1043" s="1">
        <v>-28141.82</v>
      </c>
      <c r="K1043" s="1">
        <v>183951.6</v>
      </c>
      <c r="L1043" s="2" t="s">
        <v>21</v>
      </c>
      <c r="M1043" s="1">
        <v>1998</v>
      </c>
      <c r="N1043" s="1" t="str" cm="1">
        <f t="array" ref="N1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3" s="2" t="s">
        <v>32</v>
      </c>
      <c r="P1043" s="2" t="str" cm="1">
        <f t="array" ref="P1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3" s="1">
        <v>3</v>
      </c>
      <c r="R1043" s="1">
        <v>23.6</v>
      </c>
      <c r="S1043" s="1">
        <v>16.32</v>
      </c>
      <c r="T1043" s="1">
        <v>12</v>
      </c>
      <c r="U1043" s="1">
        <v>4.6500000000000004</v>
      </c>
      <c r="V1043" s="10"/>
      <c r="W1043" s="1" t="s">
        <v>41</v>
      </c>
      <c r="X1043" s="2" t="s">
        <v>38</v>
      </c>
      <c r="Y1043" s="2" t="str" cm="1">
        <f t="array" ref="Y1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4" spans="1:26" ht="15" customHeight="1" x14ac:dyDescent="0.35">
      <c r="A1044" s="1">
        <v>1043</v>
      </c>
      <c r="B1044" s="13">
        <v>-8.4595150710312108</v>
      </c>
      <c r="C1044" s="12">
        <v>42.070951241190599</v>
      </c>
      <c r="D1044" s="1">
        <v>2952</v>
      </c>
      <c r="E1044" s="2" t="s">
        <v>1215</v>
      </c>
      <c r="F1044" s="1"/>
      <c r="G1044" s="2" t="s">
        <v>37</v>
      </c>
      <c r="H1044" s="2" t="s">
        <v>384</v>
      </c>
      <c r="I1044" s="2" t="s">
        <v>1016</v>
      </c>
      <c r="J1044" s="1">
        <v>-27013</v>
      </c>
      <c r="K1044" s="1">
        <v>266874</v>
      </c>
      <c r="L1044" s="2" t="s">
        <v>21</v>
      </c>
      <c r="M1044" s="1">
        <v>1990</v>
      </c>
      <c r="N1044" s="1" t="str" cm="1">
        <f t="array" ref="N1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4" s="2" t="s">
        <v>32</v>
      </c>
      <c r="P1044" s="2" t="str" cm="1">
        <f t="array" ref="P1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4" s="1">
        <v>3</v>
      </c>
      <c r="R1044" s="1">
        <v>39.28</v>
      </c>
      <c r="S1044" s="1">
        <v>6.5</v>
      </c>
      <c r="T1044" s="1">
        <v>19.66</v>
      </c>
      <c r="U1044" s="1">
        <v>4.25</v>
      </c>
      <c r="V1044" s="10"/>
      <c r="W1044" s="1" t="s">
        <v>41</v>
      </c>
      <c r="X1044" s="2" t="s">
        <v>24</v>
      </c>
      <c r="Y1044" s="2" t="str" cm="1">
        <f t="array" ref="Y1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5" spans="1:26" ht="15" customHeight="1" x14ac:dyDescent="0.35">
      <c r="A1045" s="1">
        <v>1044</v>
      </c>
      <c r="B1045" s="13">
        <v>-8.4709173389176993</v>
      </c>
      <c r="C1045" s="12">
        <v>41.328650143606502</v>
      </c>
      <c r="D1045" s="1">
        <v>2953</v>
      </c>
      <c r="E1045" s="2" t="s">
        <v>1223</v>
      </c>
      <c r="F1045" s="1"/>
      <c r="G1045" s="2" t="s">
        <v>37</v>
      </c>
      <c r="H1045" s="2" t="s">
        <v>723</v>
      </c>
      <c r="I1045" s="2" t="s">
        <v>1200</v>
      </c>
      <c r="J1045" s="1">
        <v>-28280</v>
      </c>
      <c r="K1045" s="1">
        <v>184432</v>
      </c>
      <c r="L1045" s="2" t="s">
        <v>21</v>
      </c>
      <c r="M1045" s="1">
        <v>1998</v>
      </c>
      <c r="N1045" s="1" t="str" cm="1">
        <f t="array" ref="N1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5" s="2" t="s">
        <v>32</v>
      </c>
      <c r="P1045" s="2" t="str" cm="1">
        <f t="array" ref="P1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5" s="1">
        <v>3</v>
      </c>
      <c r="R1045" s="1">
        <v>39.9</v>
      </c>
      <c r="S1045" s="1">
        <v>21.85</v>
      </c>
      <c r="T1045" s="1">
        <v>20.100000000000001</v>
      </c>
      <c r="U1045" s="1">
        <v>5.77</v>
      </c>
      <c r="V1045" s="10"/>
      <c r="W1045" s="1" t="s">
        <v>41</v>
      </c>
      <c r="X1045" s="2" t="s">
        <v>38</v>
      </c>
      <c r="Y1045" s="2" t="str" cm="1">
        <f t="array" ref="Y1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6" spans="1:26" ht="15" customHeight="1" x14ac:dyDescent="0.35">
      <c r="A1046" s="1">
        <v>1045</v>
      </c>
      <c r="B1046" s="13">
        <v>-8.4706040939069709</v>
      </c>
      <c r="C1046" s="12">
        <v>41.330979522330701</v>
      </c>
      <c r="D1046" s="1">
        <v>2957</v>
      </c>
      <c r="E1046" s="2" t="s">
        <v>1224</v>
      </c>
      <c r="F1046" s="1"/>
      <c r="G1046" s="2" t="s">
        <v>19</v>
      </c>
      <c r="H1046" s="2" t="s">
        <v>723</v>
      </c>
      <c r="I1046" s="2" t="s">
        <v>1200</v>
      </c>
      <c r="J1046" s="1">
        <v>-28252.77</v>
      </c>
      <c r="K1046" s="1">
        <v>184690.6</v>
      </c>
      <c r="L1046" s="2" t="s">
        <v>21</v>
      </c>
      <c r="M1046" s="1">
        <v>1998</v>
      </c>
      <c r="N1046" s="1" t="str" cm="1">
        <f t="array" ref="N1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6" s="2" t="s">
        <v>32</v>
      </c>
      <c r="P1046" s="2" t="str" cm="1">
        <f t="array" ref="P1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6" s="1">
        <v>3</v>
      </c>
      <c r="R1046" s="1">
        <v>25.85</v>
      </c>
      <c r="S1046" s="1">
        <v>20.2</v>
      </c>
      <c r="T1046" s="1">
        <v>13.05</v>
      </c>
      <c r="U1046" s="1">
        <v>5.56</v>
      </c>
      <c r="V1046" s="10"/>
      <c r="W1046" s="1" t="s">
        <v>41</v>
      </c>
      <c r="X1046" s="2" t="s">
        <v>24</v>
      </c>
      <c r="Y1046" s="2" t="str" cm="1">
        <f t="array" ref="Y1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7" spans="1:26" ht="15" customHeight="1" x14ac:dyDescent="0.35">
      <c r="A1047" s="1">
        <v>1046</v>
      </c>
      <c r="B1047" s="13">
        <v>-8.4661992564355693</v>
      </c>
      <c r="C1047" s="12">
        <v>41.337774235797902</v>
      </c>
      <c r="D1047" s="1">
        <v>2959</v>
      </c>
      <c r="E1047" s="2" t="s">
        <v>1225</v>
      </c>
      <c r="F1047" s="1"/>
      <c r="G1047" s="2" t="s">
        <v>19</v>
      </c>
      <c r="H1047" s="2" t="s">
        <v>723</v>
      </c>
      <c r="I1047" s="2" t="s">
        <v>1200</v>
      </c>
      <c r="J1047" s="1">
        <v>-27881.13</v>
      </c>
      <c r="K1047" s="1">
        <v>185443.8</v>
      </c>
      <c r="L1047" s="2" t="s">
        <v>21</v>
      </c>
      <c r="M1047" s="1">
        <v>1998</v>
      </c>
      <c r="N1047" s="1" t="str" cm="1">
        <f t="array" ref="N1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7" s="2" t="s">
        <v>32</v>
      </c>
      <c r="P1047" s="2" t="str" cm="1">
        <f t="array" ref="P1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7" s="1">
        <v>3</v>
      </c>
      <c r="R1047" s="1">
        <v>28.2</v>
      </c>
      <c r="S1047" s="1">
        <v>18.2</v>
      </c>
      <c r="T1047" s="1">
        <v>14.4</v>
      </c>
      <c r="U1047" s="1">
        <v>6.78</v>
      </c>
      <c r="V1047" s="10"/>
      <c r="W1047" s="1" t="s">
        <v>41</v>
      </c>
      <c r="X1047" s="2" t="s">
        <v>38</v>
      </c>
      <c r="Y1047" s="2" t="str" cm="1">
        <f t="array" ref="Y1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8" spans="1:26" ht="15" customHeight="1" x14ac:dyDescent="0.35">
      <c r="A1048" s="1">
        <v>1047</v>
      </c>
      <c r="B1048" s="13">
        <v>-8.4538324168661205</v>
      </c>
      <c r="C1048" s="12">
        <v>42.070256030419799</v>
      </c>
      <c r="D1048" s="1">
        <v>2961</v>
      </c>
      <c r="E1048" s="2" t="s">
        <v>1226</v>
      </c>
      <c r="F1048" s="1"/>
      <c r="G1048" s="2" t="s">
        <v>37</v>
      </c>
      <c r="H1048" s="2" t="s">
        <v>384</v>
      </c>
      <c r="I1048" s="2" t="s">
        <v>1016</v>
      </c>
      <c r="J1048" s="1">
        <v>-26543</v>
      </c>
      <c r="K1048" s="1">
        <v>266795</v>
      </c>
      <c r="L1048" s="2" t="s">
        <v>21</v>
      </c>
      <c r="M1048" s="1">
        <v>1990</v>
      </c>
      <c r="N1048" s="1" t="str" cm="1">
        <f t="array" ref="N1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8" s="2" t="s">
        <v>32</v>
      </c>
      <c r="P1048" s="2" t="str" cm="1">
        <f t="array" ref="P1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8" s="1">
        <v>3</v>
      </c>
      <c r="R1048" s="1">
        <v>34</v>
      </c>
      <c r="S1048" s="1">
        <v>4.5</v>
      </c>
      <c r="T1048" s="1">
        <v>15.1</v>
      </c>
      <c r="U1048" s="1">
        <v>6.17</v>
      </c>
      <c r="V1048" s="10"/>
      <c r="W1048" s="1" t="s">
        <v>41</v>
      </c>
      <c r="X1048" s="2" t="s">
        <v>24</v>
      </c>
      <c r="Y1048" s="2" t="str" cm="1">
        <f t="array" ref="Y1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49" spans="1:26" ht="15" customHeight="1" x14ac:dyDescent="0.35">
      <c r="A1049" s="1">
        <v>1048</v>
      </c>
      <c r="B1049" s="13">
        <v>-8.5643909119471395</v>
      </c>
      <c r="C1049" s="12">
        <v>41.162174024008102</v>
      </c>
      <c r="D1049" s="1">
        <v>2963</v>
      </c>
      <c r="E1049" s="2" t="s">
        <v>1227</v>
      </c>
      <c r="F1049" s="1"/>
      <c r="G1049" s="2" t="s">
        <v>63</v>
      </c>
      <c r="H1049" s="2" t="s">
        <v>723</v>
      </c>
      <c r="I1049" s="2" t="s">
        <v>804</v>
      </c>
      <c r="J1049" s="1">
        <v>-36197</v>
      </c>
      <c r="K1049" s="1">
        <v>165978</v>
      </c>
      <c r="L1049" s="2" t="s">
        <v>21</v>
      </c>
      <c r="M1049" s="1">
        <v>2001</v>
      </c>
      <c r="N1049" s="1" t="str" cm="1">
        <f t="array" ref="N1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49" s="2" t="s">
        <v>32</v>
      </c>
      <c r="P1049" s="2" t="str" cm="1">
        <f t="array" ref="P1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49" s="1">
        <v>5</v>
      </c>
      <c r="R1049" s="1">
        <v>161</v>
      </c>
      <c r="S1049" s="1">
        <v>28</v>
      </c>
      <c r="U1049" s="1">
        <v>14</v>
      </c>
      <c r="V1049" s="10"/>
      <c r="W1049" s="1" t="s">
        <v>41</v>
      </c>
      <c r="X1049" s="2" t="s">
        <v>38</v>
      </c>
      <c r="Y1049" s="2" t="str" cm="1">
        <f t="array" ref="Y1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0" spans="1:26" ht="15" customHeight="1" x14ac:dyDescent="0.35">
      <c r="A1050" s="1">
        <v>1049</v>
      </c>
      <c r="B1050" s="13">
        <v>-8.5590370893170196</v>
      </c>
      <c r="C1050" s="12">
        <v>41.156025964093701</v>
      </c>
      <c r="D1050" s="1">
        <v>2965</v>
      </c>
      <c r="E1050" s="2" t="s">
        <v>1228</v>
      </c>
      <c r="F1050" s="1"/>
      <c r="G1050" s="2" t="s">
        <v>37</v>
      </c>
      <c r="H1050" s="2" t="s">
        <v>723</v>
      </c>
      <c r="I1050" s="2" t="s">
        <v>804</v>
      </c>
      <c r="J1050" s="1">
        <v>-35751</v>
      </c>
      <c r="K1050" s="1">
        <v>165293</v>
      </c>
      <c r="L1050" s="2" t="s">
        <v>21</v>
      </c>
      <c r="M1050" s="1">
        <v>2005</v>
      </c>
      <c r="N1050" s="1" t="str" cm="1">
        <f t="array" ref="N1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0" s="2" t="s">
        <v>32</v>
      </c>
      <c r="P1050" s="2" t="str" cm="1">
        <f t="array" ref="P1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0" s="1">
        <v>3</v>
      </c>
      <c r="R1050" s="1">
        <v>71.099999999999994</v>
      </c>
      <c r="S1050" s="1">
        <v>12.04</v>
      </c>
      <c r="T1050" s="1">
        <v>39</v>
      </c>
      <c r="U1050" s="1">
        <v>7.7</v>
      </c>
      <c r="V1050" s="10"/>
      <c r="W1050" s="1" t="s">
        <v>41</v>
      </c>
      <c r="X1050" s="2" t="s">
        <v>24</v>
      </c>
      <c r="Y1050" s="2" t="str" cm="1">
        <f t="array" ref="Y1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1" spans="1:26" ht="15" customHeight="1" x14ac:dyDescent="0.35">
      <c r="A1051" s="1">
        <v>1050</v>
      </c>
      <c r="B1051" s="13">
        <v>-7.8648155691027304</v>
      </c>
      <c r="C1051" s="12">
        <v>38.617096172826997</v>
      </c>
      <c r="D1051" s="1">
        <v>2967</v>
      </c>
      <c r="E1051" s="2" t="s">
        <v>1229</v>
      </c>
      <c r="F1051" s="1"/>
      <c r="G1051" s="2" t="s">
        <v>26</v>
      </c>
      <c r="H1051" s="2" t="s">
        <v>135</v>
      </c>
      <c r="I1051" s="2" t="s">
        <v>135</v>
      </c>
      <c r="J1051" s="1">
        <v>23366</v>
      </c>
      <c r="K1051" s="1">
        <v>-116664</v>
      </c>
      <c r="L1051" s="2" t="s">
        <v>21</v>
      </c>
      <c r="M1051" s="1">
        <v>1956</v>
      </c>
      <c r="N1051" s="1" t="str" cm="1">
        <f t="array" ref="N1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51" s="2" t="s">
        <v>77</v>
      </c>
      <c r="P1051" s="2" t="str" cm="1">
        <f t="array" ref="P1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051" s="1">
        <v>3</v>
      </c>
      <c r="R1051" s="1">
        <v>38.479999999999997</v>
      </c>
      <c r="S1051" s="1">
        <v>13.7</v>
      </c>
      <c r="T1051" s="1">
        <v>14.28</v>
      </c>
      <c r="U1051" s="1">
        <v>4.1399999999999997</v>
      </c>
      <c r="V1051" s="10"/>
      <c r="W1051" s="1" t="s">
        <v>23</v>
      </c>
      <c r="X1051" s="2" t="s">
        <v>35</v>
      </c>
      <c r="Y1051" s="2" t="str" cm="1">
        <f t="array" ref="Y1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051" s="2" t="s">
        <v>24</v>
      </c>
    </row>
    <row r="1052" spans="1:26" ht="15" customHeight="1" x14ac:dyDescent="0.35">
      <c r="A1052" s="1">
        <v>1051</v>
      </c>
      <c r="B1052" s="13">
        <v>-8.5622094181447306</v>
      </c>
      <c r="C1052" s="12">
        <v>41.158355322534597</v>
      </c>
      <c r="D1052" s="1">
        <v>2968</v>
      </c>
      <c r="E1052" s="2" t="s">
        <v>1230</v>
      </c>
      <c r="F1052" s="1"/>
      <c r="G1052" s="2" t="s">
        <v>63</v>
      </c>
      <c r="H1052" s="2" t="s">
        <v>723</v>
      </c>
      <c r="I1052" s="2" t="s">
        <v>804</v>
      </c>
      <c r="J1052" s="1">
        <v>-36016</v>
      </c>
      <c r="K1052" s="1">
        <v>165553</v>
      </c>
      <c r="L1052" s="2" t="s">
        <v>21</v>
      </c>
      <c r="M1052" s="1">
        <v>2001</v>
      </c>
      <c r="N1052" s="1" t="str" cm="1">
        <f t="array" ref="N1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2" s="2" t="s">
        <v>32</v>
      </c>
      <c r="P1052" s="2" t="str" cm="1">
        <f t="array" ref="P1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2" s="1">
        <v>7</v>
      </c>
      <c r="R1052" s="1">
        <v>133.5</v>
      </c>
      <c r="S1052" s="1">
        <v>28.8</v>
      </c>
      <c r="T1052" s="1">
        <v>22</v>
      </c>
      <c r="U1052" s="1">
        <v>5.32</v>
      </c>
      <c r="V1052" s="10"/>
      <c r="W1052" s="1" t="s">
        <v>41</v>
      </c>
      <c r="X1052" s="2" t="s">
        <v>38</v>
      </c>
      <c r="Y1052" s="2" t="str" cm="1">
        <f t="array" ref="Y1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3" spans="1:26" ht="15" customHeight="1" x14ac:dyDescent="0.35">
      <c r="A1053" s="1">
        <v>1052</v>
      </c>
      <c r="B1053" s="13">
        <v>-8.5489296298297894</v>
      </c>
      <c r="C1053" s="12">
        <v>41.1515246959069</v>
      </c>
      <c r="D1053" s="1">
        <v>2969</v>
      </c>
      <c r="E1053" s="2" t="s">
        <v>1231</v>
      </c>
      <c r="F1053" s="1"/>
      <c r="G1053" s="2" t="s">
        <v>37</v>
      </c>
      <c r="H1053" s="2" t="s">
        <v>723</v>
      </c>
      <c r="I1053" s="2" t="s">
        <v>804</v>
      </c>
      <c r="J1053" s="1">
        <v>-34905</v>
      </c>
      <c r="K1053" s="1">
        <v>164789</v>
      </c>
      <c r="L1053" s="2" t="s">
        <v>21</v>
      </c>
      <c r="M1053" s="1">
        <v>2005</v>
      </c>
      <c r="N1053" s="1" t="str" cm="1">
        <f t="array" ref="N1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3" s="2" t="s">
        <v>32</v>
      </c>
      <c r="P1053" s="2" t="str" cm="1">
        <f t="array" ref="P1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3" s="1">
        <v>4</v>
      </c>
      <c r="R1053" s="1">
        <v>79.599999999999994</v>
      </c>
      <c r="S1053" s="1">
        <v>11</v>
      </c>
      <c r="T1053" s="1">
        <v>24</v>
      </c>
      <c r="U1053" s="1">
        <v>8.3000000000000007</v>
      </c>
      <c r="V1053" s="10"/>
      <c r="W1053" s="1" t="s">
        <v>41</v>
      </c>
      <c r="X1053" s="2" t="s">
        <v>24</v>
      </c>
      <c r="Y1053" s="2" t="str" cm="1">
        <f t="array" ref="Y1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4" spans="1:26" ht="15" customHeight="1" x14ac:dyDescent="0.35">
      <c r="A1054" s="1">
        <v>1053</v>
      </c>
      <c r="B1054" s="13">
        <v>-8.45203340633884</v>
      </c>
      <c r="C1054" s="12">
        <v>42.068118343710999</v>
      </c>
      <c r="D1054" s="1">
        <v>2970</v>
      </c>
      <c r="E1054" s="2" t="s">
        <v>1226</v>
      </c>
      <c r="F1054" s="1"/>
      <c r="G1054" s="2" t="s">
        <v>37</v>
      </c>
      <c r="H1054" s="2" t="s">
        <v>384</v>
      </c>
      <c r="I1054" s="2" t="s">
        <v>1016</v>
      </c>
      <c r="J1054" s="1">
        <v>-26395</v>
      </c>
      <c r="K1054" s="1">
        <v>266557</v>
      </c>
      <c r="L1054" s="2" t="s">
        <v>21</v>
      </c>
      <c r="M1054" s="1">
        <v>1990</v>
      </c>
      <c r="N1054" s="1" t="str" cm="1">
        <f t="array" ref="N1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4" s="2" t="s">
        <v>32</v>
      </c>
      <c r="P1054" s="2" t="str" cm="1">
        <f t="array" ref="P1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4" s="1">
        <v>3</v>
      </c>
      <c r="R1054" s="1">
        <v>39.450000000000003</v>
      </c>
      <c r="S1054" s="1">
        <v>7.1</v>
      </c>
      <c r="T1054" s="1">
        <v>18.149999999999999</v>
      </c>
      <c r="U1054" s="1">
        <v>4.6100000000000003</v>
      </c>
      <c r="V1054" s="10"/>
      <c r="W1054" s="1" t="s">
        <v>41</v>
      </c>
      <c r="X1054" s="2" t="s">
        <v>24</v>
      </c>
      <c r="Y1054" s="2" t="str" cm="1">
        <f t="array" ref="Y1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5" spans="1:26" ht="15" customHeight="1" x14ac:dyDescent="0.35">
      <c r="A1055" s="1">
        <v>1054</v>
      </c>
      <c r="B1055" s="13">
        <v>-8.5483141318192093</v>
      </c>
      <c r="C1055" s="12">
        <v>41.150266304717803</v>
      </c>
      <c r="D1055" s="1">
        <v>2971</v>
      </c>
      <c r="E1055" s="2" t="s">
        <v>1232</v>
      </c>
      <c r="F1055" s="1"/>
      <c r="G1055" s="2" t="s">
        <v>63</v>
      </c>
      <c r="H1055" s="2" t="s">
        <v>723</v>
      </c>
      <c r="I1055" s="2" t="s">
        <v>804</v>
      </c>
      <c r="J1055" s="1">
        <v>-34854</v>
      </c>
      <c r="K1055" s="1">
        <v>164649</v>
      </c>
      <c r="L1055" s="2" t="s">
        <v>21</v>
      </c>
      <c r="M1055" s="1">
        <v>2001</v>
      </c>
      <c r="N1055" s="1" t="str" cm="1">
        <f t="array" ref="N1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5" s="2" t="s">
        <v>32</v>
      </c>
      <c r="P1055" s="2" t="str" cm="1">
        <f t="array" ref="P1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5" s="1">
        <v>12</v>
      </c>
      <c r="R1055" s="1">
        <v>300</v>
      </c>
      <c r="S1055" s="1">
        <v>38.4</v>
      </c>
      <c r="T1055" s="1">
        <v>26.8</v>
      </c>
      <c r="U1055" s="1">
        <v>13.02</v>
      </c>
      <c r="V1055" s="10"/>
      <c r="W1055" s="1" t="s">
        <v>41</v>
      </c>
      <c r="X1055" s="2" t="s">
        <v>24</v>
      </c>
      <c r="Y1055" s="2" t="str" cm="1">
        <f t="array" ref="Y1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6" spans="1:26" ht="15" customHeight="1" x14ac:dyDescent="0.35">
      <c r="A1056" s="1">
        <v>1055</v>
      </c>
      <c r="B1056" s="13">
        <v>-8.5483966096514106</v>
      </c>
      <c r="C1056" s="12">
        <v>41.150121937508601</v>
      </c>
      <c r="D1056" s="1">
        <v>2973</v>
      </c>
      <c r="E1056" s="2" t="s">
        <v>1233</v>
      </c>
      <c r="F1056" s="1"/>
      <c r="G1056" s="2" t="s">
        <v>63</v>
      </c>
      <c r="H1056" s="2" t="s">
        <v>723</v>
      </c>
      <c r="I1056" s="2" t="s">
        <v>804</v>
      </c>
      <c r="J1056" s="1">
        <v>-34861</v>
      </c>
      <c r="K1056" s="1">
        <v>164633</v>
      </c>
      <c r="L1056" s="2" t="s">
        <v>21</v>
      </c>
      <c r="M1056" s="1">
        <v>2001</v>
      </c>
      <c r="N1056" s="1" t="str" cm="1">
        <f t="array" ref="N1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6" s="2" t="s">
        <v>32</v>
      </c>
      <c r="P1056" s="2" t="str" cm="1">
        <f t="array" ref="P1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6" s="1">
        <v>5</v>
      </c>
      <c r="R1056" s="1">
        <v>128.15</v>
      </c>
      <c r="S1056" s="1">
        <v>10</v>
      </c>
      <c r="T1056" s="1">
        <v>26.8</v>
      </c>
      <c r="U1056" s="1">
        <v>11.3</v>
      </c>
      <c r="V1056" s="10"/>
      <c r="W1056" s="1" t="s">
        <v>41</v>
      </c>
      <c r="X1056" s="2" t="s">
        <v>24</v>
      </c>
      <c r="Y1056" s="2" t="str" cm="1">
        <f t="array" ref="Y1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7" spans="1:25" ht="15" customHeight="1" x14ac:dyDescent="0.35">
      <c r="A1057" s="1">
        <v>1056</v>
      </c>
      <c r="B1057" s="13">
        <v>-8.5480646523345492</v>
      </c>
      <c r="C1057" s="12">
        <v>41.150375256105697</v>
      </c>
      <c r="D1057" s="1">
        <v>2975</v>
      </c>
      <c r="E1057" s="2" t="s">
        <v>1234</v>
      </c>
      <c r="F1057" s="1"/>
      <c r="G1057" s="2" t="s">
        <v>63</v>
      </c>
      <c r="H1057" s="2" t="s">
        <v>723</v>
      </c>
      <c r="I1057" s="2" t="s">
        <v>804</v>
      </c>
      <c r="J1057" s="1">
        <v>-34833</v>
      </c>
      <c r="K1057" s="1">
        <v>164661</v>
      </c>
      <c r="L1057" s="2" t="s">
        <v>21</v>
      </c>
      <c r="M1057" s="1">
        <v>2001</v>
      </c>
      <c r="N1057" s="1" t="str" cm="1">
        <f t="array" ref="N1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7" s="2" t="s">
        <v>32</v>
      </c>
      <c r="P1057" s="2" t="str" cm="1">
        <f t="array" ref="P1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7" s="1">
        <v>6</v>
      </c>
      <c r="R1057" s="1">
        <v>154.75</v>
      </c>
      <c r="S1057" s="1">
        <v>10</v>
      </c>
      <c r="T1057" s="1">
        <v>26.8</v>
      </c>
      <c r="U1057" s="1">
        <v>13.02</v>
      </c>
      <c r="V1057" s="10"/>
      <c r="W1057" s="1" t="s">
        <v>41</v>
      </c>
      <c r="X1057" s="2" t="s">
        <v>24</v>
      </c>
      <c r="Y1057" s="2" t="str" cm="1">
        <f t="array" ref="Y1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8" spans="1:25" ht="15" customHeight="1" x14ac:dyDescent="0.35">
      <c r="A1058" s="1">
        <v>1057</v>
      </c>
      <c r="B1058" s="13">
        <v>-8.5466138982920405</v>
      </c>
      <c r="C1058" s="12">
        <v>41.143203987153598</v>
      </c>
      <c r="D1058" s="1">
        <v>2978</v>
      </c>
      <c r="E1058" s="2" t="s">
        <v>1235</v>
      </c>
      <c r="F1058" s="1"/>
      <c r="G1058" s="2" t="s">
        <v>37</v>
      </c>
      <c r="H1058" s="2" t="s">
        <v>723</v>
      </c>
      <c r="I1058" s="2" t="s">
        <v>804</v>
      </c>
      <c r="J1058" s="1">
        <v>-34715</v>
      </c>
      <c r="K1058" s="1">
        <v>163864</v>
      </c>
      <c r="L1058" s="2" t="s">
        <v>21</v>
      </c>
      <c r="M1058" s="1">
        <v>2005</v>
      </c>
      <c r="N1058" s="1" t="str" cm="1">
        <f t="array" ref="N1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8" s="2" t="s">
        <v>32</v>
      </c>
      <c r="P1058" s="2" t="str" cm="1">
        <f t="array" ref="P1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8" s="1">
        <v>3</v>
      </c>
      <c r="R1058" s="1">
        <v>60.6</v>
      </c>
      <c r="S1058" s="1">
        <v>11</v>
      </c>
      <c r="T1058" s="1">
        <v>34.35</v>
      </c>
      <c r="U1058" s="1">
        <v>7.7</v>
      </c>
      <c r="V1058" s="10"/>
      <c r="W1058" s="1" t="s">
        <v>41</v>
      </c>
      <c r="X1058" s="2" t="s">
        <v>24</v>
      </c>
      <c r="Y1058" s="2" t="str" cm="1">
        <f t="array" ref="Y1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59" spans="1:25" ht="15" customHeight="1" x14ac:dyDescent="0.35">
      <c r="A1059" s="1">
        <v>1058</v>
      </c>
      <c r="B1059" s="13">
        <v>-8.5451067264103404</v>
      </c>
      <c r="C1059" s="12">
        <v>41.142191892448203</v>
      </c>
      <c r="D1059" s="1">
        <v>2979</v>
      </c>
      <c r="E1059" s="2" t="s">
        <v>1236</v>
      </c>
      <c r="F1059" s="1"/>
      <c r="G1059" s="2" t="s">
        <v>19</v>
      </c>
      <c r="H1059" s="2" t="s">
        <v>723</v>
      </c>
      <c r="I1059" s="2" t="s">
        <v>804</v>
      </c>
      <c r="J1059" s="1">
        <v>-34589</v>
      </c>
      <c r="K1059" s="1">
        <v>163751</v>
      </c>
      <c r="L1059" s="2" t="s">
        <v>21</v>
      </c>
      <c r="M1059" s="1">
        <v>2005</v>
      </c>
      <c r="N1059" s="1" t="str" cm="1">
        <f t="array" ref="N1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59" s="2" t="s">
        <v>32</v>
      </c>
      <c r="P1059" s="2" t="str" cm="1">
        <f t="array" ref="P1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59" s="1">
        <v>3</v>
      </c>
      <c r="R1059" s="1">
        <v>51.7</v>
      </c>
      <c r="S1059" s="1">
        <v>30</v>
      </c>
      <c r="T1059" s="1">
        <v>19.8</v>
      </c>
      <c r="U1059" s="1">
        <v>6.85</v>
      </c>
      <c r="V1059" s="10"/>
      <c r="W1059" s="1" t="s">
        <v>41</v>
      </c>
      <c r="X1059" s="2" t="s">
        <v>24</v>
      </c>
      <c r="Y1059" s="2" t="str" cm="1">
        <f t="array" ref="Y1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0" spans="1:25" ht="15" customHeight="1" x14ac:dyDescent="0.35">
      <c r="A1060" s="1">
        <v>1059</v>
      </c>
      <c r="B1060" s="13">
        <v>-8.3744729152919604</v>
      </c>
      <c r="C1060" s="12">
        <v>39.946965369733</v>
      </c>
      <c r="D1060" s="1">
        <v>2981</v>
      </c>
      <c r="E1060" s="2" t="s">
        <v>1237</v>
      </c>
      <c r="F1060" s="1"/>
      <c r="G1060" s="2" t="s">
        <v>37</v>
      </c>
      <c r="H1060" s="2" t="s">
        <v>143</v>
      </c>
      <c r="I1060" s="2" t="s">
        <v>1191</v>
      </c>
      <c r="J1060" s="1">
        <v>-20627</v>
      </c>
      <c r="K1060" s="1">
        <v>30973</v>
      </c>
      <c r="L1060" s="2" t="s">
        <v>21</v>
      </c>
      <c r="M1060" s="1">
        <v>1991</v>
      </c>
      <c r="N1060" s="1" t="str" cm="1">
        <f t="array" ref="N1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0" s="2" t="s">
        <v>32</v>
      </c>
      <c r="P1060" s="2" t="str" cm="1">
        <f t="array" ref="P1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0" s="1">
        <v>3</v>
      </c>
      <c r="R1060" s="1">
        <v>35.9</v>
      </c>
      <c r="S1060" s="1">
        <v>10.5</v>
      </c>
      <c r="T1060" s="1">
        <v>18.7</v>
      </c>
      <c r="U1060" s="1">
        <v>8.6</v>
      </c>
      <c r="V1060" s="10"/>
      <c r="W1060" s="1" t="s">
        <v>46</v>
      </c>
      <c r="X1060" s="2" t="s">
        <v>38</v>
      </c>
      <c r="Y1060" s="2" t="str" cm="1">
        <f t="array" ref="Y1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1" spans="1:25" ht="15" customHeight="1" x14ac:dyDescent="0.35">
      <c r="A1061" s="1">
        <v>1060</v>
      </c>
      <c r="B1061" s="13">
        <v>-8.5408868182500601</v>
      </c>
      <c r="C1061" s="12">
        <v>41.139730702107002</v>
      </c>
      <c r="D1061" s="1">
        <v>2984</v>
      </c>
      <c r="E1061" s="2" t="s">
        <v>1238</v>
      </c>
      <c r="F1061" s="1"/>
      <c r="G1061" s="2" t="s">
        <v>37</v>
      </c>
      <c r="H1061" s="2" t="s">
        <v>723</v>
      </c>
      <c r="I1061" s="2" t="s">
        <v>804</v>
      </c>
      <c r="J1061" s="1">
        <v>-34236</v>
      </c>
      <c r="K1061" s="1">
        <v>163476</v>
      </c>
      <c r="L1061" s="2" t="s">
        <v>21</v>
      </c>
      <c r="M1061" s="1">
        <v>2005</v>
      </c>
      <c r="N1061" s="1" t="str" cm="1">
        <f t="array" ref="N1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1" s="2" t="s">
        <v>32</v>
      </c>
      <c r="P1061" s="2" t="str" cm="1">
        <f t="array" ref="P1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1" s="1">
        <v>3</v>
      </c>
      <c r="R1061" s="1">
        <v>56.25</v>
      </c>
      <c r="S1061" s="1">
        <v>10.7</v>
      </c>
      <c r="T1061" s="1">
        <v>30.5</v>
      </c>
      <c r="U1061" s="1">
        <v>6.64</v>
      </c>
      <c r="V1061" s="10"/>
      <c r="W1061" s="1" t="s">
        <v>41</v>
      </c>
      <c r="X1061" s="2" t="s">
        <v>24</v>
      </c>
      <c r="Y1061" s="2" t="str" cm="1">
        <f t="array" ref="Y1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2" spans="1:25" ht="15" customHeight="1" x14ac:dyDescent="0.35">
      <c r="A1062" s="1">
        <v>1061</v>
      </c>
      <c r="B1062" s="13">
        <v>-8.5376810355439403</v>
      </c>
      <c r="C1062" s="12">
        <v>41.135563968721897</v>
      </c>
      <c r="D1062" s="1">
        <v>2987</v>
      </c>
      <c r="E1062" s="2" t="s">
        <v>1239</v>
      </c>
      <c r="F1062" s="1"/>
      <c r="G1062" s="2" t="s">
        <v>37</v>
      </c>
      <c r="H1062" s="2" t="s">
        <v>723</v>
      </c>
      <c r="I1062" s="2" t="s">
        <v>804</v>
      </c>
      <c r="J1062" s="1">
        <v>-33969</v>
      </c>
      <c r="K1062" s="1">
        <v>163012</v>
      </c>
      <c r="L1062" s="2" t="s">
        <v>21</v>
      </c>
      <c r="M1062" s="1">
        <v>2005</v>
      </c>
      <c r="N1062" s="1" t="str" cm="1">
        <f t="array" ref="N1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2" s="2" t="s">
        <v>32</v>
      </c>
      <c r="P1062" s="2" t="str" cm="1">
        <f t="array" ref="P1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2" s="1">
        <v>3</v>
      </c>
      <c r="R1062" s="1">
        <v>59.9</v>
      </c>
      <c r="S1062" s="1">
        <v>11.99</v>
      </c>
      <c r="T1062" s="1">
        <v>33.799999999999997</v>
      </c>
      <c r="U1062" s="1">
        <v>6.24</v>
      </c>
      <c r="V1062" s="10"/>
      <c r="W1062" s="1" t="s">
        <v>41</v>
      </c>
      <c r="X1062" s="2" t="s">
        <v>24</v>
      </c>
      <c r="Y1062" s="2" t="str" cm="1">
        <f t="array" ref="Y1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3" spans="1:25" ht="15" customHeight="1" x14ac:dyDescent="0.35">
      <c r="A1063" s="1">
        <v>1062</v>
      </c>
      <c r="B1063" s="13">
        <v>-8.4313933989168195</v>
      </c>
      <c r="C1063" s="12">
        <v>39.9170697423978</v>
      </c>
      <c r="D1063" s="1">
        <v>2988</v>
      </c>
      <c r="E1063" s="2" t="s">
        <v>1240</v>
      </c>
      <c r="F1063" s="1"/>
      <c r="G1063" s="2" t="s">
        <v>37</v>
      </c>
      <c r="H1063" s="2" t="s">
        <v>143</v>
      </c>
      <c r="I1063" s="2" t="s">
        <v>1191</v>
      </c>
      <c r="J1063" s="1">
        <v>-25502.52</v>
      </c>
      <c r="K1063" s="1">
        <v>27668.29</v>
      </c>
      <c r="L1063" s="2" t="s">
        <v>21</v>
      </c>
      <c r="M1063" s="1">
        <v>2000</v>
      </c>
      <c r="N1063" s="1" t="str" cm="1">
        <f t="array" ref="N1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3" s="2" t="s">
        <v>32</v>
      </c>
      <c r="P1063" s="2" t="str" cm="1">
        <f t="array" ref="P1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3" s="1">
        <v>3</v>
      </c>
      <c r="R1063" s="1">
        <v>41.55</v>
      </c>
      <c r="S1063" s="1">
        <v>10.6</v>
      </c>
      <c r="T1063" s="1">
        <v>17.5</v>
      </c>
      <c r="U1063" s="1">
        <v>7.2</v>
      </c>
      <c r="V1063" s="10"/>
      <c r="W1063" s="1" t="s">
        <v>46</v>
      </c>
      <c r="X1063" s="2" t="s">
        <v>38</v>
      </c>
      <c r="Y1063" s="2" t="str" cm="1">
        <f t="array" ref="Y1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4" spans="1:25" ht="15" customHeight="1" x14ac:dyDescent="0.35">
      <c r="A1064" s="1">
        <v>1063</v>
      </c>
      <c r="B1064" s="13">
        <v>-7.8919469562707496</v>
      </c>
      <c r="C1064" s="12">
        <v>41.276939271258101</v>
      </c>
      <c r="D1064" s="1">
        <v>2990</v>
      </c>
      <c r="E1064" s="2" t="s">
        <v>1241</v>
      </c>
      <c r="F1064" s="1"/>
      <c r="G1064" s="2" t="s">
        <v>19</v>
      </c>
      <c r="H1064" s="2" t="s">
        <v>265</v>
      </c>
      <c r="I1064" s="2" t="s">
        <v>265</v>
      </c>
      <c r="J1064" s="1">
        <v>20205</v>
      </c>
      <c r="K1064" s="1">
        <v>178662</v>
      </c>
      <c r="L1064" s="2" t="s">
        <v>21</v>
      </c>
      <c r="M1064" s="1">
        <v>1989</v>
      </c>
      <c r="N1064" s="1" t="str" cm="1">
        <f t="array" ref="N1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4" s="2" t="s">
        <v>65</v>
      </c>
      <c r="P1064" s="2" t="str" cm="1">
        <f t="array" ref="P1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4" s="1">
        <v>1</v>
      </c>
      <c r="R1064" s="1">
        <v>5.3</v>
      </c>
      <c r="S1064" s="1">
        <v>16.3</v>
      </c>
      <c r="T1064" s="1">
        <v>5.3</v>
      </c>
      <c r="U1064" s="9"/>
      <c r="V1064" s="10"/>
      <c r="W1064" s="1" t="s">
        <v>41</v>
      </c>
      <c r="X1064" s="2" t="s">
        <v>24</v>
      </c>
      <c r="Y1064" s="2" t="str" cm="1">
        <f t="array" ref="Y1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5" spans="1:25" ht="15" customHeight="1" x14ac:dyDescent="0.35">
      <c r="A1065" s="1">
        <v>1064</v>
      </c>
      <c r="B1065" s="13">
        <v>-7.8827591709105196</v>
      </c>
      <c r="C1065" s="12">
        <v>41.282475241313101</v>
      </c>
      <c r="D1065" s="1">
        <v>2992</v>
      </c>
      <c r="E1065" s="2" t="s">
        <v>1242</v>
      </c>
      <c r="F1065" s="1"/>
      <c r="G1065" s="2" t="s">
        <v>37</v>
      </c>
      <c r="H1065" s="2" t="s">
        <v>265</v>
      </c>
      <c r="I1065" s="2" t="s">
        <v>265</v>
      </c>
      <c r="J1065" s="1">
        <v>20973</v>
      </c>
      <c r="K1065" s="1">
        <v>179279</v>
      </c>
      <c r="L1065" s="2" t="s">
        <v>21</v>
      </c>
      <c r="M1065" s="1">
        <v>1989</v>
      </c>
      <c r="N1065" s="1" t="str" cm="1">
        <f t="array" ref="N1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5" s="2" t="s">
        <v>65</v>
      </c>
      <c r="P1065" s="2" t="str" cm="1">
        <f t="array" ref="P1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5" s="1">
        <v>1</v>
      </c>
      <c r="R1065" s="1">
        <v>16.399999999999999</v>
      </c>
      <c r="S1065" s="1">
        <v>6.02</v>
      </c>
      <c r="T1065" s="1">
        <v>16.399999999999999</v>
      </c>
      <c r="U1065" s="9"/>
      <c r="V1065" s="10"/>
      <c r="W1065" s="1" t="s">
        <v>41</v>
      </c>
      <c r="X1065" s="2" t="s">
        <v>24</v>
      </c>
      <c r="Y1065" s="2" t="str" cm="1">
        <f t="array" ref="Y1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6" spans="1:25" ht="15" customHeight="1" x14ac:dyDescent="0.35">
      <c r="A1066" s="1">
        <v>1065</v>
      </c>
      <c r="B1066" s="13">
        <v>-7.4719783608800396</v>
      </c>
      <c r="C1066" s="12">
        <v>38.799874973206201</v>
      </c>
      <c r="D1066" s="1">
        <v>2994</v>
      </c>
      <c r="E1066" s="2" t="s">
        <v>1243</v>
      </c>
      <c r="F1066" s="1"/>
      <c r="G1066" s="2" t="s">
        <v>19</v>
      </c>
      <c r="H1066" s="2" t="s">
        <v>135</v>
      </c>
      <c r="I1066" s="2" t="s">
        <v>1244</v>
      </c>
      <c r="J1066" s="1">
        <v>57432.57</v>
      </c>
      <c r="K1066" s="1">
        <v>-96200.25</v>
      </c>
      <c r="L1066" s="2" t="s">
        <v>21</v>
      </c>
      <c r="M1066" s="1">
        <v>2004</v>
      </c>
      <c r="N1066" s="1" t="str" cm="1">
        <f t="array" ref="N1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6" s="2" t="s">
        <v>65</v>
      </c>
      <c r="P1066" s="2" t="str" cm="1">
        <f t="array" ref="P1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6" s="1">
        <v>1</v>
      </c>
      <c r="R1066" s="1">
        <v>9.1999999999999993</v>
      </c>
      <c r="S1066" s="1">
        <v>13.5</v>
      </c>
      <c r="U1066" s="9"/>
      <c r="V1066" s="10"/>
      <c r="W1066" s="1" t="s">
        <v>23</v>
      </c>
      <c r="X1066" s="2" t="s">
        <v>24</v>
      </c>
      <c r="Y1066" s="2" t="str" cm="1">
        <f t="array" ref="Y1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7" spans="1:25" ht="15" customHeight="1" x14ac:dyDescent="0.35">
      <c r="A1067" s="1">
        <v>1066</v>
      </c>
      <c r="B1067" s="13">
        <v>-7.8739202980926004</v>
      </c>
      <c r="C1067" s="12">
        <v>41.280897957519898</v>
      </c>
      <c r="D1067" s="1">
        <v>2995</v>
      </c>
      <c r="E1067" s="2" t="s">
        <v>1245</v>
      </c>
      <c r="F1067" s="1"/>
      <c r="G1067" s="2" t="s">
        <v>37</v>
      </c>
      <c r="H1067" s="2" t="s">
        <v>265</v>
      </c>
      <c r="I1067" s="2" t="s">
        <v>265</v>
      </c>
      <c r="J1067" s="1">
        <v>21714</v>
      </c>
      <c r="K1067" s="1">
        <v>179106</v>
      </c>
      <c r="L1067" s="2" t="s">
        <v>21</v>
      </c>
      <c r="M1067" s="1">
        <v>1989</v>
      </c>
      <c r="N1067" s="1" t="str" cm="1">
        <f t="array" ref="N1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7" s="2" t="s">
        <v>65</v>
      </c>
      <c r="P1067" s="2" t="str" cm="1">
        <f t="array" ref="P1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7" s="1">
        <v>1</v>
      </c>
      <c r="R1067" s="1">
        <v>16.399999999999999</v>
      </c>
      <c r="S1067" s="1">
        <v>6.4</v>
      </c>
      <c r="T1067" s="1">
        <v>16.399999999999999</v>
      </c>
      <c r="U1067" s="9"/>
      <c r="V1067" s="10"/>
      <c r="W1067" s="1" t="s">
        <v>41</v>
      </c>
      <c r="X1067" s="2" t="s">
        <v>24</v>
      </c>
      <c r="Y1067" s="2" t="str" cm="1">
        <f t="array" ref="Y1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8" spans="1:25" ht="15" customHeight="1" x14ac:dyDescent="0.35">
      <c r="A1068" s="1">
        <v>1067</v>
      </c>
      <c r="B1068" s="13">
        <v>-7.4635903340525402</v>
      </c>
      <c r="C1068" s="12">
        <v>38.7940283541827</v>
      </c>
      <c r="D1068" s="1">
        <v>2998</v>
      </c>
      <c r="E1068" s="2" t="s">
        <v>1246</v>
      </c>
      <c r="F1068" s="1"/>
      <c r="G1068" s="2" t="s">
        <v>19</v>
      </c>
      <c r="H1068" s="2" t="s">
        <v>135</v>
      </c>
      <c r="I1068" s="2" t="s">
        <v>1244</v>
      </c>
      <c r="J1068" s="1">
        <v>58166</v>
      </c>
      <c r="K1068" s="1">
        <v>-96844</v>
      </c>
      <c r="L1068" s="2" t="s">
        <v>21</v>
      </c>
      <c r="M1068" s="1">
        <v>2004</v>
      </c>
      <c r="N1068" s="1" t="str" cm="1">
        <f t="array" ref="N1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8" s="2" t="s">
        <v>65</v>
      </c>
      <c r="P1068" s="2" t="str" cm="1">
        <f t="array" ref="P1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68" s="1">
        <v>1</v>
      </c>
      <c r="R1068" s="1">
        <v>9</v>
      </c>
      <c r="S1068" s="1">
        <v>13.5</v>
      </c>
      <c r="T1068" s="1">
        <v>9</v>
      </c>
      <c r="U1068" s="9"/>
      <c r="V1068" s="10"/>
      <c r="W1068" s="1" t="s">
        <v>23</v>
      </c>
      <c r="X1068" s="2" t="s">
        <v>24</v>
      </c>
      <c r="Y1068" s="2" t="str" cm="1">
        <f t="array" ref="Y1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69" spans="1:25" ht="15" customHeight="1" x14ac:dyDescent="0.35">
      <c r="A1069" s="1">
        <v>1068</v>
      </c>
      <c r="B1069" s="13">
        <v>-8.3620864452739205</v>
      </c>
      <c r="C1069" s="12">
        <v>39.916954510272802</v>
      </c>
      <c r="D1069" s="1">
        <v>3000</v>
      </c>
      <c r="E1069" s="2" t="s">
        <v>1247</v>
      </c>
      <c r="F1069" s="1"/>
      <c r="G1069" s="2" t="s">
        <v>37</v>
      </c>
      <c r="H1069" s="2" t="s">
        <v>143</v>
      </c>
      <c r="I1069" s="2" t="s">
        <v>1191</v>
      </c>
      <c r="J1069" s="1">
        <v>-19577</v>
      </c>
      <c r="K1069" s="1">
        <v>27638</v>
      </c>
      <c r="L1069" s="2" t="s">
        <v>21</v>
      </c>
      <c r="M1069" s="1">
        <v>1992</v>
      </c>
      <c r="N1069" s="1" t="str" cm="1">
        <f t="array" ref="N1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69" s="2" t="s">
        <v>32</v>
      </c>
      <c r="P1069" s="2" t="str" cm="1">
        <f t="array" ref="P1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69" s="1">
        <v>3</v>
      </c>
      <c r="R1069" s="1">
        <v>30.8</v>
      </c>
      <c r="S1069" s="1">
        <v>10.4</v>
      </c>
      <c r="T1069" s="1">
        <v>14.1</v>
      </c>
      <c r="U1069" s="1">
        <v>8.8000000000000007</v>
      </c>
      <c r="V1069" s="10"/>
      <c r="W1069" s="1" t="s">
        <v>46</v>
      </c>
      <c r="X1069" s="2" t="s">
        <v>38</v>
      </c>
      <c r="Y1069" s="2" t="str" cm="1">
        <f t="array" ref="Y1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0" spans="1:25" ht="15" customHeight="1" x14ac:dyDescent="0.35">
      <c r="A1070" s="1">
        <v>1069</v>
      </c>
      <c r="B1070" s="13">
        <v>-8.53733366222116</v>
      </c>
      <c r="C1070" s="12">
        <v>41.1352410300006</v>
      </c>
      <c r="D1070" s="1">
        <v>3001</v>
      </c>
      <c r="E1070" s="2" t="s">
        <v>1248</v>
      </c>
      <c r="F1070" s="1"/>
      <c r="G1070" s="2" t="s">
        <v>37</v>
      </c>
      <c r="H1070" s="2" t="s">
        <v>723</v>
      </c>
      <c r="I1070" s="2" t="s">
        <v>804</v>
      </c>
      <c r="J1070" s="1">
        <v>-33940</v>
      </c>
      <c r="K1070" s="1">
        <v>162976</v>
      </c>
      <c r="L1070" s="2" t="s">
        <v>21</v>
      </c>
      <c r="M1070" s="1">
        <v>2005</v>
      </c>
      <c r="N1070" s="1" t="str" cm="1">
        <f t="array" ref="N1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0" s="2" t="s">
        <v>32</v>
      </c>
      <c r="P1070" s="2" t="str" cm="1">
        <f t="array" ref="P1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0" s="1">
        <v>3</v>
      </c>
      <c r="R1070" s="1">
        <v>58.6</v>
      </c>
      <c r="S1070" s="1">
        <v>11.92</v>
      </c>
      <c r="T1070" s="1">
        <v>32.5</v>
      </c>
      <c r="U1070" s="1">
        <v>6.11</v>
      </c>
      <c r="V1070" s="10"/>
      <c r="W1070" s="1" t="s">
        <v>41</v>
      </c>
      <c r="X1070" s="2" t="s">
        <v>24</v>
      </c>
      <c r="Y1070" s="2" t="str" cm="1">
        <f t="array" ref="Y1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1" spans="1:25" ht="15" customHeight="1" x14ac:dyDescent="0.35">
      <c r="A1071" s="1">
        <v>1070</v>
      </c>
      <c r="B1071" s="13">
        <v>-7.86629529618296</v>
      </c>
      <c r="C1071" s="12">
        <v>41.280313274852801</v>
      </c>
      <c r="D1071" s="1">
        <v>3002</v>
      </c>
      <c r="E1071" s="2" t="s">
        <v>1249</v>
      </c>
      <c r="F1071" s="1"/>
      <c r="G1071" s="2" t="s">
        <v>37</v>
      </c>
      <c r="H1071" s="2" t="s">
        <v>265</v>
      </c>
      <c r="I1071" s="2" t="s">
        <v>265</v>
      </c>
      <c r="J1071" s="1">
        <v>22353</v>
      </c>
      <c r="K1071" s="1">
        <v>179043</v>
      </c>
      <c r="L1071" s="2" t="s">
        <v>21</v>
      </c>
      <c r="M1071" s="1">
        <v>1989</v>
      </c>
      <c r="N1071" s="1" t="str" cm="1">
        <f t="array" ref="N1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1" s="2" t="s">
        <v>65</v>
      </c>
      <c r="P1071" s="2" t="str" cm="1">
        <f t="array" ref="P1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1" s="1">
        <v>1</v>
      </c>
      <c r="R1071" s="1">
        <v>19.3</v>
      </c>
      <c r="S1071" s="1">
        <v>10.5</v>
      </c>
      <c r="T1071" s="1">
        <v>19.3</v>
      </c>
      <c r="U1071" s="9"/>
      <c r="V1071" s="10"/>
      <c r="W1071" s="1" t="s">
        <v>41</v>
      </c>
      <c r="X1071" s="2" t="s">
        <v>24</v>
      </c>
      <c r="Y1071" s="2" t="str" cm="1">
        <f t="array" ref="Y1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2" spans="1:25" ht="15" customHeight="1" x14ac:dyDescent="0.35">
      <c r="A1072" s="1">
        <v>1071</v>
      </c>
      <c r="B1072" s="13">
        <v>-8.5357525501939797</v>
      </c>
      <c r="C1072" s="12">
        <v>41.1337698464067</v>
      </c>
      <c r="D1072" s="1">
        <v>3004</v>
      </c>
      <c r="E1072" s="2" t="s">
        <v>1250</v>
      </c>
      <c r="F1072" s="1"/>
      <c r="G1072" s="2" t="s">
        <v>37</v>
      </c>
      <c r="H1072" s="2" t="s">
        <v>723</v>
      </c>
      <c r="I1072" s="2" t="s">
        <v>804</v>
      </c>
      <c r="J1072" s="1">
        <v>-33808</v>
      </c>
      <c r="K1072" s="1">
        <v>162812</v>
      </c>
      <c r="L1072" s="2" t="s">
        <v>21</v>
      </c>
      <c r="M1072" s="1">
        <v>2005</v>
      </c>
      <c r="N1072" s="1" t="str" cm="1">
        <f t="array" ref="N1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2" s="2" t="s">
        <v>32</v>
      </c>
      <c r="P1072" s="2" t="str" cm="1">
        <f t="array" ref="P1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2" s="1">
        <v>3</v>
      </c>
      <c r="R1072" s="1">
        <v>71</v>
      </c>
      <c r="S1072" s="1">
        <v>11.6</v>
      </c>
      <c r="T1072" s="1">
        <v>39</v>
      </c>
      <c r="U1072" s="1">
        <v>6.8</v>
      </c>
      <c r="V1072" s="10"/>
      <c r="W1072" s="1" t="s">
        <v>41</v>
      </c>
      <c r="X1072" s="2" t="s">
        <v>24</v>
      </c>
      <c r="Y1072" s="2" t="str" cm="1">
        <f t="array" ref="Y1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3" spans="1:25" ht="15" customHeight="1" x14ac:dyDescent="0.35">
      <c r="A1073" s="1">
        <v>1072</v>
      </c>
      <c r="B1073" s="13">
        <v>-8.5308442223688399</v>
      </c>
      <c r="C1073" s="12">
        <v>41.1315448020476</v>
      </c>
      <c r="D1073" s="1">
        <v>3005</v>
      </c>
      <c r="E1073" s="2" t="s">
        <v>1251</v>
      </c>
      <c r="F1073" s="1"/>
      <c r="G1073" s="2" t="s">
        <v>63</v>
      </c>
      <c r="H1073" s="2" t="s">
        <v>723</v>
      </c>
      <c r="I1073" s="2" t="s">
        <v>804</v>
      </c>
      <c r="J1073" s="1">
        <v>-33397</v>
      </c>
      <c r="K1073" s="1">
        <v>162563</v>
      </c>
      <c r="L1073" s="2" t="s">
        <v>21</v>
      </c>
      <c r="M1073" s="1">
        <v>2001</v>
      </c>
      <c r="N1073" s="1" t="str" cm="1">
        <f t="array" ref="N1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3" s="2" t="s">
        <v>32</v>
      </c>
      <c r="P1073" s="2" t="str" cm="1">
        <f t="array" ref="P1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3" s="1">
        <v>20</v>
      </c>
      <c r="R1073" s="1">
        <v>676</v>
      </c>
      <c r="S1073" s="1">
        <v>28.6</v>
      </c>
      <c r="T1073" s="1">
        <v>35</v>
      </c>
      <c r="U1073" s="1">
        <v>10.78</v>
      </c>
      <c r="V1073" s="10"/>
      <c r="W1073" s="1" t="s">
        <v>41</v>
      </c>
      <c r="X1073" s="2" t="s">
        <v>24</v>
      </c>
      <c r="Y1073" s="2" t="str" cm="1">
        <f t="array" ref="Y1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4" spans="1:25" ht="15" customHeight="1" x14ac:dyDescent="0.35">
      <c r="A1074" s="1">
        <v>1073</v>
      </c>
      <c r="B1074" s="13">
        <v>-7.8588321992185604</v>
      </c>
      <c r="C1074" s="12">
        <v>41.278152740690899</v>
      </c>
      <c r="D1074" s="1">
        <v>3006</v>
      </c>
      <c r="E1074" s="2" t="s">
        <v>1252</v>
      </c>
      <c r="F1074" s="1"/>
      <c r="G1074" s="2" t="s">
        <v>19</v>
      </c>
      <c r="H1074" s="2" t="s">
        <v>265</v>
      </c>
      <c r="I1074" s="2" t="s">
        <v>265</v>
      </c>
      <c r="J1074" s="1">
        <v>22979</v>
      </c>
      <c r="K1074" s="1">
        <v>178805</v>
      </c>
      <c r="L1074" s="2" t="s">
        <v>21</v>
      </c>
      <c r="M1074" s="1">
        <v>1989</v>
      </c>
      <c r="N1074" s="1" t="str" cm="1">
        <f t="array" ref="N1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4" s="2" t="s">
        <v>65</v>
      </c>
      <c r="P1074" s="2" t="str" cm="1">
        <f t="array" ref="P1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4" s="1">
        <v>1</v>
      </c>
      <c r="R1074" s="1">
        <v>11.4</v>
      </c>
      <c r="S1074" s="1">
        <v>15.72</v>
      </c>
      <c r="T1074" s="1">
        <v>11.4</v>
      </c>
      <c r="U1074" s="9"/>
      <c r="V1074" s="10"/>
      <c r="W1074" s="1" t="s">
        <v>41</v>
      </c>
      <c r="X1074" s="2" t="s">
        <v>24</v>
      </c>
      <c r="Y1074" s="2" t="str" cm="1">
        <f t="array" ref="Y1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5" spans="1:25" ht="15" customHeight="1" x14ac:dyDescent="0.35">
      <c r="A1075" s="1">
        <v>1074</v>
      </c>
      <c r="B1075" s="13">
        <v>-8.3687741704434799</v>
      </c>
      <c r="C1075" s="12">
        <v>39.917407368419198</v>
      </c>
      <c r="D1075" s="1">
        <v>3007</v>
      </c>
      <c r="E1075" s="2" t="s">
        <v>1253</v>
      </c>
      <c r="F1075" s="1"/>
      <c r="G1075" s="2" t="s">
        <v>19</v>
      </c>
      <c r="H1075" s="2" t="s">
        <v>143</v>
      </c>
      <c r="I1075" s="2" t="s">
        <v>1191</v>
      </c>
      <c r="J1075" s="1">
        <v>-20148.650000000001</v>
      </c>
      <c r="K1075" s="1">
        <v>27689.77</v>
      </c>
      <c r="L1075" s="2" t="s">
        <v>21</v>
      </c>
      <c r="M1075" s="1">
        <v>1992</v>
      </c>
      <c r="N1075" s="1" t="str" cm="1">
        <f t="array" ref="N1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5" s="2" t="s">
        <v>32</v>
      </c>
      <c r="P1075" s="2" t="str" cm="1">
        <f t="array" ref="P1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75" s="1">
        <v>3</v>
      </c>
      <c r="R1075" s="1">
        <v>30.4</v>
      </c>
      <c r="S1075" s="1">
        <v>12.15</v>
      </c>
      <c r="T1075" s="1">
        <v>15.15</v>
      </c>
      <c r="U1075" s="1">
        <v>7.6</v>
      </c>
      <c r="V1075" s="10"/>
      <c r="W1075" s="1" t="s">
        <v>46</v>
      </c>
      <c r="X1075" s="2" t="s">
        <v>38</v>
      </c>
      <c r="Y1075" s="2" t="str" cm="1">
        <f t="array" ref="Y1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6" spans="1:25" ht="15" customHeight="1" x14ac:dyDescent="0.35">
      <c r="A1076" s="1">
        <v>1075</v>
      </c>
      <c r="B1076" s="13">
        <v>-7.8421239066889097</v>
      </c>
      <c r="C1076" s="12">
        <v>41.281111915993002</v>
      </c>
      <c r="D1076" s="1">
        <v>3009</v>
      </c>
      <c r="E1076" s="2" t="s">
        <v>1254</v>
      </c>
      <c r="F1076" s="1"/>
      <c r="G1076" s="2" t="s">
        <v>19</v>
      </c>
      <c r="H1076" s="2" t="s">
        <v>265</v>
      </c>
      <c r="I1076" s="2" t="s">
        <v>265</v>
      </c>
      <c r="J1076" s="1">
        <v>24377.73</v>
      </c>
      <c r="K1076" s="1">
        <v>179138.2</v>
      </c>
      <c r="L1076" s="2" t="s">
        <v>21</v>
      </c>
      <c r="M1076" s="1">
        <v>2000</v>
      </c>
      <c r="N1076" s="1" t="str" cm="1">
        <f t="array" ref="N1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6" s="2" t="s">
        <v>65</v>
      </c>
      <c r="P1076" s="2" t="str" cm="1">
        <f t="array" ref="P1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6" s="1">
        <v>1</v>
      </c>
      <c r="R1076" s="1">
        <v>18.7</v>
      </c>
      <c r="S1076" s="1">
        <v>21.3</v>
      </c>
      <c r="T1076" s="1">
        <v>18.7</v>
      </c>
      <c r="U1076" s="9"/>
      <c r="V1076" s="10"/>
      <c r="W1076" s="1" t="s">
        <v>41</v>
      </c>
      <c r="X1076" s="2" t="s">
        <v>38</v>
      </c>
      <c r="Y1076" s="2" t="str" cm="1">
        <f t="array" ref="Y1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7" spans="1:25" ht="15" customHeight="1" x14ac:dyDescent="0.35">
      <c r="A1077" s="1">
        <v>1076</v>
      </c>
      <c r="B1077" s="13">
        <v>-8.5194817651624906</v>
      </c>
      <c r="C1077" s="12">
        <v>41.1354373532549</v>
      </c>
      <c r="D1077" s="1">
        <v>3010</v>
      </c>
      <c r="E1077" s="2" t="s">
        <v>1255</v>
      </c>
      <c r="F1077" s="1"/>
      <c r="G1077" s="2" t="s">
        <v>19</v>
      </c>
      <c r="H1077" s="2" t="s">
        <v>723</v>
      </c>
      <c r="I1077" s="2" t="s">
        <v>804</v>
      </c>
      <c r="J1077" s="1">
        <v>-32441</v>
      </c>
      <c r="K1077" s="1">
        <v>162991</v>
      </c>
      <c r="L1077" s="2" t="s">
        <v>21</v>
      </c>
      <c r="M1077" s="1">
        <v>2005</v>
      </c>
      <c r="N1077" s="1" t="str" cm="1">
        <f t="array" ref="N1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7" s="2" t="s">
        <v>22</v>
      </c>
      <c r="P1077" s="2" t="str" cm="1">
        <f t="array" ref="P1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77" s="1">
        <v>1</v>
      </c>
      <c r="R1077" s="1">
        <v>27.8</v>
      </c>
      <c r="S1077" s="1">
        <v>36</v>
      </c>
      <c r="T1077" s="1">
        <v>27.8</v>
      </c>
      <c r="U1077" s="9"/>
      <c r="V1077" s="10"/>
      <c r="W1077" s="1" t="s">
        <v>41</v>
      </c>
      <c r="X1077" s="2" t="s">
        <v>24</v>
      </c>
      <c r="Y1077" s="2" t="str" cm="1">
        <f t="array" ref="Y1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8" spans="1:25" ht="15" customHeight="1" x14ac:dyDescent="0.35">
      <c r="A1078" s="1">
        <v>1077</v>
      </c>
      <c r="B1078" s="13">
        <v>-7.4368419049816197</v>
      </c>
      <c r="C1078" s="12">
        <v>38.774928330804102</v>
      </c>
      <c r="D1078" s="1">
        <v>3012</v>
      </c>
      <c r="E1078" s="2" t="s">
        <v>1256</v>
      </c>
      <c r="F1078" s="1"/>
      <c r="G1078" s="2" t="s">
        <v>19</v>
      </c>
      <c r="H1078" s="2" t="s">
        <v>135</v>
      </c>
      <c r="I1078" s="2" t="s">
        <v>1086</v>
      </c>
      <c r="J1078" s="1">
        <v>60506</v>
      </c>
      <c r="K1078" s="1">
        <v>-98947</v>
      </c>
      <c r="L1078" s="2" t="s">
        <v>21</v>
      </c>
      <c r="M1078" s="1">
        <v>2004</v>
      </c>
      <c r="N1078" s="1" t="str" cm="1">
        <f t="array" ref="N1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8" s="2" t="s">
        <v>65</v>
      </c>
      <c r="P1078" s="2" t="str" cm="1">
        <f t="array" ref="P1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8" s="1">
        <v>1</v>
      </c>
      <c r="R1078" s="1">
        <v>9.4</v>
      </c>
      <c r="S1078" s="1">
        <v>14.1</v>
      </c>
      <c r="T1078" s="1">
        <v>9.4</v>
      </c>
      <c r="U1078" s="9"/>
      <c r="V1078" s="10"/>
      <c r="W1078" s="1" t="s">
        <v>23</v>
      </c>
      <c r="X1078" s="2" t="s">
        <v>24</v>
      </c>
      <c r="Y1078" s="2" t="str" cm="1">
        <f t="array" ref="Y1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79" spans="1:25" ht="15" customHeight="1" x14ac:dyDescent="0.35">
      <c r="A1079" s="1">
        <v>1078</v>
      </c>
      <c r="B1079" s="13">
        <v>-7.8320195943347803</v>
      </c>
      <c r="C1079" s="12">
        <v>41.284325635902803</v>
      </c>
      <c r="D1079" s="1">
        <v>3015</v>
      </c>
      <c r="E1079" s="2" t="s">
        <v>1257</v>
      </c>
      <c r="F1079" s="1"/>
      <c r="G1079" s="2" t="s">
        <v>19</v>
      </c>
      <c r="H1079" s="2" t="s">
        <v>265</v>
      </c>
      <c r="I1079" s="2" t="s">
        <v>265</v>
      </c>
      <c r="J1079" s="1">
        <v>25223</v>
      </c>
      <c r="K1079" s="1">
        <v>179498</v>
      </c>
      <c r="L1079" s="2" t="s">
        <v>21</v>
      </c>
      <c r="M1079" s="1">
        <v>2000</v>
      </c>
      <c r="N1079" s="1" t="str" cm="1">
        <f t="array" ref="N1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79" s="2" t="s">
        <v>65</v>
      </c>
      <c r="P1079" s="2" t="str" cm="1">
        <f t="array" ref="P1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79" s="1">
        <v>1</v>
      </c>
      <c r="R1079" s="1">
        <v>10.4</v>
      </c>
      <c r="S1079" s="1">
        <v>16.399999999999999</v>
      </c>
      <c r="T1079" s="1">
        <v>10.4</v>
      </c>
      <c r="U1079" s="9"/>
      <c r="V1079" s="10"/>
      <c r="W1079" s="1" t="s">
        <v>41</v>
      </c>
      <c r="X1079" s="2" t="s">
        <v>24</v>
      </c>
      <c r="Y1079" s="2" t="str" cm="1">
        <f t="array" ref="Y1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0" spans="1:25" ht="15" customHeight="1" x14ac:dyDescent="0.35">
      <c r="A1080" s="1">
        <v>1079</v>
      </c>
      <c r="B1080" s="13">
        <v>-7.8281866307107402</v>
      </c>
      <c r="C1080" s="12">
        <v>41.284576668511697</v>
      </c>
      <c r="D1080" s="1">
        <v>3017</v>
      </c>
      <c r="E1080" s="2" t="s">
        <v>1258</v>
      </c>
      <c r="F1080" s="1"/>
      <c r="G1080" s="2" t="s">
        <v>26</v>
      </c>
      <c r="H1080" s="2" t="s">
        <v>265</v>
      </c>
      <c r="I1080" s="2" t="s">
        <v>265</v>
      </c>
      <c r="J1080" s="1">
        <v>25544</v>
      </c>
      <c r="K1080" s="1">
        <v>179527</v>
      </c>
      <c r="L1080" s="2" t="s">
        <v>21</v>
      </c>
      <c r="M1080" s="1">
        <v>2000</v>
      </c>
      <c r="N1080" s="1" t="str" cm="1">
        <f t="array" ref="N1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0" s="2" t="s">
        <v>65</v>
      </c>
      <c r="P1080" s="2" t="str" cm="1">
        <f t="array" ref="P1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0" s="1">
        <v>1</v>
      </c>
      <c r="R1080" s="1">
        <v>23.95</v>
      </c>
      <c r="S1080" s="1">
        <v>16</v>
      </c>
      <c r="T1080" s="1">
        <v>23.95</v>
      </c>
      <c r="U1080" s="9"/>
      <c r="V1080" s="10"/>
      <c r="W1080" s="1" t="s">
        <v>41</v>
      </c>
      <c r="X1080" s="2" t="s">
        <v>24</v>
      </c>
      <c r="Y1080" s="2" t="str" cm="1">
        <f t="array" ref="Y1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1" spans="1:25" ht="15" customHeight="1" x14ac:dyDescent="0.35">
      <c r="A1081" s="1">
        <v>1080</v>
      </c>
      <c r="B1081" s="13">
        <v>-8.3645590781797203</v>
      </c>
      <c r="C1081" s="12">
        <v>39.900981382271901</v>
      </c>
      <c r="D1081" s="1">
        <v>3019</v>
      </c>
      <c r="E1081" s="2" t="s">
        <v>1259</v>
      </c>
      <c r="F1081" s="1"/>
      <c r="G1081" s="2" t="s">
        <v>37</v>
      </c>
      <c r="H1081" s="2" t="s">
        <v>143</v>
      </c>
      <c r="I1081" s="2" t="s">
        <v>1191</v>
      </c>
      <c r="J1081" s="1">
        <v>-19793</v>
      </c>
      <c r="K1081" s="1">
        <v>25865</v>
      </c>
      <c r="L1081" s="2" t="s">
        <v>21</v>
      </c>
      <c r="M1081" s="1">
        <v>1991</v>
      </c>
      <c r="N1081" s="1" t="str" cm="1">
        <f t="array" ref="N1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1" s="2" t="s">
        <v>32</v>
      </c>
      <c r="P1081" s="2" t="str" cm="1">
        <f t="array" ref="P1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1" s="1">
        <v>3</v>
      </c>
      <c r="R1081" s="1">
        <v>29.2</v>
      </c>
      <c r="S1081" s="1">
        <v>10.4</v>
      </c>
      <c r="T1081" s="1">
        <v>14.95</v>
      </c>
      <c r="U1081" s="1">
        <v>7.9</v>
      </c>
      <c r="V1081" s="10"/>
      <c r="W1081" s="1" t="s">
        <v>46</v>
      </c>
      <c r="X1081" s="2" t="s">
        <v>38</v>
      </c>
      <c r="Y1081" s="2" t="str" cm="1">
        <f t="array" ref="Y1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2" spans="1:25" ht="15" customHeight="1" x14ac:dyDescent="0.35">
      <c r="A1082" s="1">
        <v>1081</v>
      </c>
      <c r="B1082" s="13">
        <v>-7.8179089633872101</v>
      </c>
      <c r="C1082" s="12">
        <v>41.284539983484301</v>
      </c>
      <c r="D1082" s="1">
        <v>3021</v>
      </c>
      <c r="E1082" s="2" t="s">
        <v>1260</v>
      </c>
      <c r="F1082" s="1"/>
      <c r="G1082" s="2" t="s">
        <v>37</v>
      </c>
      <c r="H1082" s="2" t="s">
        <v>265</v>
      </c>
      <c r="I1082" s="2" t="s">
        <v>265</v>
      </c>
      <c r="J1082" s="1">
        <v>26405</v>
      </c>
      <c r="K1082" s="1">
        <v>179526</v>
      </c>
      <c r="L1082" s="2" t="s">
        <v>21</v>
      </c>
      <c r="M1082" s="1">
        <v>2000</v>
      </c>
      <c r="N1082" s="1" t="str" cm="1">
        <f t="array" ref="N1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2" s="2" t="s">
        <v>32</v>
      </c>
      <c r="P1082" s="2" t="str" cm="1">
        <f t="array" ref="P1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2" s="1">
        <v>3</v>
      </c>
      <c r="R1082" s="1">
        <v>36</v>
      </c>
      <c r="S1082" s="1">
        <v>6.4</v>
      </c>
      <c r="T1082" s="1">
        <v>20</v>
      </c>
      <c r="U1082" s="1">
        <v>5.7</v>
      </c>
      <c r="V1082" s="10"/>
      <c r="W1082" s="1" t="s">
        <v>41</v>
      </c>
      <c r="X1082" s="2" t="s">
        <v>38</v>
      </c>
      <c r="Y1082" s="2" t="str" cm="1">
        <f t="array" ref="Y1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3" spans="1:25" ht="15" customHeight="1" x14ac:dyDescent="0.35">
      <c r="A1083" s="1">
        <v>1082</v>
      </c>
      <c r="B1083" s="13">
        <v>-7.8090831188026399</v>
      </c>
      <c r="C1083" s="12">
        <v>41.2854158975316</v>
      </c>
      <c r="D1083" s="1">
        <v>3024</v>
      </c>
      <c r="E1083" s="2" t="s">
        <v>1261</v>
      </c>
      <c r="F1083" s="1"/>
      <c r="G1083" s="2" t="s">
        <v>19</v>
      </c>
      <c r="H1083" s="2" t="s">
        <v>265</v>
      </c>
      <c r="I1083" s="2" t="s">
        <v>265</v>
      </c>
      <c r="J1083" s="1">
        <v>27144</v>
      </c>
      <c r="K1083" s="1">
        <v>179626</v>
      </c>
      <c r="L1083" s="2" t="s">
        <v>21</v>
      </c>
      <c r="M1083" s="1">
        <v>2000</v>
      </c>
      <c r="N1083" s="1" t="str" cm="1">
        <f t="array" ref="N1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3" s="2" t="s">
        <v>65</v>
      </c>
      <c r="P1083" s="2" t="str" cm="1">
        <f t="array" ref="P1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83" s="1">
        <v>1</v>
      </c>
      <c r="R1083" s="1">
        <v>7.4</v>
      </c>
      <c r="S1083" s="1">
        <v>15.8</v>
      </c>
      <c r="T1083" s="1">
        <v>7.4</v>
      </c>
      <c r="U1083" s="9"/>
      <c r="V1083" s="10"/>
      <c r="W1083" s="1" t="s">
        <v>41</v>
      </c>
      <c r="X1083" s="2" t="s">
        <v>24</v>
      </c>
      <c r="Y1083" s="2" t="str" cm="1">
        <f t="array" ref="Y1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4" spans="1:25" ht="15" customHeight="1" x14ac:dyDescent="0.35">
      <c r="A1084" s="1">
        <v>1083</v>
      </c>
      <c r="B1084" s="13">
        <v>-7.8068308672882001</v>
      </c>
      <c r="C1084" s="12">
        <v>41.284635177685203</v>
      </c>
      <c r="D1084" s="1">
        <v>3026</v>
      </c>
      <c r="E1084" s="2" t="s">
        <v>1262</v>
      </c>
      <c r="F1084" s="1"/>
      <c r="G1084" s="2" t="s">
        <v>37</v>
      </c>
      <c r="H1084" s="2" t="s">
        <v>265</v>
      </c>
      <c r="I1084" s="2" t="s">
        <v>265</v>
      </c>
      <c r="J1084" s="1">
        <v>27333</v>
      </c>
      <c r="K1084" s="1">
        <v>179540</v>
      </c>
      <c r="L1084" s="2" t="s">
        <v>21</v>
      </c>
      <c r="M1084" s="1">
        <v>2000</v>
      </c>
      <c r="N1084" s="1" t="str" cm="1">
        <f t="array" ref="N1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4" s="2" t="s">
        <v>32</v>
      </c>
      <c r="P1084" s="2" t="str" cm="1">
        <f t="array" ref="P1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4" s="1">
        <v>3</v>
      </c>
      <c r="R1084" s="1">
        <v>38.4</v>
      </c>
      <c r="S1084" s="1">
        <v>16.149999999999999</v>
      </c>
      <c r="T1084" s="1">
        <v>18.399999999999999</v>
      </c>
      <c r="U1084" s="1">
        <v>5.7</v>
      </c>
      <c r="V1084" s="10"/>
      <c r="W1084" s="1" t="s">
        <v>41</v>
      </c>
      <c r="X1084" s="2" t="s">
        <v>38</v>
      </c>
      <c r="Y1084" s="2" t="str" cm="1">
        <f t="array" ref="Y1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5" spans="1:25" ht="15" customHeight="1" x14ac:dyDescent="0.35">
      <c r="A1085" s="1">
        <v>1084</v>
      </c>
      <c r="B1085" s="13">
        <v>-8.6222649402557003</v>
      </c>
      <c r="C1085" s="12">
        <v>41.177088065322103</v>
      </c>
      <c r="D1085" s="1">
        <v>3027</v>
      </c>
      <c r="E1085" s="2" t="s">
        <v>1263</v>
      </c>
      <c r="F1085" s="1"/>
      <c r="G1085" s="2" t="s">
        <v>19</v>
      </c>
      <c r="H1085" s="2" t="s">
        <v>723</v>
      </c>
      <c r="I1085" s="2" t="s">
        <v>723</v>
      </c>
      <c r="J1085" s="1">
        <v>-41045</v>
      </c>
      <c r="K1085" s="1">
        <v>167660</v>
      </c>
      <c r="L1085" s="2" t="s">
        <v>21</v>
      </c>
      <c r="M1085" s="1">
        <v>1989</v>
      </c>
      <c r="N1085" s="1" t="str" cm="1">
        <f t="array" ref="N1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5" s="2" t="s">
        <v>291</v>
      </c>
      <c r="P1085" s="2" t="str" cm="1">
        <f t="array" ref="P1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5" s="1">
        <v>1</v>
      </c>
      <c r="R1085" s="1">
        <v>9.5</v>
      </c>
      <c r="S1085" s="1">
        <v>38.5</v>
      </c>
      <c r="T1085" s="1">
        <v>9.5</v>
      </c>
      <c r="U1085" s="9"/>
      <c r="V1085" s="10"/>
      <c r="W1085" s="1" t="s">
        <v>41</v>
      </c>
      <c r="X1085" s="2" t="s">
        <v>292</v>
      </c>
      <c r="Y1085" s="2" t="str" cm="1">
        <f t="array" ref="Y1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086" spans="1:25" ht="15" customHeight="1" x14ac:dyDescent="0.35">
      <c r="A1086" s="1">
        <v>1085</v>
      </c>
      <c r="B1086" s="13">
        <v>-8.6282059790314491</v>
      </c>
      <c r="C1086" s="12">
        <v>41.1953053893887</v>
      </c>
      <c r="D1086" s="1">
        <v>3030</v>
      </c>
      <c r="E1086" s="2" t="s">
        <v>1264</v>
      </c>
      <c r="F1086" s="1"/>
      <c r="G1086" s="2" t="s">
        <v>19</v>
      </c>
      <c r="H1086" s="2" t="s">
        <v>723</v>
      </c>
      <c r="I1086" s="2" t="s">
        <v>954</v>
      </c>
      <c r="J1086" s="1">
        <v>-41532</v>
      </c>
      <c r="K1086" s="1">
        <v>169686</v>
      </c>
      <c r="L1086" s="2" t="s">
        <v>21</v>
      </c>
      <c r="M1086" s="1">
        <v>1957</v>
      </c>
      <c r="N1086" s="1" t="str" cm="1">
        <f t="array" ref="N1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6" s="2" t="s">
        <v>83</v>
      </c>
      <c r="P1086" s="2" t="str" cm="1">
        <f t="array" ref="P1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086" s="1">
        <v>1</v>
      </c>
      <c r="R1086" s="1">
        <v>11.6</v>
      </c>
      <c r="S1086" s="1">
        <v>36.200000000000003</v>
      </c>
      <c r="T1086" s="1">
        <v>11.6</v>
      </c>
      <c r="U1086" s="9"/>
      <c r="V1086" s="10"/>
      <c r="W1086" s="1" t="s">
        <v>41</v>
      </c>
      <c r="X1086" s="2" t="s">
        <v>24</v>
      </c>
      <c r="Y1086" s="2" t="str" cm="1">
        <f t="array" ref="Y1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7" spans="1:25" ht="15" customHeight="1" x14ac:dyDescent="0.35">
      <c r="A1087" s="1">
        <v>1086</v>
      </c>
      <c r="B1087" s="13">
        <v>-8.6271250396877104</v>
      </c>
      <c r="C1087" s="12">
        <v>41.210086043297501</v>
      </c>
      <c r="D1087" s="1">
        <v>3031</v>
      </c>
      <c r="E1087" s="2" t="s">
        <v>1265</v>
      </c>
      <c r="F1087" s="1"/>
      <c r="G1087" s="2" t="s">
        <v>19</v>
      </c>
      <c r="H1087" s="2" t="s">
        <v>723</v>
      </c>
      <c r="I1087" s="2" t="s">
        <v>971</v>
      </c>
      <c r="J1087" s="1">
        <v>-41432</v>
      </c>
      <c r="K1087" s="1">
        <v>171327</v>
      </c>
      <c r="L1087" s="2" t="s">
        <v>21</v>
      </c>
      <c r="M1087" s="1">
        <v>1990</v>
      </c>
      <c r="N1087" s="1" t="str" cm="1">
        <f t="array" ref="N1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7" s="2" t="s">
        <v>32</v>
      </c>
      <c r="P1087" s="2" t="str" cm="1">
        <f t="array" ref="P1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7" s="1">
        <v>3</v>
      </c>
      <c r="R1087" s="1">
        <v>36</v>
      </c>
      <c r="S1087" s="1">
        <v>71</v>
      </c>
      <c r="T1087" s="1">
        <v>15.9</v>
      </c>
      <c r="U1087" s="1">
        <v>8.5</v>
      </c>
      <c r="V1087" s="10"/>
      <c r="W1087" s="1" t="s">
        <v>41</v>
      </c>
      <c r="X1087" s="2" t="s">
        <v>38</v>
      </c>
      <c r="Y1087" s="2" t="str" cm="1">
        <f t="array" ref="Y1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8" spans="1:25" ht="15" customHeight="1" x14ac:dyDescent="0.35">
      <c r="A1088" s="1">
        <v>1087</v>
      </c>
      <c r="B1088" s="13">
        <v>-8.6268797014416805</v>
      </c>
      <c r="C1088" s="12">
        <v>41.217101411026498</v>
      </c>
      <c r="D1088" s="1">
        <v>3032</v>
      </c>
      <c r="E1088" s="2" t="s">
        <v>1266</v>
      </c>
      <c r="F1088" s="1"/>
      <c r="G1088" s="2" t="s">
        <v>26</v>
      </c>
      <c r="H1088" s="2" t="s">
        <v>723</v>
      </c>
      <c r="I1088" s="2" t="s">
        <v>954</v>
      </c>
      <c r="J1088" s="1">
        <v>-41407</v>
      </c>
      <c r="K1088" s="1">
        <v>172106</v>
      </c>
      <c r="L1088" s="2" t="s">
        <v>21</v>
      </c>
      <c r="M1088" s="1">
        <v>1957</v>
      </c>
      <c r="N1088" s="1" t="str" cm="1">
        <f t="array" ref="N1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088" s="2" t="s">
        <v>22</v>
      </c>
      <c r="P1088" s="2" t="str" cm="1">
        <f t="array" ref="P1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88" s="1">
        <v>1</v>
      </c>
      <c r="R1088" s="1">
        <v>11.9</v>
      </c>
      <c r="S1088" s="1">
        <v>25.1</v>
      </c>
      <c r="T1088" s="1">
        <v>11.9</v>
      </c>
      <c r="U1088" s="9"/>
      <c r="V1088" s="10"/>
      <c r="W1088" s="1" t="s">
        <v>41</v>
      </c>
      <c r="X1088" s="2" t="s">
        <v>24</v>
      </c>
      <c r="Y1088" s="2" t="str" cm="1">
        <f t="array" ref="Y1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89" spans="1:25" ht="15" customHeight="1" x14ac:dyDescent="0.35">
      <c r="A1089" s="1">
        <v>1088</v>
      </c>
      <c r="B1089" s="13">
        <v>-8.6550686189855792</v>
      </c>
      <c r="C1089" s="12">
        <v>41.177925545857498</v>
      </c>
      <c r="D1089" s="1">
        <v>3033</v>
      </c>
      <c r="E1089" s="2" t="s">
        <v>1267</v>
      </c>
      <c r="F1089" s="1"/>
      <c r="G1089" s="2" t="s">
        <v>37</v>
      </c>
      <c r="H1089" s="2" t="s">
        <v>723</v>
      </c>
      <c r="I1089" s="2" t="s">
        <v>723</v>
      </c>
      <c r="J1089" s="1">
        <v>-43797</v>
      </c>
      <c r="K1089" s="1">
        <v>167769</v>
      </c>
      <c r="L1089" s="2" t="s">
        <v>21</v>
      </c>
      <c r="M1089" s="1">
        <v>1994</v>
      </c>
      <c r="N1089" s="1" t="str" cm="1">
        <f t="array" ref="N1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89" s="2" t="s">
        <v>32</v>
      </c>
      <c r="P1089" s="2" t="str" cm="1">
        <f t="array" ref="P1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89" s="1">
        <v>2</v>
      </c>
      <c r="R1089" s="1">
        <v>25.6</v>
      </c>
      <c r="S1089" s="1">
        <v>85.8</v>
      </c>
      <c r="T1089" s="1">
        <v>12.8</v>
      </c>
      <c r="U1089" s="1">
        <v>5.8</v>
      </c>
      <c r="V1089" s="10"/>
      <c r="W1089" s="1" t="s">
        <v>41</v>
      </c>
      <c r="X1089" s="2" t="s">
        <v>38</v>
      </c>
      <c r="Y1089" s="2" t="str" cm="1">
        <f t="array" ref="Y1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0" spans="1:25" ht="15" customHeight="1" x14ac:dyDescent="0.35">
      <c r="A1090" s="1">
        <v>1089</v>
      </c>
      <c r="B1090" s="13">
        <v>-8.6500516828506306</v>
      </c>
      <c r="C1090" s="12">
        <v>41.180341516957199</v>
      </c>
      <c r="D1090" s="1">
        <v>3035</v>
      </c>
      <c r="E1090" s="2" t="s">
        <v>1268</v>
      </c>
      <c r="F1090" s="1"/>
      <c r="G1090" s="2" t="s">
        <v>19</v>
      </c>
      <c r="H1090" s="2" t="s">
        <v>723</v>
      </c>
      <c r="I1090" s="2" t="s">
        <v>723</v>
      </c>
      <c r="J1090" s="1">
        <v>-43374.44</v>
      </c>
      <c r="K1090" s="1">
        <v>168034.8</v>
      </c>
      <c r="L1090" s="2" t="s">
        <v>21</v>
      </c>
      <c r="M1090" s="1">
        <v>1970</v>
      </c>
      <c r="N1090" s="1" t="str" cm="1">
        <f t="array" ref="N1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090" s="2" t="s">
        <v>65</v>
      </c>
      <c r="P1090" s="2" t="str" cm="1">
        <f t="array" ref="P1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0" s="1">
        <v>1</v>
      </c>
      <c r="R1090" s="1">
        <v>10</v>
      </c>
      <c r="S1090" s="1">
        <v>33.5</v>
      </c>
      <c r="T1090" s="1">
        <v>10</v>
      </c>
      <c r="U1090" s="9"/>
      <c r="V1090" s="10"/>
      <c r="W1090" s="1" t="s">
        <v>41</v>
      </c>
      <c r="X1090" s="2" t="s">
        <v>24</v>
      </c>
      <c r="Y1090" s="2" t="str" cm="1">
        <f t="array" ref="Y1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1" spans="1:25" ht="15" customHeight="1" x14ac:dyDescent="0.35">
      <c r="A1091" s="1">
        <v>1090</v>
      </c>
      <c r="B1091" s="13">
        <v>-7.78983320502451</v>
      </c>
      <c r="C1091" s="12">
        <v>41.273096418355003</v>
      </c>
      <c r="D1091" s="1">
        <v>3036</v>
      </c>
      <c r="E1091" s="2" t="s">
        <v>1269</v>
      </c>
      <c r="F1091" s="1"/>
      <c r="G1091" s="2" t="s">
        <v>19</v>
      </c>
      <c r="H1091" s="2" t="s">
        <v>265</v>
      </c>
      <c r="I1091" s="2" t="s">
        <v>265</v>
      </c>
      <c r="J1091" s="1">
        <v>28762</v>
      </c>
      <c r="K1091" s="1">
        <v>178264</v>
      </c>
      <c r="L1091" s="2" t="s">
        <v>21</v>
      </c>
      <c r="M1091" s="1">
        <v>1988</v>
      </c>
      <c r="N1091" s="1" t="str" cm="1">
        <f t="array" ref="N1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1" s="2" t="s">
        <v>65</v>
      </c>
      <c r="P1091" s="2" t="str" cm="1">
        <f t="array" ref="P1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1" s="1">
        <v>1</v>
      </c>
      <c r="R1091" s="1">
        <v>7.4</v>
      </c>
      <c r="S1091" s="1">
        <v>16.7</v>
      </c>
      <c r="T1091" s="1">
        <v>7.4</v>
      </c>
      <c r="U1091" s="9"/>
      <c r="V1091" s="10"/>
      <c r="W1091" s="1" t="s">
        <v>41</v>
      </c>
      <c r="X1091" s="2" t="s">
        <v>24</v>
      </c>
      <c r="Y1091" s="2" t="str" cm="1">
        <f t="array" ref="Y1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2" spans="1:25" ht="15" customHeight="1" x14ac:dyDescent="0.35">
      <c r="A1092" s="1">
        <v>1091</v>
      </c>
      <c r="B1092" s="13">
        <v>-8.3662989347265793</v>
      </c>
      <c r="C1092" s="12">
        <v>39.903974485511398</v>
      </c>
      <c r="D1092" s="1">
        <v>3039</v>
      </c>
      <c r="E1092" s="2" t="s">
        <v>1270</v>
      </c>
      <c r="F1092" s="1"/>
      <c r="G1092" s="2" t="s">
        <v>19</v>
      </c>
      <c r="H1092" s="2" t="s">
        <v>143</v>
      </c>
      <c r="I1092" s="2" t="s">
        <v>1191</v>
      </c>
      <c r="J1092" s="1">
        <v>-19940.919999999998</v>
      </c>
      <c r="K1092" s="1">
        <v>26197.72</v>
      </c>
      <c r="L1092" s="2" t="s">
        <v>21</v>
      </c>
      <c r="M1092" s="1">
        <v>1991</v>
      </c>
      <c r="N1092" s="1" t="str" cm="1">
        <f t="array" ref="N1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2" s="2" t="s">
        <v>133</v>
      </c>
      <c r="P1092" s="2" t="str" cm="1">
        <f t="array" ref="P1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2" s="1">
        <v>1</v>
      </c>
      <c r="R1092" s="1">
        <v>6.35</v>
      </c>
      <c r="S1092" s="1">
        <v>13.8</v>
      </c>
      <c r="T1092" s="1">
        <v>6.35</v>
      </c>
      <c r="U1092" s="9"/>
      <c r="V1092" s="10"/>
      <c r="W1092" s="1" t="s">
        <v>46</v>
      </c>
      <c r="X1092" s="2" t="s">
        <v>24</v>
      </c>
      <c r="Y1092" s="2" t="str" cm="1">
        <f t="array" ref="Y1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3" spans="1:25" ht="15" customHeight="1" x14ac:dyDescent="0.35">
      <c r="A1093" s="1">
        <v>1092</v>
      </c>
      <c r="B1093" s="13">
        <v>-7.7587819215579898</v>
      </c>
      <c r="C1093" s="12">
        <v>41.285002208739797</v>
      </c>
      <c r="D1093" s="1">
        <v>3040</v>
      </c>
      <c r="E1093" s="2" t="s">
        <v>1271</v>
      </c>
      <c r="F1093" s="1"/>
      <c r="G1093" s="2" t="s">
        <v>19</v>
      </c>
      <c r="H1093" s="2" t="s">
        <v>265</v>
      </c>
      <c r="I1093" s="2" t="s">
        <v>265</v>
      </c>
      <c r="J1093" s="1">
        <v>31358</v>
      </c>
      <c r="K1093" s="1">
        <v>179597</v>
      </c>
      <c r="L1093" s="2" t="s">
        <v>21</v>
      </c>
      <c r="M1093" s="1">
        <v>1988</v>
      </c>
      <c r="N1093" s="1" t="str" cm="1">
        <f t="array" ref="N1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3" s="2" t="s">
        <v>22</v>
      </c>
      <c r="P1093" s="2" t="str" cm="1">
        <f t="array" ref="P1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3" s="1">
        <v>1</v>
      </c>
      <c r="R1093" s="1">
        <v>15.4</v>
      </c>
      <c r="S1093" s="1">
        <v>9.4</v>
      </c>
      <c r="T1093" s="1">
        <v>15.4</v>
      </c>
      <c r="U1093" s="9"/>
      <c r="V1093" s="10"/>
      <c r="W1093" s="1" t="s">
        <v>41</v>
      </c>
      <c r="X1093" s="2" t="s">
        <v>38</v>
      </c>
      <c r="Y1093" s="2" t="str" cm="1">
        <f t="array" ref="Y1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4" spans="1:25" ht="15" customHeight="1" x14ac:dyDescent="0.35">
      <c r="A1094" s="1">
        <v>1093</v>
      </c>
      <c r="B1094" s="13">
        <v>-8.58399104213572</v>
      </c>
      <c r="C1094" s="12">
        <v>41.181325011627102</v>
      </c>
      <c r="D1094" s="1">
        <v>3042</v>
      </c>
      <c r="E1094" s="2" t="s">
        <v>1272</v>
      </c>
      <c r="F1094" s="1"/>
      <c r="G1094" s="2" t="s">
        <v>63</v>
      </c>
      <c r="H1094" s="2" t="s">
        <v>723</v>
      </c>
      <c r="I1094" s="2" t="s">
        <v>723</v>
      </c>
      <c r="J1094" s="1">
        <v>-37831</v>
      </c>
      <c r="K1094" s="1">
        <v>168113.2</v>
      </c>
      <c r="L1094" s="2" t="s">
        <v>21</v>
      </c>
      <c r="M1094" s="1">
        <v>1995</v>
      </c>
      <c r="N1094" s="1" t="str" cm="1">
        <f t="array" ref="N1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4" s="2" t="s">
        <v>32</v>
      </c>
      <c r="P1094" s="2" t="str" cm="1">
        <f t="array" ref="P1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094" s="1">
        <v>11</v>
      </c>
      <c r="R1094" s="1">
        <v>296.39999999999998</v>
      </c>
      <c r="S1094" s="1">
        <v>9.1999999999999993</v>
      </c>
      <c r="T1094" s="1">
        <v>28.6</v>
      </c>
      <c r="U1094" s="1">
        <v>5</v>
      </c>
      <c r="V1094" s="10"/>
      <c r="W1094" s="1" t="s">
        <v>41</v>
      </c>
      <c r="X1094" s="2" t="s">
        <v>38</v>
      </c>
      <c r="Y1094" s="2" t="str" cm="1">
        <f t="array" ref="Y1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5" spans="1:25" ht="15" customHeight="1" x14ac:dyDescent="0.35">
      <c r="A1095" s="1">
        <v>1094</v>
      </c>
      <c r="B1095" s="13">
        <v>-7.7598271065887801</v>
      </c>
      <c r="C1095" s="12">
        <v>41.2838350610715</v>
      </c>
      <c r="D1095" s="1">
        <v>3043</v>
      </c>
      <c r="E1095" s="2" t="s">
        <v>1273</v>
      </c>
      <c r="F1095" s="1"/>
      <c r="G1095" s="2" t="s">
        <v>19</v>
      </c>
      <c r="H1095" s="2" t="s">
        <v>265</v>
      </c>
      <c r="I1095" s="2" t="s">
        <v>265</v>
      </c>
      <c r="J1095" s="1">
        <v>31271</v>
      </c>
      <c r="K1095" s="1">
        <v>179467</v>
      </c>
      <c r="L1095" s="2" t="s">
        <v>21</v>
      </c>
      <c r="M1095" s="1">
        <v>1988</v>
      </c>
      <c r="N1095" s="1" t="str" cm="1">
        <f t="array" ref="N1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5" s="2" t="s">
        <v>22</v>
      </c>
      <c r="P1095" s="2" t="str" cm="1">
        <f t="array" ref="P1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095" s="1">
        <v>1</v>
      </c>
      <c r="R1095" s="1">
        <v>16</v>
      </c>
      <c r="S1095" s="1">
        <v>25</v>
      </c>
      <c r="T1095" s="1">
        <v>16</v>
      </c>
      <c r="U1095" s="9"/>
      <c r="V1095" s="10"/>
      <c r="W1095" s="1" t="s">
        <v>41</v>
      </c>
      <c r="X1095" s="2" t="s">
        <v>38</v>
      </c>
      <c r="Y1095" s="2" t="str" cm="1">
        <f t="array" ref="Y1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6" spans="1:25" ht="15" customHeight="1" x14ac:dyDescent="0.35">
      <c r="A1096" s="1">
        <v>1095</v>
      </c>
      <c r="B1096" s="13">
        <v>-8.5708816342211893</v>
      </c>
      <c r="C1096" s="12">
        <v>41.179644955919699</v>
      </c>
      <c r="D1096" s="1">
        <v>3045</v>
      </c>
      <c r="E1096" s="2" t="s">
        <v>1274</v>
      </c>
      <c r="F1096" s="1"/>
      <c r="G1096" s="2" t="s">
        <v>19</v>
      </c>
      <c r="H1096" s="2" t="s">
        <v>723</v>
      </c>
      <c r="I1096" s="2" t="s">
        <v>723</v>
      </c>
      <c r="J1096" s="1">
        <v>-36732</v>
      </c>
      <c r="K1096" s="1">
        <v>167921</v>
      </c>
      <c r="L1096" s="2" t="s">
        <v>21</v>
      </c>
      <c r="M1096" s="1">
        <v>2004</v>
      </c>
      <c r="N1096" s="1" t="str" cm="1">
        <f t="array" ref="N1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6" s="2" t="s">
        <v>65</v>
      </c>
      <c r="P1096" s="2" t="str" cm="1">
        <f t="array" ref="P1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6" s="1">
        <v>1</v>
      </c>
      <c r="R1096" s="1">
        <v>7.2</v>
      </c>
      <c r="S1096" s="1">
        <v>14.6</v>
      </c>
      <c r="T1096" s="1">
        <v>7.2</v>
      </c>
      <c r="U1096" s="9"/>
      <c r="V1096" s="10"/>
      <c r="W1096" s="1" t="s">
        <v>41</v>
      </c>
      <c r="X1096" s="2" t="s">
        <v>24</v>
      </c>
      <c r="Y1096" s="2" t="str" cm="1">
        <f t="array" ref="Y1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7" spans="1:25" ht="15" customHeight="1" x14ac:dyDescent="0.35">
      <c r="A1097" s="1">
        <v>1096</v>
      </c>
      <c r="B1097" s="13">
        <v>-8.4398240853303506</v>
      </c>
      <c r="C1097" s="12">
        <v>39.915288907678502</v>
      </c>
      <c r="D1097" s="1">
        <v>3046</v>
      </c>
      <c r="E1097" s="2" t="s">
        <v>1275</v>
      </c>
      <c r="F1097" s="1"/>
      <c r="G1097" s="2" t="s">
        <v>26</v>
      </c>
      <c r="H1097" s="2" t="s">
        <v>143</v>
      </c>
      <c r="I1097" s="2" t="s">
        <v>1191</v>
      </c>
      <c r="J1097" s="1">
        <v>-26224</v>
      </c>
      <c r="K1097" s="1">
        <v>27473</v>
      </c>
      <c r="L1097" s="2" t="s">
        <v>21</v>
      </c>
      <c r="M1097" s="1">
        <v>2000</v>
      </c>
      <c r="N1097" s="1" t="str" cm="1">
        <f t="array" ref="N1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7" s="2" t="s">
        <v>65</v>
      </c>
      <c r="P1097" s="2" t="str" cm="1">
        <f t="array" ref="P1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7" s="1">
        <v>1</v>
      </c>
      <c r="R1097" s="1">
        <v>16.649999999999999</v>
      </c>
      <c r="S1097" s="1">
        <v>11.45</v>
      </c>
      <c r="T1097" s="1">
        <v>16.649999999999999</v>
      </c>
      <c r="U1097" s="9"/>
      <c r="V1097" s="10"/>
      <c r="W1097" s="1" t="s">
        <v>46</v>
      </c>
      <c r="X1097" s="2" t="s">
        <v>38</v>
      </c>
      <c r="Y1097" s="2" t="str" cm="1">
        <f t="array" ref="Y1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8" spans="1:25" ht="15" customHeight="1" x14ac:dyDescent="0.35">
      <c r="A1098" s="1">
        <v>1097</v>
      </c>
      <c r="B1098" s="13">
        <v>-8.5703915111541704</v>
      </c>
      <c r="C1098" s="12">
        <v>41.179421709814498</v>
      </c>
      <c r="D1098" s="1">
        <v>3047</v>
      </c>
      <c r="E1098" s="2" t="s">
        <v>1276</v>
      </c>
      <c r="F1098" s="1"/>
      <c r="G1098" s="2" t="s">
        <v>19</v>
      </c>
      <c r="H1098" s="2" t="s">
        <v>723</v>
      </c>
      <c r="I1098" s="2" t="s">
        <v>723</v>
      </c>
      <c r="J1098" s="1">
        <v>-36691</v>
      </c>
      <c r="K1098" s="1">
        <v>167896</v>
      </c>
      <c r="L1098" s="2" t="s">
        <v>21</v>
      </c>
      <c r="M1098" s="1">
        <v>2004</v>
      </c>
      <c r="N1098" s="1" t="str" cm="1">
        <f t="array" ref="N1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8" s="2" t="s">
        <v>65</v>
      </c>
      <c r="P1098" s="2" t="str" cm="1">
        <f t="array" ref="P1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8" s="1">
        <v>1</v>
      </c>
      <c r="R1098" s="1">
        <v>7.2</v>
      </c>
      <c r="S1098" s="1">
        <v>24</v>
      </c>
      <c r="T1098" s="1">
        <v>7.2</v>
      </c>
      <c r="U1098" s="9"/>
      <c r="V1098" s="10"/>
      <c r="W1098" s="1" t="s">
        <v>41</v>
      </c>
      <c r="X1098" s="2" t="s">
        <v>24</v>
      </c>
      <c r="Y1098" s="2" t="str" cm="1">
        <f t="array" ref="Y1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099" spans="1:25" ht="15" customHeight="1" x14ac:dyDescent="0.35">
      <c r="A1099" s="1">
        <v>1098</v>
      </c>
      <c r="B1099" s="13">
        <v>-7.7638064570147396</v>
      </c>
      <c r="C1099" s="12">
        <v>41.283064532691398</v>
      </c>
      <c r="D1099" s="1">
        <v>3048</v>
      </c>
      <c r="E1099" s="2" t="s">
        <v>1277</v>
      </c>
      <c r="F1099" s="1"/>
      <c r="G1099" s="2" t="s">
        <v>19</v>
      </c>
      <c r="H1099" s="2" t="s">
        <v>265</v>
      </c>
      <c r="I1099" s="2" t="s">
        <v>265</v>
      </c>
      <c r="J1099" s="1">
        <v>30938</v>
      </c>
      <c r="K1099" s="1">
        <v>179380</v>
      </c>
      <c r="L1099" s="2" t="s">
        <v>21</v>
      </c>
      <c r="M1099" s="1">
        <v>1988</v>
      </c>
      <c r="N1099" s="1" t="str" cm="1">
        <f t="array" ref="N1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099" s="2" t="s">
        <v>65</v>
      </c>
      <c r="P1099" s="2" t="str" cm="1">
        <f t="array" ref="P1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099" s="1">
        <v>1</v>
      </c>
      <c r="R1099" s="1">
        <v>5.9</v>
      </c>
      <c r="S1099" s="1">
        <v>17.350000000000001</v>
      </c>
      <c r="T1099" s="1">
        <v>5.9</v>
      </c>
      <c r="U1099" s="9"/>
      <c r="V1099" s="10"/>
      <c r="W1099" s="1" t="s">
        <v>41</v>
      </c>
      <c r="X1099" s="2" t="s">
        <v>24</v>
      </c>
      <c r="Y1099" s="2" t="str" cm="1">
        <f t="array" ref="Y1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0" spans="1:25" ht="15" customHeight="1" x14ac:dyDescent="0.35">
      <c r="A1100" s="1">
        <v>1099</v>
      </c>
      <c r="B1100" s="13">
        <v>-8.5665445109930403</v>
      </c>
      <c r="C1100" s="12">
        <v>41.176185690934602</v>
      </c>
      <c r="D1100" s="1">
        <v>3049</v>
      </c>
      <c r="E1100" s="2" t="s">
        <v>1278</v>
      </c>
      <c r="F1100" s="1"/>
      <c r="G1100" s="2" t="s">
        <v>19</v>
      </c>
      <c r="H1100" s="2" t="s">
        <v>723</v>
      </c>
      <c r="I1100" s="2" t="s">
        <v>723</v>
      </c>
      <c r="J1100" s="1">
        <v>-36370</v>
      </c>
      <c r="K1100" s="1">
        <v>167535</v>
      </c>
      <c r="L1100" s="2" t="s">
        <v>21</v>
      </c>
      <c r="M1100" s="1">
        <v>2005</v>
      </c>
      <c r="N1100" s="1" t="str" cm="1">
        <f t="array" ref="N1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0" s="2" t="s">
        <v>22</v>
      </c>
      <c r="P1100" s="2" t="str" cm="1">
        <f t="array" ref="P1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0" s="1">
        <v>1</v>
      </c>
      <c r="R1100" s="1">
        <v>22.6</v>
      </c>
      <c r="S1100" s="1">
        <v>26.8</v>
      </c>
      <c r="T1100" s="1">
        <v>22.6</v>
      </c>
      <c r="U1100" s="9"/>
      <c r="V1100" s="10"/>
      <c r="W1100" s="1" t="s">
        <v>41</v>
      </c>
      <c r="X1100" s="2" t="s">
        <v>24</v>
      </c>
      <c r="Y1100" s="2" t="str" cm="1">
        <f t="array" ref="Y1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1" spans="1:25" ht="15" customHeight="1" x14ac:dyDescent="0.35">
      <c r="A1101" s="1">
        <v>1100</v>
      </c>
      <c r="B1101" s="13">
        <v>-7.7552829039206204</v>
      </c>
      <c r="C1101" s="12">
        <v>41.293526718641203</v>
      </c>
      <c r="D1101" s="1">
        <v>3051</v>
      </c>
      <c r="E1101" s="2" t="s">
        <v>1279</v>
      </c>
      <c r="F1101" s="1"/>
      <c r="G1101" s="2" t="s">
        <v>26</v>
      </c>
      <c r="H1101" s="2" t="s">
        <v>265</v>
      </c>
      <c r="I1101" s="2" t="s">
        <v>265</v>
      </c>
      <c r="J1101" s="1">
        <v>31647</v>
      </c>
      <c r="K1101" s="1">
        <v>180545</v>
      </c>
      <c r="L1101" s="2" t="s">
        <v>21</v>
      </c>
      <c r="M1101" s="1">
        <v>1988</v>
      </c>
      <c r="N1101" s="1" t="str" cm="1">
        <f t="array" ref="N1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1" s="2" t="s">
        <v>32</v>
      </c>
      <c r="P1101" s="2" t="str" cm="1">
        <f t="array" ref="P1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1" s="1">
        <v>6</v>
      </c>
      <c r="R1101" s="1">
        <v>204</v>
      </c>
      <c r="S1101" s="1">
        <v>15.1</v>
      </c>
      <c r="T1101" s="1">
        <v>36</v>
      </c>
      <c r="U1101" s="1">
        <v>35</v>
      </c>
      <c r="V1101" s="10"/>
      <c r="W1101" s="1" t="s">
        <v>41</v>
      </c>
      <c r="X1101" s="2" t="s">
        <v>38</v>
      </c>
      <c r="Y1101" s="2" t="str" cm="1">
        <f t="array" ref="Y1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2" spans="1:25" ht="15" customHeight="1" x14ac:dyDescent="0.35">
      <c r="A1102" s="1">
        <v>1101</v>
      </c>
      <c r="B1102" s="13">
        <v>-8.4402965674170396</v>
      </c>
      <c r="C1102" s="12">
        <v>39.917296783805199</v>
      </c>
      <c r="D1102" s="1">
        <v>3052</v>
      </c>
      <c r="E1102" s="2" t="s">
        <v>1280</v>
      </c>
      <c r="F1102" s="1"/>
      <c r="G1102" s="2" t="s">
        <v>37</v>
      </c>
      <c r="H1102" s="2" t="s">
        <v>143</v>
      </c>
      <c r="I1102" s="2" t="s">
        <v>1191</v>
      </c>
      <c r="J1102" s="1">
        <v>-26263.63</v>
      </c>
      <c r="K1102" s="1">
        <v>27696.080000000002</v>
      </c>
      <c r="L1102" s="2" t="s">
        <v>21</v>
      </c>
      <c r="M1102" s="1">
        <v>2000</v>
      </c>
      <c r="N1102" s="1" t="str" cm="1">
        <f t="array" ref="N1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2" s="2" t="s">
        <v>32</v>
      </c>
      <c r="P1102" s="2" t="str" cm="1">
        <f t="array" ref="P1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2" s="1">
        <v>3</v>
      </c>
      <c r="R1102" s="1">
        <v>48.2</v>
      </c>
      <c r="S1102" s="1">
        <v>20</v>
      </c>
      <c r="T1102" s="1">
        <v>20.100000000000001</v>
      </c>
      <c r="U1102" s="1">
        <v>9.4</v>
      </c>
      <c r="V1102" s="10"/>
      <c r="W1102" s="1" t="s">
        <v>46</v>
      </c>
      <c r="X1102" s="2" t="s">
        <v>38</v>
      </c>
      <c r="Y1102" s="2" t="str" cm="1">
        <f t="array" ref="Y1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3" spans="1:25" ht="15" customHeight="1" x14ac:dyDescent="0.35">
      <c r="A1103" s="1">
        <v>1102</v>
      </c>
      <c r="B1103" s="13">
        <v>-7.4023751143415604</v>
      </c>
      <c r="C1103" s="12">
        <v>38.631684478320103</v>
      </c>
      <c r="D1103" s="1">
        <v>3053</v>
      </c>
      <c r="E1103" s="2" t="s">
        <v>1281</v>
      </c>
      <c r="F1103" s="1"/>
      <c r="G1103" s="2" t="s">
        <v>26</v>
      </c>
      <c r="H1103" s="2" t="s">
        <v>135</v>
      </c>
      <c r="I1103" s="2" t="s">
        <v>1129</v>
      </c>
      <c r="J1103" s="1">
        <v>63628.04</v>
      </c>
      <c r="K1103" s="1">
        <v>-114825.4</v>
      </c>
      <c r="L1103" s="2" t="s">
        <v>21</v>
      </c>
      <c r="M1103" s="1">
        <v>1950</v>
      </c>
      <c r="N1103" s="1" t="str" cm="1">
        <f t="array" ref="N1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3" s="2" t="s">
        <v>29</v>
      </c>
      <c r="P1103" s="2" t="str" cm="1">
        <f t="array" ref="P1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3" s="1">
        <v>2</v>
      </c>
      <c r="R1103" s="1">
        <v>41.4</v>
      </c>
      <c r="S1103" s="1">
        <v>8.6999999999999993</v>
      </c>
      <c r="T1103" s="1">
        <v>20.7</v>
      </c>
      <c r="U1103" s="1">
        <v>6</v>
      </c>
      <c r="V1103" s="10"/>
      <c r="W1103" s="1" t="s">
        <v>23</v>
      </c>
      <c r="X1103" s="2" t="s">
        <v>35</v>
      </c>
      <c r="Y1103" s="2" t="str" cm="1">
        <f t="array" ref="Y1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104" spans="1:25" ht="15" customHeight="1" x14ac:dyDescent="0.35">
      <c r="A1104" s="1">
        <v>1103</v>
      </c>
      <c r="B1104" s="13">
        <v>-7.7553537376137696</v>
      </c>
      <c r="C1104" s="12">
        <v>41.297803920677801</v>
      </c>
      <c r="D1104" s="1">
        <v>3056</v>
      </c>
      <c r="E1104" s="2" t="s">
        <v>1282</v>
      </c>
      <c r="F1104" s="1"/>
      <c r="G1104" s="2" t="s">
        <v>19</v>
      </c>
      <c r="H1104" s="2" t="s">
        <v>265</v>
      </c>
      <c r="I1104" s="2" t="s">
        <v>265</v>
      </c>
      <c r="J1104" s="1">
        <v>31639</v>
      </c>
      <c r="K1104" s="1">
        <v>181020</v>
      </c>
      <c r="L1104" s="2" t="s">
        <v>21</v>
      </c>
      <c r="M1104" s="1">
        <v>1988</v>
      </c>
      <c r="N1104" s="1" t="str" cm="1">
        <f t="array" ref="N1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4" s="2" t="s">
        <v>65</v>
      </c>
      <c r="P1104" s="2" t="str" cm="1">
        <f t="array" ref="P1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4" s="1">
        <v>1</v>
      </c>
      <c r="R1104" s="1">
        <v>10.4</v>
      </c>
      <c r="S1104" s="1">
        <v>16</v>
      </c>
      <c r="T1104" s="1">
        <v>10.4</v>
      </c>
      <c r="U1104" s="9"/>
      <c r="V1104" s="10"/>
      <c r="W1104" s="1" t="s">
        <v>41</v>
      </c>
      <c r="X1104" s="2" t="s">
        <v>24</v>
      </c>
      <c r="Y1104" s="2" t="str" cm="1">
        <f t="array" ref="Y1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5" spans="1:25" ht="15" customHeight="1" x14ac:dyDescent="0.35">
      <c r="A1105" s="1">
        <v>1104</v>
      </c>
      <c r="B1105" s="13">
        <v>-7.4020319481307899</v>
      </c>
      <c r="C1105" s="12">
        <v>38.599923085148099</v>
      </c>
      <c r="D1105" s="1">
        <v>3057</v>
      </c>
      <c r="E1105" s="2" t="s">
        <v>1283</v>
      </c>
      <c r="F1105" s="1"/>
      <c r="G1105" s="2" t="s">
        <v>26</v>
      </c>
      <c r="H1105" s="2" t="s">
        <v>135</v>
      </c>
      <c r="I1105" s="2" t="s">
        <v>1129</v>
      </c>
      <c r="J1105" s="1">
        <v>63686</v>
      </c>
      <c r="K1105" s="1">
        <v>-118351</v>
      </c>
      <c r="L1105" s="2" t="s">
        <v>21</v>
      </c>
      <c r="M1105" s="1">
        <v>1941</v>
      </c>
      <c r="N1105" s="1" t="str" cm="1">
        <f t="array" ref="N1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5" s="2" t="s">
        <v>29</v>
      </c>
      <c r="P1105" s="2" t="str" cm="1">
        <f t="array" ref="P1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05" s="1">
        <v>3</v>
      </c>
      <c r="R1105" s="1">
        <v>17.8</v>
      </c>
      <c r="S1105" s="1">
        <v>5.2</v>
      </c>
      <c r="T1105" s="1">
        <v>6.4</v>
      </c>
      <c r="U1105" s="1">
        <v>3</v>
      </c>
      <c r="V1105" s="10"/>
      <c r="W1105" s="1" t="s">
        <v>30</v>
      </c>
      <c r="X1105" s="2" t="s">
        <v>31</v>
      </c>
      <c r="Y1105" s="2" t="str" cm="1">
        <f t="array" ref="Y1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106" spans="1:25" ht="15" customHeight="1" x14ac:dyDescent="0.35">
      <c r="A1106" s="1">
        <v>1105</v>
      </c>
      <c r="B1106" s="13">
        <v>-7.7539358818417004</v>
      </c>
      <c r="C1106" s="12">
        <v>41.299356975736202</v>
      </c>
      <c r="D1106" s="1">
        <v>3058</v>
      </c>
      <c r="E1106" s="2" t="s">
        <v>1284</v>
      </c>
      <c r="F1106" s="1"/>
      <c r="G1106" s="2" t="s">
        <v>19</v>
      </c>
      <c r="H1106" s="2" t="s">
        <v>265</v>
      </c>
      <c r="I1106" s="2" t="s">
        <v>265</v>
      </c>
      <c r="J1106" s="1">
        <v>31757</v>
      </c>
      <c r="K1106" s="1">
        <v>181193</v>
      </c>
      <c r="L1106" s="2" t="s">
        <v>21</v>
      </c>
      <c r="M1106" s="1">
        <v>1988</v>
      </c>
      <c r="N1106" s="1" t="str" cm="1">
        <f t="array" ref="N1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6" s="2" t="s">
        <v>65</v>
      </c>
      <c r="P1106" s="2" t="str" cm="1">
        <f t="array" ref="P1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06" s="1">
        <v>1</v>
      </c>
      <c r="R1106" s="1">
        <v>8.4</v>
      </c>
      <c r="S1106" s="1">
        <v>14.77</v>
      </c>
      <c r="T1106" s="1">
        <v>8.4</v>
      </c>
      <c r="U1106" s="9"/>
      <c r="V1106" s="10"/>
      <c r="W1106" s="1" t="s">
        <v>41</v>
      </c>
      <c r="X1106" s="2" t="s">
        <v>24</v>
      </c>
      <c r="Y1106" s="2" t="str" cm="1">
        <f t="array" ref="Y1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7" spans="1:25" ht="15" customHeight="1" x14ac:dyDescent="0.35">
      <c r="A1107" s="1">
        <v>1106</v>
      </c>
      <c r="B1107" s="13">
        <v>-8.3097251902220304</v>
      </c>
      <c r="C1107" s="12">
        <v>39.9272142104493</v>
      </c>
      <c r="D1107" s="1">
        <v>3065</v>
      </c>
      <c r="E1107" s="2" t="s">
        <v>1285</v>
      </c>
      <c r="F1107" s="1"/>
      <c r="G1107" s="2" t="s">
        <v>63</v>
      </c>
      <c r="H1107" s="2" t="s">
        <v>143</v>
      </c>
      <c r="I1107" s="2" t="s">
        <v>1191</v>
      </c>
      <c r="J1107" s="1">
        <v>-15098</v>
      </c>
      <c r="K1107" s="1">
        <v>28767</v>
      </c>
      <c r="L1107" s="2" t="s">
        <v>21</v>
      </c>
      <c r="M1107" s="1">
        <v>1992</v>
      </c>
      <c r="N1107" s="1" t="str" cm="1">
        <f t="array" ref="N1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7" s="2" t="s">
        <v>32</v>
      </c>
      <c r="P1107" s="2" t="str" cm="1">
        <f t="array" ref="P1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7" s="1">
        <v>6</v>
      </c>
      <c r="R1107" s="1">
        <v>348</v>
      </c>
      <c r="S1107" s="1">
        <v>12.25</v>
      </c>
      <c r="U1107" s="1">
        <v>1</v>
      </c>
      <c r="V1107" s="10"/>
      <c r="W1107" s="1" t="s">
        <v>23</v>
      </c>
      <c r="X1107" s="2" t="s">
        <v>38</v>
      </c>
      <c r="Y1107" s="2" t="str" cm="1">
        <f t="array" ref="Y1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8" spans="1:25" ht="15" customHeight="1" x14ac:dyDescent="0.35">
      <c r="A1108" s="1">
        <v>1107</v>
      </c>
      <c r="B1108" s="13">
        <v>-7.4136297195304204</v>
      </c>
      <c r="C1108" s="12">
        <v>38.575374569279603</v>
      </c>
      <c r="D1108" s="1">
        <v>3066</v>
      </c>
      <c r="E1108" s="2" t="s">
        <v>1286</v>
      </c>
      <c r="F1108" s="1"/>
      <c r="G1108" s="2" t="s">
        <v>26</v>
      </c>
      <c r="H1108" s="2" t="s">
        <v>135</v>
      </c>
      <c r="I1108" s="2" t="s">
        <v>1129</v>
      </c>
      <c r="J1108" s="1">
        <v>62697.02</v>
      </c>
      <c r="K1108" s="1">
        <v>-121084.1</v>
      </c>
      <c r="L1108" s="2" t="s">
        <v>21</v>
      </c>
      <c r="M1108" s="1">
        <v>1941</v>
      </c>
      <c r="N1108" s="1" t="str" cm="1">
        <f t="array" ref="N1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08" s="2" t="s">
        <v>22</v>
      </c>
      <c r="P1108" s="2" t="str" cm="1">
        <f t="array" ref="P1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08" s="1">
        <v>1</v>
      </c>
      <c r="R1108" s="1">
        <v>12.5</v>
      </c>
      <c r="S1108" s="1">
        <v>7</v>
      </c>
      <c r="T1108" s="1">
        <v>12.5</v>
      </c>
      <c r="U1108" s="9"/>
      <c r="V1108" s="10"/>
      <c r="W1108" s="1" t="s">
        <v>23</v>
      </c>
      <c r="X1108" s="2" t="s">
        <v>24</v>
      </c>
      <c r="Y1108" s="2" t="str" cm="1">
        <f t="array" ref="Y1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09" spans="1:25" ht="15" customHeight="1" x14ac:dyDescent="0.35">
      <c r="A1109" s="1">
        <v>1108</v>
      </c>
      <c r="B1109" s="13">
        <v>-7.7536920289423401</v>
      </c>
      <c r="C1109" s="12">
        <v>41.300229573820097</v>
      </c>
      <c r="D1109" s="1">
        <v>3067</v>
      </c>
      <c r="E1109" s="2" t="s">
        <v>1287</v>
      </c>
      <c r="F1109" s="1"/>
      <c r="G1109" s="2" t="s">
        <v>37</v>
      </c>
      <c r="H1109" s="2" t="s">
        <v>265</v>
      </c>
      <c r="I1109" s="2" t="s">
        <v>265</v>
      </c>
      <c r="J1109" s="1">
        <v>31777</v>
      </c>
      <c r="K1109" s="1">
        <v>181290</v>
      </c>
      <c r="L1109" s="2" t="s">
        <v>21</v>
      </c>
      <c r="M1109" s="1">
        <v>1988</v>
      </c>
      <c r="N1109" s="1" t="str" cm="1">
        <f t="array" ref="N1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09" s="2" t="s">
        <v>32</v>
      </c>
      <c r="P1109" s="2" t="str" cm="1">
        <f t="array" ref="P1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09" s="1">
        <v>3</v>
      </c>
      <c r="R1109" s="1">
        <v>37.700000000000003</v>
      </c>
      <c r="S1109" s="1">
        <v>18</v>
      </c>
      <c r="T1109" s="1">
        <v>19.5</v>
      </c>
      <c r="U1109" s="1">
        <v>6.99</v>
      </c>
      <c r="V1109" s="10"/>
      <c r="W1109" s="1" t="s">
        <v>41</v>
      </c>
      <c r="X1109" s="2" t="s">
        <v>24</v>
      </c>
      <c r="Y1109" s="2" t="str" cm="1">
        <f t="array" ref="Y1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0" spans="1:25" ht="15" customHeight="1" x14ac:dyDescent="0.35">
      <c r="A1110" s="1">
        <v>1109</v>
      </c>
      <c r="B1110" s="13">
        <v>-8.3243349034617697</v>
      </c>
      <c r="C1110" s="12">
        <v>39.9268127719101</v>
      </c>
      <c r="D1110" s="1">
        <v>3068</v>
      </c>
      <c r="E1110" s="2" t="s">
        <v>1288</v>
      </c>
      <c r="F1110" s="1"/>
      <c r="G1110" s="2" t="s">
        <v>63</v>
      </c>
      <c r="H1110" s="2" t="s">
        <v>143</v>
      </c>
      <c r="I1110" s="2" t="s">
        <v>1289</v>
      </c>
      <c r="J1110" s="1">
        <v>-16347</v>
      </c>
      <c r="K1110" s="1">
        <v>28725</v>
      </c>
      <c r="L1110" s="2" t="s">
        <v>21</v>
      </c>
      <c r="M1110" s="1">
        <v>1992</v>
      </c>
      <c r="N1110" s="1" t="str" cm="1">
        <f t="array" ref="N1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0" s="2" t="s">
        <v>32</v>
      </c>
      <c r="P1110" s="2" t="str" cm="1">
        <f t="array" ref="P1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0" s="1">
        <v>5</v>
      </c>
      <c r="R1110" s="1">
        <v>204.35</v>
      </c>
      <c r="S1110" s="1">
        <v>12.4</v>
      </c>
      <c r="T1110" s="1">
        <v>63.35</v>
      </c>
      <c r="U1110" s="1">
        <v>43.5</v>
      </c>
      <c r="V1110" s="10"/>
      <c r="W1110" s="1" t="s">
        <v>46</v>
      </c>
      <c r="X1110" s="2" t="s">
        <v>38</v>
      </c>
      <c r="Y1110" s="2" t="str" cm="1">
        <f t="array" ref="Y1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1" spans="1:25" ht="15" customHeight="1" x14ac:dyDescent="0.35">
      <c r="A1111" s="1">
        <v>1110</v>
      </c>
      <c r="B1111" s="13">
        <v>-7.7514021679767504</v>
      </c>
      <c r="C1111" s="12">
        <v>41.303877682872098</v>
      </c>
      <c r="D1111" s="1">
        <v>3070</v>
      </c>
      <c r="E1111" s="2" t="s">
        <v>1290</v>
      </c>
      <c r="F1111" s="1"/>
      <c r="G1111" s="2" t="s">
        <v>19</v>
      </c>
      <c r="H1111" s="2" t="s">
        <v>265</v>
      </c>
      <c r="I1111" s="2" t="s">
        <v>265</v>
      </c>
      <c r="J1111" s="1">
        <v>31967</v>
      </c>
      <c r="K1111" s="1">
        <v>181696</v>
      </c>
      <c r="L1111" s="2" t="s">
        <v>21</v>
      </c>
      <c r="M1111" s="1">
        <v>1988</v>
      </c>
      <c r="N1111" s="1" t="str" cm="1">
        <f t="array" ref="N1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1" s="2" t="s">
        <v>32</v>
      </c>
      <c r="P1111" s="2" t="str" cm="1">
        <f t="array" ref="P1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1" s="1">
        <v>2</v>
      </c>
      <c r="R1111" s="1">
        <v>42</v>
      </c>
      <c r="S1111" s="1">
        <v>39</v>
      </c>
      <c r="T1111" s="1">
        <v>21</v>
      </c>
      <c r="U1111" s="1">
        <v>7.1</v>
      </c>
      <c r="V1111" s="10"/>
      <c r="W1111" s="1" t="s">
        <v>41</v>
      </c>
      <c r="X1111" s="2" t="s">
        <v>38</v>
      </c>
      <c r="Y1111" s="2" t="str" cm="1">
        <f t="array" ref="Y1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2" spans="1:25" ht="15" customHeight="1" x14ac:dyDescent="0.35">
      <c r="A1112" s="1">
        <v>1111</v>
      </c>
      <c r="B1112" s="13">
        <v>-7.7491349841664796</v>
      </c>
      <c r="C1112" s="12">
        <v>41.309722826046603</v>
      </c>
      <c r="D1112" s="1">
        <v>3071</v>
      </c>
      <c r="E1112" s="2" t="s">
        <v>1291</v>
      </c>
      <c r="F1112" s="1"/>
      <c r="G1112" s="2" t="s">
        <v>19</v>
      </c>
      <c r="H1112" s="2" t="s">
        <v>265</v>
      </c>
      <c r="I1112" s="2" t="s">
        <v>265</v>
      </c>
      <c r="J1112" s="1">
        <v>32154</v>
      </c>
      <c r="K1112" s="1">
        <v>182346</v>
      </c>
      <c r="L1112" s="2" t="s">
        <v>21</v>
      </c>
      <c r="M1112" s="1">
        <v>1988</v>
      </c>
      <c r="N1112" s="1" t="str" cm="1">
        <f t="array" ref="N1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2" s="2" t="s">
        <v>65</v>
      </c>
      <c r="P1112" s="2" t="str" cm="1">
        <f t="array" ref="P1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2" s="1">
        <v>1</v>
      </c>
      <c r="R1112" s="1">
        <v>8.4</v>
      </c>
      <c r="S1112" s="1">
        <v>22.7</v>
      </c>
      <c r="T1112" s="1">
        <v>8.4</v>
      </c>
      <c r="U1112" s="9"/>
      <c r="V1112" s="10"/>
      <c r="W1112" s="1" t="s">
        <v>41</v>
      </c>
      <c r="X1112" s="2" t="s">
        <v>24</v>
      </c>
      <c r="Y1112" s="2" t="str" cm="1">
        <f t="array" ref="Y1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3" spans="1:25" ht="15" customHeight="1" x14ac:dyDescent="0.35">
      <c r="A1113" s="1">
        <v>1112</v>
      </c>
      <c r="B1113" s="13">
        <v>-8.3366640686508102</v>
      </c>
      <c r="C1113" s="12">
        <v>39.930601448251899</v>
      </c>
      <c r="D1113" s="1">
        <v>3073</v>
      </c>
      <c r="E1113" s="2" t="s">
        <v>1292</v>
      </c>
      <c r="F1113" s="1"/>
      <c r="G1113" s="2" t="s">
        <v>19</v>
      </c>
      <c r="H1113" s="2" t="s">
        <v>143</v>
      </c>
      <c r="I1113" s="2" t="s">
        <v>1191</v>
      </c>
      <c r="J1113" s="1">
        <v>-17400</v>
      </c>
      <c r="K1113" s="1">
        <v>29148</v>
      </c>
      <c r="L1113" s="2" t="s">
        <v>21</v>
      </c>
      <c r="M1113" s="1">
        <v>1992</v>
      </c>
      <c r="N1113" s="1" t="str" cm="1">
        <f t="array" ref="N1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3" s="2" t="s">
        <v>133</v>
      </c>
      <c r="P1113" s="2" t="str" cm="1">
        <f t="array" ref="P1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3" s="1">
        <v>1</v>
      </c>
      <c r="R1113" s="1">
        <v>6.4</v>
      </c>
      <c r="S1113" s="1">
        <v>23.5</v>
      </c>
      <c r="T1113" s="1">
        <v>6.4</v>
      </c>
      <c r="U1113" s="9"/>
      <c r="V1113" s="10"/>
      <c r="W1113" s="1" t="s">
        <v>46</v>
      </c>
      <c r="X1113" s="2" t="s">
        <v>24</v>
      </c>
      <c r="Y1113" s="2" t="str" cm="1">
        <f t="array" ref="Y1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4" spans="1:25" ht="15" customHeight="1" x14ac:dyDescent="0.35">
      <c r="A1114" s="1">
        <v>1113</v>
      </c>
      <c r="B1114" s="13">
        <v>-7.7428242351459096</v>
      </c>
      <c r="C1114" s="12">
        <v>41.312654953662602</v>
      </c>
      <c r="D1114" s="1">
        <v>3075</v>
      </c>
      <c r="E1114" s="2" t="s">
        <v>1293</v>
      </c>
      <c r="F1114" s="1"/>
      <c r="G1114" s="2" t="s">
        <v>19</v>
      </c>
      <c r="H1114" s="2" t="s">
        <v>265</v>
      </c>
      <c r="I1114" s="2" t="s">
        <v>265</v>
      </c>
      <c r="J1114" s="1">
        <v>32681</v>
      </c>
      <c r="K1114" s="1">
        <v>182674</v>
      </c>
      <c r="L1114" s="2" t="s">
        <v>21</v>
      </c>
      <c r="M1114" s="1">
        <v>1988</v>
      </c>
      <c r="N1114" s="1" t="str" cm="1">
        <f t="array" ref="N1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4" s="2" t="s">
        <v>65</v>
      </c>
      <c r="P1114" s="2" t="str" cm="1">
        <f t="array" ref="P1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4" s="1">
        <v>1</v>
      </c>
      <c r="R1114" s="1">
        <v>13.5</v>
      </c>
      <c r="S1114" s="1">
        <v>26.75</v>
      </c>
      <c r="T1114" s="1">
        <v>13.5</v>
      </c>
      <c r="U1114" s="9"/>
      <c r="V1114" s="10"/>
      <c r="W1114" s="1" t="s">
        <v>41</v>
      </c>
      <c r="X1114" s="2" t="s">
        <v>24</v>
      </c>
      <c r="Y1114" s="2" t="str" cm="1">
        <f t="array" ref="Y1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5" spans="1:25" ht="15" customHeight="1" x14ac:dyDescent="0.35">
      <c r="A1115" s="1">
        <v>1114</v>
      </c>
      <c r="B1115" s="13">
        <v>-8.3534309523777193</v>
      </c>
      <c r="C1115" s="12">
        <v>39.9157443481568</v>
      </c>
      <c r="D1115" s="1">
        <v>3078</v>
      </c>
      <c r="E1115" s="2" t="s">
        <v>1294</v>
      </c>
      <c r="F1115" s="1"/>
      <c r="G1115" s="2" t="s">
        <v>19</v>
      </c>
      <c r="H1115" s="2" t="s">
        <v>143</v>
      </c>
      <c r="I1115" s="2" t="s">
        <v>1191</v>
      </c>
      <c r="J1115" s="1">
        <v>-18837.310000000001</v>
      </c>
      <c r="K1115" s="1">
        <v>27501.77</v>
      </c>
      <c r="L1115" s="2" t="s">
        <v>21</v>
      </c>
      <c r="M1115" s="1">
        <v>1992</v>
      </c>
      <c r="N1115" s="1" t="str" cm="1">
        <f t="array" ref="N1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5" s="2" t="s">
        <v>65</v>
      </c>
      <c r="P1115" s="2" t="str" cm="1">
        <f t="array" ref="P1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15" s="1">
        <v>1</v>
      </c>
      <c r="R1115" s="1">
        <v>11.9</v>
      </c>
      <c r="S1115" s="1">
        <v>14.5</v>
      </c>
      <c r="T1115" s="1">
        <v>11.9</v>
      </c>
      <c r="U1115" s="9"/>
      <c r="V1115" s="10"/>
      <c r="W1115" s="1" t="s">
        <v>46</v>
      </c>
      <c r="X1115" s="2" t="s">
        <v>24</v>
      </c>
      <c r="Y1115" s="2" t="str" cm="1">
        <f t="array" ref="Y1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6" spans="1:25" ht="15" customHeight="1" x14ac:dyDescent="0.35">
      <c r="A1116" s="1">
        <v>1115</v>
      </c>
      <c r="B1116" s="13">
        <v>-7.7335966332124402</v>
      </c>
      <c r="C1116" s="12">
        <v>41.3140009264703</v>
      </c>
      <c r="D1116" s="1">
        <v>3081</v>
      </c>
      <c r="E1116" s="2" t="s">
        <v>1295</v>
      </c>
      <c r="F1116" s="1"/>
      <c r="G1116" s="2" t="s">
        <v>37</v>
      </c>
      <c r="H1116" s="2" t="s">
        <v>265</v>
      </c>
      <c r="I1116" s="2" t="s">
        <v>265</v>
      </c>
      <c r="J1116" s="1">
        <v>33453</v>
      </c>
      <c r="K1116" s="1">
        <v>182827</v>
      </c>
      <c r="L1116" s="2" t="s">
        <v>21</v>
      </c>
      <c r="M1116" s="1">
        <v>1988</v>
      </c>
      <c r="N1116" s="1" t="str" cm="1">
        <f t="array" ref="N1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6" s="2" t="s">
        <v>32</v>
      </c>
      <c r="P1116" s="2" t="str" cm="1">
        <f t="array" ref="P1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6" s="1">
        <v>3</v>
      </c>
      <c r="R1116" s="1">
        <v>31.75</v>
      </c>
      <c r="S1116" s="1">
        <v>26.2</v>
      </c>
      <c r="T1116" s="1">
        <v>15.8</v>
      </c>
      <c r="U1116" s="1">
        <v>6.75</v>
      </c>
      <c r="V1116" s="10"/>
      <c r="W1116" s="1" t="s">
        <v>41</v>
      </c>
      <c r="X1116" s="2" t="s">
        <v>24</v>
      </c>
      <c r="Y1116" s="2" t="str" cm="1">
        <f t="array" ref="Y1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7" spans="1:25" ht="15" customHeight="1" x14ac:dyDescent="0.35">
      <c r="A1117" s="1">
        <v>1116</v>
      </c>
      <c r="B1117" s="13">
        <v>-8.3290916740363805</v>
      </c>
      <c r="C1117" s="12">
        <v>39.926864991651797</v>
      </c>
      <c r="D1117" s="1">
        <v>3084</v>
      </c>
      <c r="E1117" s="2" t="s">
        <v>1296</v>
      </c>
      <c r="F1117" s="1"/>
      <c r="G1117" s="2" t="s">
        <v>37</v>
      </c>
      <c r="H1117" s="2" t="s">
        <v>143</v>
      </c>
      <c r="I1117" s="2" t="s">
        <v>1289</v>
      </c>
      <c r="J1117" s="1">
        <v>-16753.62</v>
      </c>
      <c r="K1117" s="1">
        <v>28731.68</v>
      </c>
      <c r="L1117" s="2" t="s">
        <v>21</v>
      </c>
      <c r="M1117" s="1">
        <v>1992</v>
      </c>
      <c r="N1117" s="1" t="str" cm="1">
        <f t="array" ref="N1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7" s="2" t="s">
        <v>32</v>
      </c>
      <c r="P1117" s="2" t="str" cm="1">
        <f t="array" ref="P1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7" s="1">
        <v>3</v>
      </c>
      <c r="R1117" s="1">
        <v>34.6</v>
      </c>
      <c r="S1117" s="1">
        <v>10.5</v>
      </c>
      <c r="T1117" s="1">
        <v>17.25</v>
      </c>
      <c r="U1117" s="1">
        <v>7.7</v>
      </c>
      <c r="V1117" s="10"/>
      <c r="W1117" s="1" t="s">
        <v>46</v>
      </c>
      <c r="X1117" s="2" t="s">
        <v>24</v>
      </c>
      <c r="Y1117" s="2" t="str" cm="1">
        <f t="array" ref="Y1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8" spans="1:25" ht="15" customHeight="1" x14ac:dyDescent="0.35">
      <c r="A1118" s="1">
        <v>1117</v>
      </c>
      <c r="B1118" s="13">
        <v>-8.3403130100226797</v>
      </c>
      <c r="C1118" s="12">
        <v>39.931232900870597</v>
      </c>
      <c r="D1118" s="1">
        <v>3086</v>
      </c>
      <c r="E1118" s="2" t="s">
        <v>1297</v>
      </c>
      <c r="F1118" s="1"/>
      <c r="G1118" s="2" t="s">
        <v>37</v>
      </c>
      <c r="H1118" s="2" t="s">
        <v>143</v>
      </c>
      <c r="I1118" s="2" t="s">
        <v>1191</v>
      </c>
      <c r="J1118" s="1">
        <v>-17711.75</v>
      </c>
      <c r="K1118" s="1">
        <v>29218.83</v>
      </c>
      <c r="L1118" s="2" t="s">
        <v>21</v>
      </c>
      <c r="M1118" s="1">
        <v>1992</v>
      </c>
      <c r="N1118" s="1" t="str" cm="1">
        <f t="array" ref="N1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8" s="2" t="s">
        <v>32</v>
      </c>
      <c r="P1118" s="2" t="str" cm="1">
        <f t="array" ref="P1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8" s="1">
        <v>3</v>
      </c>
      <c r="R1118" s="1">
        <v>30</v>
      </c>
      <c r="S1118" s="1">
        <v>10.6</v>
      </c>
      <c r="T1118" s="1">
        <v>15</v>
      </c>
      <c r="U1118" s="1">
        <v>9</v>
      </c>
      <c r="V1118" s="10"/>
      <c r="W1118" s="1" t="s">
        <v>46</v>
      </c>
      <c r="X1118" s="2" t="s">
        <v>24</v>
      </c>
      <c r="Y1118" s="2" t="str" cm="1">
        <f t="array" ref="Y1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19" spans="1:25" ht="15" customHeight="1" x14ac:dyDescent="0.35">
      <c r="A1119" s="1">
        <v>1118</v>
      </c>
      <c r="B1119" s="13">
        <v>-7.7253843383755996</v>
      </c>
      <c r="C1119" s="12">
        <v>41.316694973756903</v>
      </c>
      <c r="D1119" s="1">
        <v>3087</v>
      </c>
      <c r="E1119" s="2" t="s">
        <v>1298</v>
      </c>
      <c r="F1119" s="1"/>
      <c r="G1119" s="2" t="s">
        <v>26</v>
      </c>
      <c r="H1119" s="2" t="s">
        <v>265</v>
      </c>
      <c r="I1119" s="2" t="s">
        <v>265</v>
      </c>
      <c r="J1119" s="1">
        <v>34139.25</v>
      </c>
      <c r="K1119" s="1">
        <v>183129.4</v>
      </c>
      <c r="L1119" s="2" t="s">
        <v>21</v>
      </c>
      <c r="M1119" s="1">
        <v>1995</v>
      </c>
      <c r="N1119" s="1" t="str" cm="1">
        <f t="array" ref="N1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19" s="2" t="s">
        <v>32</v>
      </c>
      <c r="P1119" s="2" t="str" cm="1">
        <f t="array" ref="P1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19" s="1">
        <v>6</v>
      </c>
      <c r="R1119" s="1">
        <v>202.7</v>
      </c>
      <c r="S1119" s="1">
        <v>16.75</v>
      </c>
      <c r="T1119" s="1">
        <v>36.4</v>
      </c>
      <c r="U1119" s="1">
        <v>32</v>
      </c>
      <c r="V1119" s="10"/>
      <c r="W1119" s="1" t="s">
        <v>41</v>
      </c>
      <c r="X1119" s="2" t="s">
        <v>24</v>
      </c>
      <c r="Y1119" s="2" t="str" cm="1">
        <f t="array" ref="Y1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0" spans="1:25" ht="15" customHeight="1" x14ac:dyDescent="0.35">
      <c r="A1120" s="1">
        <v>1119</v>
      </c>
      <c r="B1120" s="13">
        <v>-7.7168277351667802</v>
      </c>
      <c r="C1120" s="12">
        <v>41.315412775589103</v>
      </c>
      <c r="D1120" s="1">
        <v>3089</v>
      </c>
      <c r="E1120" s="2" t="s">
        <v>1299</v>
      </c>
      <c r="F1120" s="1"/>
      <c r="G1120" s="2" t="s">
        <v>37</v>
      </c>
      <c r="H1120" s="2" t="s">
        <v>265</v>
      </c>
      <c r="I1120" s="2" t="s">
        <v>265</v>
      </c>
      <c r="J1120" s="1">
        <v>34856.39</v>
      </c>
      <c r="K1120" s="1">
        <v>182990.4</v>
      </c>
      <c r="L1120" s="2" t="s">
        <v>21</v>
      </c>
      <c r="M1120" s="1">
        <v>1995</v>
      </c>
      <c r="N1120" s="1" t="str" cm="1">
        <f t="array" ref="N1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0" s="2" t="s">
        <v>32</v>
      </c>
      <c r="P1120" s="2" t="str" cm="1">
        <f t="array" ref="P1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0" s="1">
        <v>3</v>
      </c>
      <c r="R1120" s="1">
        <v>31.4</v>
      </c>
      <c r="S1120" s="1">
        <v>8.5</v>
      </c>
      <c r="T1120" s="1">
        <v>17.5</v>
      </c>
      <c r="U1120" s="1">
        <v>8.66</v>
      </c>
      <c r="V1120" s="10"/>
      <c r="W1120" s="1" t="s">
        <v>41</v>
      </c>
      <c r="X1120" s="2" t="s">
        <v>24</v>
      </c>
      <c r="Y1120" s="2" t="str" cm="1">
        <f t="array" ref="Y1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1" spans="1:26" ht="15" customHeight="1" x14ac:dyDescent="0.35">
      <c r="A1121" s="1">
        <v>1120</v>
      </c>
      <c r="B1121" s="13">
        <v>-7.7144968369199596</v>
      </c>
      <c r="C1121" s="12">
        <v>41.316277720904097</v>
      </c>
      <c r="D1121" s="1">
        <v>3090</v>
      </c>
      <c r="E1121" s="2" t="s">
        <v>1300</v>
      </c>
      <c r="F1121" s="1"/>
      <c r="G1121" s="2" t="s">
        <v>19</v>
      </c>
      <c r="H1121" s="2" t="s">
        <v>265</v>
      </c>
      <c r="I1121" s="2" t="s">
        <v>265</v>
      </c>
      <c r="J1121" s="1">
        <v>35051.1</v>
      </c>
      <c r="K1121" s="1">
        <v>183087.4</v>
      </c>
      <c r="L1121" s="2" t="s">
        <v>21</v>
      </c>
      <c r="M1121" s="1">
        <v>1995</v>
      </c>
      <c r="N1121" s="1" t="str" cm="1">
        <f t="array" ref="N1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1" s="2" t="s">
        <v>65</v>
      </c>
      <c r="P1121" s="2" t="str" cm="1">
        <f t="array" ref="P1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1" s="1">
        <v>1</v>
      </c>
      <c r="R1121" s="1">
        <v>9.1</v>
      </c>
      <c r="S1121" s="1">
        <v>20.9</v>
      </c>
      <c r="T1121" s="1">
        <v>9.1</v>
      </c>
      <c r="U1121" s="9"/>
      <c r="V1121" s="10"/>
      <c r="W1121" s="1" t="s">
        <v>41</v>
      </c>
      <c r="X1121" s="2" t="s">
        <v>24</v>
      </c>
      <c r="Y1121" s="2" t="str" cm="1">
        <f t="array" ref="Y1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2" spans="1:26" ht="15" customHeight="1" x14ac:dyDescent="0.35">
      <c r="A1122" s="1">
        <v>1121</v>
      </c>
      <c r="B1122" s="13">
        <v>-7.7118161616661096</v>
      </c>
      <c r="C1122" s="12">
        <v>41.316571379164898</v>
      </c>
      <c r="D1122" s="1">
        <v>3091</v>
      </c>
      <c r="E1122" s="2" t="s">
        <v>1301</v>
      </c>
      <c r="F1122" s="1"/>
      <c r="G1122" s="2" t="s">
        <v>19</v>
      </c>
      <c r="H1122" s="2" t="s">
        <v>265</v>
      </c>
      <c r="I1122" s="2" t="s">
        <v>265</v>
      </c>
      <c r="J1122" s="1">
        <v>35275.4</v>
      </c>
      <c r="K1122" s="1">
        <v>183121.1</v>
      </c>
      <c r="L1122" s="2" t="s">
        <v>21</v>
      </c>
      <c r="M1122" s="1">
        <v>1995</v>
      </c>
      <c r="N1122" s="1" t="str" cm="1">
        <f t="array" ref="N1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2" s="2" t="s">
        <v>65</v>
      </c>
      <c r="P1122" s="2" t="str" cm="1">
        <f t="array" ref="P1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2" s="1">
        <v>1</v>
      </c>
      <c r="R1122" s="1">
        <v>10.4</v>
      </c>
      <c r="S1122" s="1">
        <v>15.5</v>
      </c>
      <c r="T1122" s="1">
        <v>10.4</v>
      </c>
      <c r="U1122" s="9"/>
      <c r="V1122" s="10"/>
      <c r="W1122" s="1" t="s">
        <v>41</v>
      </c>
      <c r="X1122" s="2" t="s">
        <v>24</v>
      </c>
      <c r="Y1122" s="2" t="str" cm="1">
        <f t="array" ref="Y1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3" spans="1:26" ht="15" customHeight="1" x14ac:dyDescent="0.35">
      <c r="A1123" s="1">
        <v>1122</v>
      </c>
      <c r="B1123" s="13">
        <v>-7.6942664272328303</v>
      </c>
      <c r="C1123" s="12">
        <v>41.324918337531997</v>
      </c>
      <c r="D1123" s="1">
        <v>3094</v>
      </c>
      <c r="E1123" s="2" t="s">
        <v>1302</v>
      </c>
      <c r="F1123" s="1"/>
      <c r="G1123" s="2" t="s">
        <v>19</v>
      </c>
      <c r="H1123" s="2" t="s">
        <v>265</v>
      </c>
      <c r="I1123" s="2" t="s">
        <v>265</v>
      </c>
      <c r="J1123" s="1">
        <v>36740.18</v>
      </c>
      <c r="K1123" s="1">
        <v>184055.4</v>
      </c>
      <c r="L1123" s="2" t="s">
        <v>21</v>
      </c>
      <c r="M1123" s="1">
        <v>1995</v>
      </c>
      <c r="N1123" s="1" t="str" cm="1">
        <f t="array" ref="N1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3" s="2" t="s">
        <v>65</v>
      </c>
      <c r="P1123" s="2" t="str" cm="1">
        <f t="array" ref="P1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3" s="1">
        <v>1</v>
      </c>
      <c r="R1123" s="1">
        <v>8.9</v>
      </c>
      <c r="S1123" s="1">
        <v>16.75</v>
      </c>
      <c r="T1123" s="1">
        <v>8.9</v>
      </c>
      <c r="U1123" s="9"/>
      <c r="V1123" s="10"/>
      <c r="W1123" s="1" t="s">
        <v>41</v>
      </c>
      <c r="X1123" s="2" t="s">
        <v>24</v>
      </c>
      <c r="Y1123" s="2" t="str" cm="1">
        <f t="array" ref="Y1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4" spans="1:26" ht="15" customHeight="1" x14ac:dyDescent="0.35">
      <c r="A1124" s="1">
        <v>1123</v>
      </c>
      <c r="B1124" s="13">
        <v>-7.6853971918787698</v>
      </c>
      <c r="C1124" s="12">
        <v>41.326892092258397</v>
      </c>
      <c r="D1124" s="1">
        <v>3099</v>
      </c>
      <c r="E1124" s="2" t="s">
        <v>1303</v>
      </c>
      <c r="F1124" s="1"/>
      <c r="G1124" s="2" t="s">
        <v>26</v>
      </c>
      <c r="H1124" s="2" t="s">
        <v>265</v>
      </c>
      <c r="I1124" s="2" t="s">
        <v>265</v>
      </c>
      <c r="J1124" s="1">
        <v>37481.589999999997</v>
      </c>
      <c r="K1124" s="1">
        <v>184278.39999999999</v>
      </c>
      <c r="L1124" s="2" t="s">
        <v>21</v>
      </c>
      <c r="M1124" s="1">
        <v>1995</v>
      </c>
      <c r="N1124" s="1" t="str" cm="1">
        <f t="array" ref="N1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4" s="2" t="s">
        <v>65</v>
      </c>
      <c r="P1124" s="2" t="str" cm="1">
        <f t="array" ref="P1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4" s="1">
        <v>1</v>
      </c>
      <c r="R1124" s="1">
        <v>15.5</v>
      </c>
      <c r="S1124" s="1">
        <v>15</v>
      </c>
      <c r="T1124" s="1">
        <v>15.5</v>
      </c>
      <c r="U1124" s="9"/>
      <c r="V1124" s="10"/>
      <c r="W1124" s="1" t="s">
        <v>41</v>
      </c>
      <c r="X1124" s="2" t="s">
        <v>24</v>
      </c>
      <c r="Y1124" s="2" t="str" cm="1">
        <f t="array" ref="Y1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5" spans="1:26" ht="15" customHeight="1" x14ac:dyDescent="0.35">
      <c r="A1125" s="1">
        <v>1124</v>
      </c>
      <c r="B1125" s="13">
        <v>-7.6732041966745399</v>
      </c>
      <c r="C1125" s="12">
        <v>41.328453048518803</v>
      </c>
      <c r="D1125" s="1">
        <v>3100</v>
      </c>
      <c r="E1125" s="2" t="s">
        <v>1304</v>
      </c>
      <c r="F1125" s="1"/>
      <c r="G1125" s="2" t="s">
        <v>19</v>
      </c>
      <c r="H1125" s="2" t="s">
        <v>265</v>
      </c>
      <c r="I1125" s="2" t="s">
        <v>265</v>
      </c>
      <c r="J1125" s="1">
        <v>38501.449999999997</v>
      </c>
      <c r="K1125" s="1">
        <v>184457.1</v>
      </c>
      <c r="L1125" s="2" t="s">
        <v>21</v>
      </c>
      <c r="M1125" s="1">
        <v>1995</v>
      </c>
      <c r="N1125" s="1" t="str" cm="1">
        <f t="array" ref="N1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5" s="2" t="s">
        <v>65</v>
      </c>
      <c r="P1125" s="2" t="str" cm="1">
        <f t="array" ref="P1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5" s="1">
        <v>1</v>
      </c>
      <c r="R1125" s="1">
        <v>11.5</v>
      </c>
      <c r="S1125" s="1">
        <v>22.5</v>
      </c>
      <c r="T1125" s="1">
        <v>11.5</v>
      </c>
      <c r="U1125" s="9"/>
      <c r="V1125" s="10"/>
      <c r="W1125" s="1" t="s">
        <v>41</v>
      </c>
      <c r="X1125" s="2" t="s">
        <v>24</v>
      </c>
      <c r="Y1125" s="2" t="str" cm="1">
        <f t="array" ref="Y1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6" spans="1:26" ht="15" customHeight="1" x14ac:dyDescent="0.35">
      <c r="A1126" s="1">
        <v>1125</v>
      </c>
      <c r="B1126" s="13">
        <v>-7.4747287812016303</v>
      </c>
      <c r="C1126" s="12">
        <v>38.813093506093701</v>
      </c>
      <c r="D1126" s="1">
        <v>3107</v>
      </c>
      <c r="E1126" s="2" t="s">
        <v>1306</v>
      </c>
      <c r="F1126" s="1"/>
      <c r="G1126" s="2" t="s">
        <v>37</v>
      </c>
      <c r="H1126" s="2" t="s">
        <v>135</v>
      </c>
      <c r="I1126" s="2" t="s">
        <v>1244</v>
      </c>
      <c r="J1126" s="1">
        <v>57183.07</v>
      </c>
      <c r="K1126" s="1">
        <v>-94734.54</v>
      </c>
      <c r="L1126" s="2" t="s">
        <v>21</v>
      </c>
      <c r="M1126" s="1">
        <v>2004</v>
      </c>
      <c r="N1126" s="1" t="str" cm="1">
        <f t="array" ref="N1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6" s="2" t="s">
        <v>32</v>
      </c>
      <c r="P1126" s="2" t="str" cm="1">
        <f t="array" ref="P1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6" s="1">
        <v>4</v>
      </c>
      <c r="R1126" s="1">
        <v>85.6</v>
      </c>
      <c r="S1126" s="1">
        <v>24</v>
      </c>
      <c r="T1126" s="1">
        <v>25.3</v>
      </c>
      <c r="U1126" s="1">
        <v>7.95</v>
      </c>
      <c r="V1126" s="10"/>
      <c r="W1126" s="1" t="s">
        <v>23</v>
      </c>
      <c r="X1126" s="2" t="s">
        <v>24</v>
      </c>
      <c r="Y1126" s="2" t="str" cm="1">
        <f t="array" ref="Y1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7" spans="1:26" ht="15" customHeight="1" x14ac:dyDescent="0.35">
      <c r="A1127" s="1">
        <v>1126</v>
      </c>
      <c r="B1127" s="13">
        <v>-8.4358016850906399</v>
      </c>
      <c r="C1127" s="12">
        <v>42.0646151407988</v>
      </c>
      <c r="D1127" s="1">
        <v>3123</v>
      </c>
      <c r="E1127" s="2" t="s">
        <v>1307</v>
      </c>
      <c r="F1127" s="1"/>
      <c r="G1127" s="2" t="s">
        <v>37</v>
      </c>
      <c r="H1127" s="2" t="s">
        <v>384</v>
      </c>
      <c r="I1127" s="2" t="s">
        <v>1016</v>
      </c>
      <c r="J1127" s="1">
        <v>-25053</v>
      </c>
      <c r="K1127" s="1">
        <v>266163</v>
      </c>
      <c r="L1127" s="2" t="s">
        <v>21</v>
      </c>
      <c r="M1127" s="1">
        <v>1990</v>
      </c>
      <c r="N1127" s="1" t="str" cm="1">
        <f t="array" ref="N1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7" s="2" t="s">
        <v>32</v>
      </c>
      <c r="P1127" s="2" t="str" cm="1">
        <f t="array" ref="P1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27" s="1">
        <v>2</v>
      </c>
      <c r="R1127" s="1">
        <v>33.49</v>
      </c>
      <c r="S1127" s="1">
        <v>7</v>
      </c>
      <c r="T1127" s="1">
        <v>16.75</v>
      </c>
      <c r="U1127" s="1">
        <v>5.19</v>
      </c>
      <c r="V1127" s="10"/>
      <c r="W1127" s="1" t="s">
        <v>41</v>
      </c>
      <c r="X1127" s="2" t="s">
        <v>24</v>
      </c>
      <c r="Y1127" s="2" t="str" cm="1">
        <f t="array" ref="Y1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8" spans="1:26" ht="15" customHeight="1" x14ac:dyDescent="0.35">
      <c r="A1128" s="1">
        <v>1127</v>
      </c>
      <c r="B1128" s="13">
        <v>-8.4317242686049099</v>
      </c>
      <c r="C1128" s="12">
        <v>42.065967261742301</v>
      </c>
      <c r="D1128" s="1">
        <v>3125</v>
      </c>
      <c r="E1128" s="2" t="s">
        <v>1308</v>
      </c>
      <c r="F1128" s="1"/>
      <c r="G1128" s="2" t="s">
        <v>19</v>
      </c>
      <c r="H1128" s="2" t="s">
        <v>384</v>
      </c>
      <c r="I1128" s="2" t="s">
        <v>1016</v>
      </c>
      <c r="J1128" s="1">
        <v>-24715</v>
      </c>
      <c r="K1128" s="1">
        <v>266312</v>
      </c>
      <c r="L1128" s="2" t="s">
        <v>21</v>
      </c>
      <c r="M1128" s="1">
        <v>1990</v>
      </c>
      <c r="N1128" s="1" t="str" cm="1">
        <f t="array" ref="N1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28" s="2" t="s">
        <v>65</v>
      </c>
      <c r="P1128" s="2" t="str" cm="1">
        <f t="array" ref="P1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28" s="1">
        <v>1</v>
      </c>
      <c r="R1128" s="1">
        <v>5.52</v>
      </c>
      <c r="S1128" s="1">
        <v>14.07</v>
      </c>
      <c r="T1128" s="1">
        <v>5.52</v>
      </c>
      <c r="U1128" s="9"/>
      <c r="V1128" s="10"/>
      <c r="W1128" s="1" t="s">
        <v>41</v>
      </c>
      <c r="X1128" s="2" t="s">
        <v>24</v>
      </c>
      <c r="Y1128" s="2" t="str" cm="1">
        <f t="array" ref="Y1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29" spans="1:26" ht="15" customHeight="1" x14ac:dyDescent="0.35">
      <c r="A1129" s="1">
        <v>1128</v>
      </c>
      <c r="B1129" s="13">
        <v>-7.7160658207194599</v>
      </c>
      <c r="C1129" s="12">
        <v>38.423901571118897</v>
      </c>
      <c r="D1129" s="1">
        <v>3129</v>
      </c>
      <c r="E1129" s="2" t="s">
        <v>1309</v>
      </c>
      <c r="F1129" s="1"/>
      <c r="G1129" s="2" t="s">
        <v>26</v>
      </c>
      <c r="H1129" s="2" t="s">
        <v>135</v>
      </c>
      <c r="I1129" s="2" t="s">
        <v>1310</v>
      </c>
      <c r="J1129" s="1">
        <v>36418.089999999997</v>
      </c>
      <c r="K1129" s="1">
        <v>-138061.6</v>
      </c>
      <c r="L1129" s="2" t="s">
        <v>21</v>
      </c>
      <c r="M1129" s="1">
        <v>1932</v>
      </c>
      <c r="N1129" s="1" t="str" cm="1">
        <f t="array" ref="N1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29" s="2" t="s">
        <v>29</v>
      </c>
      <c r="P1129" s="2" t="str" cm="1">
        <f t="array" ref="P1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29" s="1">
        <v>5</v>
      </c>
      <c r="R1129" s="1">
        <v>83.5</v>
      </c>
      <c r="S1129" s="1">
        <v>7</v>
      </c>
      <c r="T1129" s="1">
        <v>16.8</v>
      </c>
      <c r="U1129" s="1">
        <v>4.0599999999999996</v>
      </c>
      <c r="V1129" s="10"/>
      <c r="W1129" s="1" t="s">
        <v>23</v>
      </c>
      <c r="X1129" s="2" t="s">
        <v>35</v>
      </c>
      <c r="Y1129" s="2" t="str" cm="1">
        <f t="array" ref="Y1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130" spans="1:26" ht="15" customHeight="1" x14ac:dyDescent="0.35">
      <c r="A1130" s="1">
        <v>1129</v>
      </c>
      <c r="B1130" s="13">
        <v>-7.7222437392602101</v>
      </c>
      <c r="C1130" s="12">
        <v>38.408947495164902</v>
      </c>
      <c r="D1130" s="1">
        <v>3131</v>
      </c>
      <c r="E1130" s="2" t="s">
        <v>1311</v>
      </c>
      <c r="F1130" s="1"/>
      <c r="G1130" s="2" t="s">
        <v>26</v>
      </c>
      <c r="H1130" s="2" t="s">
        <v>135</v>
      </c>
      <c r="I1130" s="2" t="s">
        <v>1310</v>
      </c>
      <c r="J1130" s="1">
        <v>35886</v>
      </c>
      <c r="K1130" s="1">
        <v>-139724</v>
      </c>
      <c r="L1130" s="2" t="s">
        <v>21</v>
      </c>
      <c r="M1130" s="1">
        <v>1985</v>
      </c>
      <c r="N1130" s="1" t="str" cm="1">
        <f t="array" ref="N1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0" s="2" t="s">
        <v>22</v>
      </c>
      <c r="P1130" s="2" t="str" cm="1">
        <f t="array" ref="P1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0" s="1">
        <v>1</v>
      </c>
      <c r="R1130" s="1">
        <v>19.8</v>
      </c>
      <c r="S1130" s="1">
        <v>8.8000000000000007</v>
      </c>
      <c r="T1130" s="1">
        <v>19.8</v>
      </c>
      <c r="U1130" s="9"/>
      <c r="V1130" s="10"/>
      <c r="W1130" s="1" t="s">
        <v>23</v>
      </c>
      <c r="X1130" s="2" t="s">
        <v>38</v>
      </c>
      <c r="Y1130" s="2" t="str" cm="1">
        <f t="array" ref="Y1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1" spans="1:26" ht="15" customHeight="1" x14ac:dyDescent="0.35">
      <c r="A1131" s="1">
        <v>1130</v>
      </c>
      <c r="B1131" s="13">
        <v>-7.6673459806931703</v>
      </c>
      <c r="C1131" s="12">
        <v>41.322161746730799</v>
      </c>
      <c r="D1131" s="1">
        <v>3140</v>
      </c>
      <c r="E1131" s="2" t="s">
        <v>1312</v>
      </c>
      <c r="F1131" s="1"/>
      <c r="G1131" s="2" t="s">
        <v>37</v>
      </c>
      <c r="H1131" s="2" t="s">
        <v>265</v>
      </c>
      <c r="I1131" s="2" t="s">
        <v>265</v>
      </c>
      <c r="J1131" s="1">
        <v>38995.629999999997</v>
      </c>
      <c r="K1131" s="1">
        <v>183761</v>
      </c>
      <c r="L1131" s="2" t="s">
        <v>21</v>
      </c>
      <c r="M1131" s="1">
        <v>1995</v>
      </c>
      <c r="N1131" s="1" t="str" cm="1">
        <f t="array" ref="N1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1" s="2" t="s">
        <v>32</v>
      </c>
      <c r="P1131" s="2" t="str" cm="1">
        <f t="array" ref="P1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1" s="1">
        <v>3</v>
      </c>
      <c r="R1131" s="1">
        <v>32</v>
      </c>
      <c r="S1131" s="1">
        <v>10.6</v>
      </c>
      <c r="T1131" s="1">
        <v>18</v>
      </c>
      <c r="U1131" s="1">
        <v>8.3000000000000007</v>
      </c>
      <c r="V1131" s="10"/>
      <c r="W1131" s="1" t="s">
        <v>41</v>
      </c>
      <c r="X1131" s="2" t="s">
        <v>38</v>
      </c>
      <c r="Y1131" s="2" t="str" cm="1">
        <f t="array" ref="Y1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2" spans="1:26" ht="15" customHeight="1" x14ac:dyDescent="0.35">
      <c r="A1132" s="1">
        <v>1131</v>
      </c>
      <c r="B1132" s="13">
        <v>-8.2882452385796395</v>
      </c>
      <c r="C1132" s="12">
        <v>39.931342806944798</v>
      </c>
      <c r="D1132" s="1">
        <v>3145</v>
      </c>
      <c r="E1132" s="2" t="s">
        <v>1313</v>
      </c>
      <c r="F1132" s="1"/>
      <c r="G1132" s="2" t="s">
        <v>37</v>
      </c>
      <c r="H1132" s="2" t="s">
        <v>143</v>
      </c>
      <c r="I1132" s="2" t="s">
        <v>1289</v>
      </c>
      <c r="J1132" s="1">
        <v>-13261</v>
      </c>
      <c r="K1132" s="1">
        <v>29222</v>
      </c>
      <c r="L1132" s="2" t="s">
        <v>21</v>
      </c>
      <c r="M1132" s="1">
        <v>1992</v>
      </c>
      <c r="N1132" s="1" t="str" cm="1">
        <f t="array" ref="N1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2" s="2" t="s">
        <v>32</v>
      </c>
      <c r="P1132" s="2" t="str" cm="1">
        <f t="array" ref="P1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2" s="1">
        <v>3</v>
      </c>
      <c r="R1132" s="1">
        <v>34.5</v>
      </c>
      <c r="S1132" s="1">
        <v>10.3</v>
      </c>
      <c r="T1132" s="1">
        <v>17.5</v>
      </c>
      <c r="U1132" s="1">
        <v>7.15</v>
      </c>
      <c r="V1132" s="10"/>
      <c r="W1132" s="1" t="s">
        <v>23</v>
      </c>
      <c r="X1132" s="2" t="s">
        <v>38</v>
      </c>
      <c r="Y1132" s="2" t="str" cm="1">
        <f t="array" ref="Y1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3" spans="1:26" ht="15" customHeight="1" x14ac:dyDescent="0.35">
      <c r="A1133" s="1">
        <v>1132</v>
      </c>
      <c r="B1133" s="13">
        <v>-8.2685335466777001</v>
      </c>
      <c r="C1133" s="12">
        <v>39.936311422190201</v>
      </c>
      <c r="D1133" s="1">
        <v>3172</v>
      </c>
      <c r="E1133" s="2" t="s">
        <v>1314</v>
      </c>
      <c r="F1133" s="1"/>
      <c r="G1133" s="2" t="s">
        <v>19</v>
      </c>
      <c r="H1133" s="2" t="s">
        <v>143</v>
      </c>
      <c r="I1133" s="2" t="s">
        <v>1289</v>
      </c>
      <c r="J1133" s="1">
        <v>-11575.22</v>
      </c>
      <c r="K1133" s="1">
        <v>29770.94</v>
      </c>
      <c r="L1133" s="2" t="s">
        <v>21</v>
      </c>
      <c r="M1133" s="1">
        <v>1992</v>
      </c>
      <c r="N1133" s="1" t="str" cm="1">
        <f t="array" ref="N1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3" s="2" t="s">
        <v>65</v>
      </c>
      <c r="P1133" s="2" t="str" cm="1">
        <f t="array" ref="P1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3" s="1">
        <v>1</v>
      </c>
      <c r="R1133" s="1">
        <v>11</v>
      </c>
      <c r="S1133" s="1">
        <v>11.7</v>
      </c>
      <c r="T1133" s="1">
        <v>11</v>
      </c>
      <c r="U1133" s="9"/>
      <c r="V1133" s="10"/>
      <c r="W1133" s="1" t="s">
        <v>46</v>
      </c>
      <c r="X1133" s="2" t="s">
        <v>24</v>
      </c>
      <c r="Y1133" s="2" t="str" cm="1">
        <f t="array" ref="Y1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4" spans="1:26" ht="15" customHeight="1" x14ac:dyDescent="0.35">
      <c r="A1134" s="1">
        <v>1133</v>
      </c>
      <c r="B1134" s="13">
        <v>-7.9076087109415996</v>
      </c>
      <c r="C1134" s="12">
        <v>41.276331715539797</v>
      </c>
      <c r="D1134" s="1">
        <v>3179</v>
      </c>
      <c r="E1134" s="2" t="s">
        <v>1315</v>
      </c>
      <c r="F1134" s="1"/>
      <c r="G1134" s="2" t="s">
        <v>19</v>
      </c>
      <c r="H1134" s="2" t="s">
        <v>265</v>
      </c>
      <c r="I1134" s="2" t="s">
        <v>265</v>
      </c>
      <c r="J1134" s="1">
        <v>18893</v>
      </c>
      <c r="K1134" s="1">
        <v>178591</v>
      </c>
      <c r="L1134" s="2" t="s">
        <v>21</v>
      </c>
      <c r="M1134" s="1">
        <v>1986</v>
      </c>
      <c r="N1134" s="1" t="str" cm="1">
        <f t="array" ref="N1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4" s="2" t="s">
        <v>65</v>
      </c>
      <c r="P1134" s="2" t="str" cm="1">
        <f t="array" ref="P1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4" s="1">
        <v>1</v>
      </c>
      <c r="R1134" s="1">
        <v>6.1</v>
      </c>
      <c r="S1134" s="1">
        <v>16.2</v>
      </c>
      <c r="T1134" s="1">
        <v>6.1</v>
      </c>
      <c r="U1134" s="9"/>
      <c r="V1134" s="10"/>
      <c r="W1134" s="1" t="s">
        <v>41</v>
      </c>
      <c r="X1134" s="2" t="s">
        <v>24</v>
      </c>
      <c r="Y1134" s="2" t="str" cm="1">
        <f t="array" ref="Y1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5" spans="1:26" ht="15" customHeight="1" x14ac:dyDescent="0.35">
      <c r="A1135" s="1">
        <v>1134</v>
      </c>
      <c r="B1135" s="13">
        <v>-7.7795690190622802</v>
      </c>
      <c r="C1135" s="12">
        <v>41.155730626776403</v>
      </c>
      <c r="D1135" s="1">
        <v>3180</v>
      </c>
      <c r="E1135" s="2" t="s">
        <v>1316</v>
      </c>
      <c r="F1135" s="1"/>
      <c r="G1135" s="2" t="s">
        <v>26</v>
      </c>
      <c r="H1135" s="2" t="s">
        <v>265</v>
      </c>
      <c r="I1135" s="2" t="s">
        <v>1317</v>
      </c>
      <c r="J1135" s="1">
        <v>29675</v>
      </c>
      <c r="K1135" s="1">
        <v>165233</v>
      </c>
      <c r="L1135" s="2" t="s">
        <v>21</v>
      </c>
      <c r="M1135" s="1">
        <v>1927</v>
      </c>
      <c r="N1135" s="1" t="str" cm="1">
        <f t="array" ref="N1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35" s="2" t="s">
        <v>29</v>
      </c>
      <c r="P1135" s="2" t="str" cm="1">
        <f t="array" ref="P1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35" s="1">
        <v>10</v>
      </c>
      <c r="R1135" s="1">
        <v>322</v>
      </c>
      <c r="S1135" s="1">
        <v>7.1</v>
      </c>
      <c r="T1135" s="1">
        <v>72</v>
      </c>
      <c r="U1135" s="1">
        <v>16</v>
      </c>
      <c r="V1135" s="10"/>
      <c r="W1135" s="1" t="s">
        <v>41</v>
      </c>
      <c r="X1135" s="2" t="s">
        <v>35</v>
      </c>
      <c r="Y1135" s="2" t="str" cm="1">
        <f t="array" ref="Y1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135" s="2" t="s">
        <v>24</v>
      </c>
    </row>
    <row r="1136" spans="1:26" ht="15" customHeight="1" x14ac:dyDescent="0.35">
      <c r="A1136" s="1">
        <v>1135</v>
      </c>
      <c r="B1136" s="13">
        <v>-8.2183579807699605</v>
      </c>
      <c r="C1136" s="12">
        <v>39.922688137021296</v>
      </c>
      <c r="D1136" s="1">
        <v>3181</v>
      </c>
      <c r="E1136" s="2" t="s">
        <v>1318</v>
      </c>
      <c r="F1136" s="1"/>
      <c r="G1136" s="2" t="s">
        <v>37</v>
      </c>
      <c r="H1136" s="2" t="s">
        <v>143</v>
      </c>
      <c r="I1136" s="2" t="s">
        <v>1319</v>
      </c>
      <c r="J1136" s="1">
        <v>-7288</v>
      </c>
      <c r="K1136" s="1">
        <v>28253</v>
      </c>
      <c r="L1136" s="2" t="s">
        <v>21</v>
      </c>
      <c r="M1136" s="1">
        <v>1992</v>
      </c>
      <c r="N1136" s="1" t="str" cm="1">
        <f t="array" ref="N1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6" s="2" t="s">
        <v>32</v>
      </c>
      <c r="P1136" s="2" t="str" cm="1">
        <f t="array" ref="P1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6" s="1">
        <v>3</v>
      </c>
      <c r="R1136" s="1">
        <v>38.6</v>
      </c>
      <c r="S1136" s="1">
        <v>10.5</v>
      </c>
      <c r="T1136" s="1">
        <v>19.399999999999999</v>
      </c>
      <c r="U1136" s="1">
        <v>7.15</v>
      </c>
      <c r="V1136" s="10"/>
      <c r="W1136" s="1" t="s">
        <v>46</v>
      </c>
      <c r="X1136" s="2" t="s">
        <v>24</v>
      </c>
      <c r="Y1136" s="2" t="str" cm="1">
        <f t="array" ref="Y1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7" spans="1:25" ht="15" customHeight="1" x14ac:dyDescent="0.35">
      <c r="A1137" s="1">
        <v>1136</v>
      </c>
      <c r="B1137" s="13">
        <v>-8.2361896102863792</v>
      </c>
      <c r="C1137" s="12">
        <v>39.926049042724003</v>
      </c>
      <c r="D1137" s="1">
        <v>3188</v>
      </c>
      <c r="E1137" s="2" t="s">
        <v>1320</v>
      </c>
      <c r="F1137" s="1"/>
      <c r="G1137" s="2" t="s">
        <v>19</v>
      </c>
      <c r="H1137" s="2" t="s">
        <v>143</v>
      </c>
      <c r="I1137" s="2" t="s">
        <v>1319</v>
      </c>
      <c r="J1137" s="1">
        <v>-8811.9969999999994</v>
      </c>
      <c r="K1137" s="1">
        <v>28627.78</v>
      </c>
      <c r="L1137" s="2" t="s">
        <v>21</v>
      </c>
      <c r="M1137" s="1">
        <v>1992</v>
      </c>
      <c r="N1137" s="1" t="str" cm="1">
        <f t="array" ref="N1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7" s="2" t="s">
        <v>65</v>
      </c>
      <c r="P1137" s="2" t="str" cm="1">
        <f t="array" ref="P1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37" s="1">
        <v>1</v>
      </c>
      <c r="R1137" s="1">
        <v>10.95</v>
      </c>
      <c r="S1137" s="1">
        <v>17.149999999999999</v>
      </c>
      <c r="T1137" s="1">
        <v>10.95</v>
      </c>
      <c r="U1137" s="9"/>
      <c r="V1137" s="10"/>
      <c r="W1137" s="1" t="s">
        <v>46</v>
      </c>
      <c r="X1137" s="2" t="s">
        <v>24</v>
      </c>
      <c r="Y1137" s="2" t="str" cm="1">
        <f t="array" ref="Y1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8" spans="1:25" ht="15" customHeight="1" x14ac:dyDescent="0.35">
      <c r="A1138" s="1">
        <v>1137</v>
      </c>
      <c r="B1138" s="13">
        <v>-8.2538026855933406</v>
      </c>
      <c r="C1138" s="12">
        <v>39.932491639778704</v>
      </c>
      <c r="D1138" s="1">
        <v>3190</v>
      </c>
      <c r="E1138" s="2" t="s">
        <v>1321</v>
      </c>
      <c r="F1138" s="1"/>
      <c r="G1138" s="2" t="s">
        <v>37</v>
      </c>
      <c r="H1138" s="2" t="s">
        <v>143</v>
      </c>
      <c r="I1138" s="2" t="s">
        <v>1289</v>
      </c>
      <c r="J1138" s="1">
        <v>-10316.700000000001</v>
      </c>
      <c r="K1138" s="1">
        <v>29345.01</v>
      </c>
      <c r="L1138" s="2" t="s">
        <v>21</v>
      </c>
      <c r="M1138" s="1">
        <v>1992</v>
      </c>
      <c r="N1138" s="1" t="str" cm="1">
        <f t="array" ref="N1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8" s="2" t="s">
        <v>32</v>
      </c>
      <c r="P1138" s="2" t="str" cm="1">
        <f t="array" ref="P1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38" s="1">
        <v>3</v>
      </c>
      <c r="R1138" s="1">
        <v>37.6</v>
      </c>
      <c r="S1138" s="1">
        <v>20.5</v>
      </c>
      <c r="T1138" s="1">
        <v>19</v>
      </c>
      <c r="U1138" s="1">
        <v>8.4</v>
      </c>
      <c r="V1138" s="10"/>
      <c r="W1138" s="1" t="s">
        <v>46</v>
      </c>
      <c r="X1138" s="2" t="s">
        <v>38</v>
      </c>
      <c r="Y1138" s="2" t="str" cm="1">
        <f t="array" ref="Y1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39" spans="1:25" ht="15" customHeight="1" x14ac:dyDescent="0.35">
      <c r="A1139" s="1">
        <v>1138</v>
      </c>
      <c r="B1139" s="13">
        <v>-8.42186429988962</v>
      </c>
      <c r="C1139" s="12">
        <v>40.2993243507836</v>
      </c>
      <c r="D1139" s="1">
        <v>3194</v>
      </c>
      <c r="E1139" s="2" t="s">
        <v>1322</v>
      </c>
      <c r="F1139" s="1"/>
      <c r="G1139" s="2" t="s">
        <v>19</v>
      </c>
      <c r="H1139" s="2" t="s">
        <v>915</v>
      </c>
      <c r="I1139" s="2" t="s">
        <v>915</v>
      </c>
      <c r="J1139" s="1">
        <v>-24550</v>
      </c>
      <c r="K1139" s="1">
        <v>70110</v>
      </c>
      <c r="L1139" s="2" t="s">
        <v>21</v>
      </c>
      <c r="M1139" s="1">
        <v>1991</v>
      </c>
      <c r="N1139" s="1" t="str" cm="1">
        <f t="array" ref="N1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39" s="2" t="s">
        <v>22</v>
      </c>
      <c r="P1139" s="2" t="str" cm="1">
        <f t="array" ref="P1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39" s="1">
        <v>1</v>
      </c>
      <c r="R1139" s="1">
        <v>28.4</v>
      </c>
      <c r="S1139" s="1">
        <v>26.6</v>
      </c>
      <c r="T1139" s="1">
        <v>28.4</v>
      </c>
      <c r="U1139" s="9"/>
      <c r="V1139" s="10"/>
      <c r="W1139" s="1" t="s">
        <v>46</v>
      </c>
      <c r="X1139" s="2" t="s">
        <v>38</v>
      </c>
      <c r="Y1139" s="2" t="str" cm="1">
        <f t="array" ref="Y1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0" spans="1:25" ht="15" customHeight="1" x14ac:dyDescent="0.35">
      <c r="A1140" s="1">
        <v>1139</v>
      </c>
      <c r="B1140" s="13">
        <v>-8.41875052894836</v>
      </c>
      <c r="C1140" s="12">
        <v>40.300070548666298</v>
      </c>
      <c r="D1140" s="1">
        <v>3196</v>
      </c>
      <c r="E1140" s="2" t="s">
        <v>1323</v>
      </c>
      <c r="F1140" s="1"/>
      <c r="G1140" s="2" t="s">
        <v>19</v>
      </c>
      <c r="H1140" s="2" t="s">
        <v>915</v>
      </c>
      <c r="I1140" s="2" t="s">
        <v>915</v>
      </c>
      <c r="J1140" s="1">
        <v>-24285</v>
      </c>
      <c r="K1140" s="1">
        <v>70192</v>
      </c>
      <c r="L1140" s="2" t="s">
        <v>21</v>
      </c>
      <c r="M1140" s="1">
        <v>1991</v>
      </c>
      <c r="N1140" s="1" t="str" cm="1">
        <f t="array" ref="N1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0" s="2" t="s">
        <v>32</v>
      </c>
      <c r="P1140" s="2" t="str" cm="1">
        <f t="array" ref="P1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0" s="1">
        <v>3</v>
      </c>
      <c r="R1140" s="1">
        <v>35.5</v>
      </c>
      <c r="S1140" s="1">
        <v>22.44</v>
      </c>
      <c r="T1140" s="1">
        <v>17.829999999999998</v>
      </c>
      <c r="U1140" s="1">
        <v>6</v>
      </c>
      <c r="V1140" s="10"/>
      <c r="W1140" s="1" t="s">
        <v>46</v>
      </c>
      <c r="X1140" s="2" t="s">
        <v>24</v>
      </c>
      <c r="Y1140" s="2" t="str" cm="1">
        <f t="array" ref="Y1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1" spans="1:25" ht="15" customHeight="1" x14ac:dyDescent="0.35">
      <c r="A1141" s="1">
        <v>1140</v>
      </c>
      <c r="B1141" s="13">
        <v>-8.8837748544309196</v>
      </c>
      <c r="C1141" s="12">
        <v>38.710750199368903</v>
      </c>
      <c r="D1141" s="1">
        <v>3198</v>
      </c>
      <c r="E1141" s="2" t="s">
        <v>1324</v>
      </c>
      <c r="F1141" s="1"/>
      <c r="G1141" s="2" t="s">
        <v>26</v>
      </c>
      <c r="H1141" s="2" t="s">
        <v>600</v>
      </c>
      <c r="I1141" s="2" t="s">
        <v>642</v>
      </c>
      <c r="J1141" s="1">
        <v>-65291.88</v>
      </c>
      <c r="K1141" s="1">
        <v>-106034.2</v>
      </c>
      <c r="L1141" s="2" t="s">
        <v>21</v>
      </c>
      <c r="M1141" s="1">
        <v>1994</v>
      </c>
      <c r="N1141" s="1" t="str" cm="1">
        <f t="array" ref="N1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1" s="2" t="s">
        <v>65</v>
      </c>
      <c r="P1141" s="2" t="str" cm="1">
        <f t="array" ref="P1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1" s="1">
        <v>1</v>
      </c>
      <c r="R1141" s="1">
        <v>10.55</v>
      </c>
      <c r="S1141" s="1">
        <v>10.75</v>
      </c>
      <c r="T1141" s="1">
        <v>10.55</v>
      </c>
      <c r="U1141" s="9"/>
      <c r="V1141" s="10"/>
      <c r="W1141" s="1" t="s">
        <v>30</v>
      </c>
      <c r="X1141" s="2" t="s">
        <v>24</v>
      </c>
      <c r="Y1141" s="2" t="str" cm="1">
        <f t="array" ref="Y1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2" spans="1:25" ht="15" customHeight="1" x14ac:dyDescent="0.35">
      <c r="A1142" s="1">
        <v>1141</v>
      </c>
      <c r="B1142" s="13">
        <v>-8.4147674546369906</v>
      </c>
      <c r="C1142" s="12">
        <v>40.301097959332402</v>
      </c>
      <c r="D1142" s="1">
        <v>3199</v>
      </c>
      <c r="E1142" s="2" t="s">
        <v>1325</v>
      </c>
      <c r="F1142" s="1"/>
      <c r="G1142" s="2" t="s">
        <v>26</v>
      </c>
      <c r="H1142" s="2" t="s">
        <v>915</v>
      </c>
      <c r="I1142" s="2" t="s">
        <v>915</v>
      </c>
      <c r="J1142" s="1">
        <v>-23946</v>
      </c>
      <c r="K1142" s="1">
        <v>70305</v>
      </c>
      <c r="L1142" s="2" t="s">
        <v>21</v>
      </c>
      <c r="M1142" s="1">
        <v>1991</v>
      </c>
      <c r="N1142" s="1" t="str" cm="1">
        <f t="array" ref="N1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2" s="2" t="s">
        <v>1326</v>
      </c>
      <c r="P1142" s="2" t="str" cm="1">
        <f t="array" ref="P1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142" s="1">
        <v>2</v>
      </c>
      <c r="R1142" s="1">
        <v>12</v>
      </c>
      <c r="S1142" s="1">
        <v>18.2</v>
      </c>
      <c r="T1142" s="1">
        <v>6</v>
      </c>
      <c r="U1142" s="1">
        <v>2.21</v>
      </c>
      <c r="V1142" s="10"/>
      <c r="W1142" s="1" t="s">
        <v>46</v>
      </c>
      <c r="X1142" s="2" t="s">
        <v>24</v>
      </c>
      <c r="Y1142" s="2" t="str" cm="1">
        <f t="array" ref="Y1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3" spans="1:25" ht="15" customHeight="1" x14ac:dyDescent="0.35">
      <c r="A1143" s="1">
        <v>1142</v>
      </c>
      <c r="B1143" s="13">
        <v>-8.4067147263292696</v>
      </c>
      <c r="C1143" s="12">
        <v>40.305106812400702</v>
      </c>
      <c r="D1143" s="1">
        <v>3201</v>
      </c>
      <c r="E1143" s="2" t="s">
        <v>1327</v>
      </c>
      <c r="F1143" s="1"/>
      <c r="G1143" s="2" t="s">
        <v>19</v>
      </c>
      <c r="H1143" s="2" t="s">
        <v>915</v>
      </c>
      <c r="I1143" s="2" t="s">
        <v>915</v>
      </c>
      <c r="J1143" s="1">
        <v>-23260</v>
      </c>
      <c r="K1143" s="1">
        <v>70748</v>
      </c>
      <c r="L1143" s="2" t="s">
        <v>21</v>
      </c>
      <c r="M1143" s="1">
        <v>1991</v>
      </c>
      <c r="N1143" s="1" t="str" cm="1">
        <f t="array" ref="N1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3" s="2" t="s">
        <v>65</v>
      </c>
      <c r="P1143" s="2" t="str" cm="1">
        <f t="array" ref="P1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3" s="1">
        <v>1</v>
      </c>
      <c r="R1143" s="1">
        <v>10.3</v>
      </c>
      <c r="S1143" s="1">
        <v>14.6</v>
      </c>
      <c r="T1143" s="1">
        <v>10.3</v>
      </c>
      <c r="U1143" s="9"/>
      <c r="V1143" s="10"/>
      <c r="W1143" s="1" t="s">
        <v>46</v>
      </c>
      <c r="X1143" s="2" t="s">
        <v>24</v>
      </c>
      <c r="Y1143" s="2" t="str" cm="1">
        <f t="array" ref="Y1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4" spans="1:25" ht="15" customHeight="1" x14ac:dyDescent="0.35">
      <c r="A1144" s="1">
        <v>1143</v>
      </c>
      <c r="B1144" s="13">
        <v>-8.3928983557191597</v>
      </c>
      <c r="C1144" s="12">
        <v>40.303364537411703</v>
      </c>
      <c r="D1144" s="1">
        <v>3203</v>
      </c>
      <c r="E1144" s="2" t="s">
        <v>1328</v>
      </c>
      <c r="F1144" s="1"/>
      <c r="G1144" s="2" t="s">
        <v>19</v>
      </c>
      <c r="H1144" s="2" t="s">
        <v>915</v>
      </c>
      <c r="I1144" s="2" t="s">
        <v>1329</v>
      </c>
      <c r="J1144" s="1">
        <v>-22086</v>
      </c>
      <c r="K1144" s="1">
        <v>70551</v>
      </c>
      <c r="L1144" s="2" t="s">
        <v>21</v>
      </c>
      <c r="M1144" s="1">
        <v>1991</v>
      </c>
      <c r="N1144" s="1" t="str" cm="1">
        <f t="array" ref="N1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4" s="2" t="s">
        <v>65</v>
      </c>
      <c r="P1144" s="2" t="str" cm="1">
        <f t="array" ref="P1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4" s="1">
        <v>1</v>
      </c>
      <c r="R1144" s="1">
        <v>10.3</v>
      </c>
      <c r="S1144" s="1">
        <v>16.98</v>
      </c>
      <c r="T1144" s="1">
        <v>10.3</v>
      </c>
      <c r="U1144" s="9"/>
      <c r="V1144" s="10"/>
      <c r="W1144" s="1" t="s">
        <v>46</v>
      </c>
      <c r="X1144" s="2" t="s">
        <v>24</v>
      </c>
      <c r="Y1144" s="2" t="str" cm="1">
        <f t="array" ref="Y1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5" spans="1:25" ht="15" customHeight="1" x14ac:dyDescent="0.35">
      <c r="A1145" s="1">
        <v>1144</v>
      </c>
      <c r="B1145" s="13">
        <v>-8.7484542958066598</v>
      </c>
      <c r="C1145" s="12">
        <v>38.690527474082103</v>
      </c>
      <c r="D1145" s="1">
        <v>3207</v>
      </c>
      <c r="E1145" s="2" t="s">
        <v>1330</v>
      </c>
      <c r="F1145" s="1"/>
      <c r="G1145" s="2" t="s">
        <v>26</v>
      </c>
      <c r="H1145" s="2" t="s">
        <v>600</v>
      </c>
      <c r="I1145" s="2" t="s">
        <v>1331</v>
      </c>
      <c r="J1145" s="1">
        <v>-53536.86</v>
      </c>
      <c r="K1145" s="1">
        <v>-108366.9</v>
      </c>
      <c r="L1145" s="2" t="s">
        <v>21</v>
      </c>
      <c r="M1145" s="1">
        <v>1990</v>
      </c>
      <c r="N1145" s="1" t="str" cm="1">
        <f t="array" ref="N1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5" s="2" t="s">
        <v>32</v>
      </c>
      <c r="P1145" s="2" t="str" cm="1">
        <f t="array" ref="P1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5" s="1">
        <v>4</v>
      </c>
      <c r="R1145" s="1">
        <v>16.25</v>
      </c>
      <c r="S1145" s="1">
        <v>11.2</v>
      </c>
      <c r="T1145" s="1">
        <v>4.1500000000000004</v>
      </c>
      <c r="U1145" s="1">
        <v>1.57</v>
      </c>
      <c r="V1145" s="10"/>
      <c r="W1145" s="1" t="s">
        <v>30</v>
      </c>
      <c r="X1145" s="2" t="s">
        <v>24</v>
      </c>
      <c r="Y1145" s="2" t="str" cm="1">
        <f t="array" ref="Y1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6" spans="1:25" ht="15" customHeight="1" x14ac:dyDescent="0.35">
      <c r="A1146" s="1">
        <v>1145</v>
      </c>
      <c r="B1146" s="13">
        <v>-8.6666320078325594</v>
      </c>
      <c r="C1146" s="12">
        <v>38.6845038772138</v>
      </c>
      <c r="D1146" s="1">
        <v>3208</v>
      </c>
      <c r="E1146" s="2" t="s">
        <v>1332</v>
      </c>
      <c r="F1146" s="1"/>
      <c r="G1146" s="2" t="s">
        <v>26</v>
      </c>
      <c r="H1146" s="2" t="s">
        <v>600</v>
      </c>
      <c r="I1146" s="2" t="s">
        <v>1331</v>
      </c>
      <c r="J1146" s="1">
        <v>-46421.93</v>
      </c>
      <c r="K1146" s="1">
        <v>-109080.2</v>
      </c>
      <c r="L1146" s="2" t="s">
        <v>21</v>
      </c>
      <c r="M1146" s="1">
        <v>1990</v>
      </c>
      <c r="N1146" s="1" t="str" cm="1">
        <f t="array" ref="N1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6" s="2" t="s">
        <v>65</v>
      </c>
      <c r="P1146" s="2" t="str" cm="1">
        <f t="array" ref="P1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46" s="1">
        <v>1</v>
      </c>
      <c r="R1146" s="1">
        <v>10.75</v>
      </c>
      <c r="S1146" s="1">
        <v>12.45</v>
      </c>
      <c r="T1146" s="1">
        <v>10.75</v>
      </c>
      <c r="U1146" s="9"/>
      <c r="V1146" s="10"/>
      <c r="W1146" s="1" t="s">
        <v>30</v>
      </c>
      <c r="X1146" s="2" t="s">
        <v>24</v>
      </c>
      <c r="Y1146" s="2" t="str" cm="1">
        <f t="array" ref="Y1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7" spans="1:25" ht="15" customHeight="1" x14ac:dyDescent="0.35">
      <c r="A1147" s="1">
        <v>1146</v>
      </c>
      <c r="B1147" s="13">
        <v>-8.6666667010194498</v>
      </c>
      <c r="C1147" s="12">
        <v>38.6844244471812</v>
      </c>
      <c r="D1147" s="1">
        <v>3208</v>
      </c>
      <c r="E1147" s="2" t="s">
        <v>1333</v>
      </c>
      <c r="F1147" s="1" t="s">
        <v>2720</v>
      </c>
      <c r="G1147" s="2" t="s">
        <v>26</v>
      </c>
      <c r="H1147" s="2" t="s">
        <v>600</v>
      </c>
      <c r="I1147" s="2" t="s">
        <v>1331</v>
      </c>
      <c r="J1147" s="1">
        <v>-46425</v>
      </c>
      <c r="K1147" s="1">
        <v>-109089</v>
      </c>
      <c r="L1147" s="2" t="s">
        <v>21</v>
      </c>
      <c r="M1147" s="1">
        <v>1937</v>
      </c>
      <c r="N1147" s="1" t="str" cm="1">
        <f t="array" ref="N1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7" s="2" t="s">
        <v>22</v>
      </c>
      <c r="P1147" s="2" t="str" cm="1">
        <f t="array" ref="P1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47" s="1">
        <v>1</v>
      </c>
      <c r="R1147" s="1">
        <v>13.63</v>
      </c>
      <c r="S1147" s="1">
        <v>7.1</v>
      </c>
      <c r="T1147" s="1">
        <v>13.63</v>
      </c>
      <c r="U1147" s="9"/>
      <c r="V1147" s="10"/>
      <c r="W1147" s="1" t="s">
        <v>30</v>
      </c>
      <c r="X1147" s="2" t="s">
        <v>24</v>
      </c>
      <c r="Y1147" s="2" t="str" cm="1">
        <f t="array" ref="Y1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8" spans="1:25" ht="15" customHeight="1" x14ac:dyDescent="0.35">
      <c r="A1148" s="1">
        <v>1147</v>
      </c>
      <c r="B1148" s="13">
        <v>-8.3652547181841008</v>
      </c>
      <c r="C1148" s="12">
        <v>40.3038768357832</v>
      </c>
      <c r="D1148" s="1">
        <v>3211</v>
      </c>
      <c r="E1148" s="2" t="s">
        <v>1334</v>
      </c>
      <c r="F1148" s="1"/>
      <c r="G1148" s="2" t="s">
        <v>37</v>
      </c>
      <c r="H1148" s="2" t="s">
        <v>915</v>
      </c>
      <c r="I1148" s="2" t="s">
        <v>1329</v>
      </c>
      <c r="J1148" s="1">
        <v>-19735.73</v>
      </c>
      <c r="K1148" s="1">
        <v>70601.36</v>
      </c>
      <c r="L1148" s="2" t="s">
        <v>21</v>
      </c>
      <c r="M1148" s="1">
        <v>1991</v>
      </c>
      <c r="N1148" s="1" t="str" cm="1">
        <f t="array" ref="N1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48" s="2" t="s">
        <v>32</v>
      </c>
      <c r="P1148" s="2" t="str" cm="1">
        <f t="array" ref="P1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8" s="1">
        <v>3</v>
      </c>
      <c r="R1148" s="1">
        <v>28.68</v>
      </c>
      <c r="S1148" s="1">
        <v>11.7</v>
      </c>
      <c r="T1148" s="1">
        <v>14.4</v>
      </c>
      <c r="U1148" s="1">
        <v>5.7</v>
      </c>
      <c r="V1148" s="10"/>
      <c r="W1148" s="1" t="s">
        <v>46</v>
      </c>
      <c r="X1148" s="2" t="s">
        <v>24</v>
      </c>
      <c r="Y1148" s="2" t="str" cm="1">
        <f t="array" ref="Y1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49" spans="1:25" ht="15" customHeight="1" x14ac:dyDescent="0.35">
      <c r="A1149" s="1">
        <v>1148</v>
      </c>
      <c r="B1149" s="13">
        <v>-8.6178594002371103</v>
      </c>
      <c r="C1149" s="12">
        <v>38.765241478737899</v>
      </c>
      <c r="D1149" s="1">
        <v>3213</v>
      </c>
      <c r="E1149" s="2" t="s">
        <v>1335</v>
      </c>
      <c r="F1149" s="1"/>
      <c r="G1149" s="2" t="s">
        <v>26</v>
      </c>
      <c r="H1149" s="2" t="s">
        <v>600</v>
      </c>
      <c r="I1149" s="2" t="s">
        <v>1331</v>
      </c>
      <c r="J1149" s="1">
        <v>-42130.76</v>
      </c>
      <c r="K1149" s="1">
        <v>-100141</v>
      </c>
      <c r="L1149" s="2" t="s">
        <v>21</v>
      </c>
      <c r="M1149" s="1">
        <v>1958</v>
      </c>
      <c r="N1149" s="1" t="str" cm="1">
        <f t="array" ref="N1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49" s="2" t="s">
        <v>32</v>
      </c>
      <c r="P1149" s="2" t="str" cm="1">
        <f t="array" ref="P1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49" s="1">
        <v>5</v>
      </c>
      <c r="R1149" s="1">
        <v>49.77</v>
      </c>
      <c r="S1149" s="1">
        <v>10.34</v>
      </c>
      <c r="T1149" s="1">
        <v>11.11</v>
      </c>
      <c r="U1149" s="1">
        <v>5.56</v>
      </c>
      <c r="V1149" s="10"/>
      <c r="W1149" s="1" t="s">
        <v>30</v>
      </c>
      <c r="X1149" s="2" t="s">
        <v>38</v>
      </c>
      <c r="Y1149" s="2" t="str" cm="1">
        <f t="array" ref="Y1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0" spans="1:25" ht="15" customHeight="1" x14ac:dyDescent="0.35">
      <c r="A1150" s="1">
        <v>1149</v>
      </c>
      <c r="B1150" s="13">
        <v>-8.3479824626529808</v>
      </c>
      <c r="C1150" s="12">
        <v>40.302920926241498</v>
      </c>
      <c r="D1150" s="1">
        <v>3214</v>
      </c>
      <c r="E1150" s="2" t="s">
        <v>1336</v>
      </c>
      <c r="F1150" s="1"/>
      <c r="G1150" s="2" t="s">
        <v>37</v>
      </c>
      <c r="H1150" s="2" t="s">
        <v>915</v>
      </c>
      <c r="I1150" s="2" t="s">
        <v>1329</v>
      </c>
      <c r="J1150" s="1">
        <v>-18267.599999999999</v>
      </c>
      <c r="K1150" s="1">
        <v>70491.509999999995</v>
      </c>
      <c r="L1150" s="2" t="s">
        <v>21</v>
      </c>
      <c r="M1150" s="1">
        <v>1991</v>
      </c>
      <c r="N1150" s="1" t="str" cm="1">
        <f t="array" ref="N1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0" s="2" t="s">
        <v>32</v>
      </c>
      <c r="P1150" s="2" t="str" cm="1">
        <f t="array" ref="P1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0" s="1">
        <v>3</v>
      </c>
      <c r="R1150" s="1">
        <v>34.619999999999997</v>
      </c>
      <c r="S1150" s="1">
        <v>11.15</v>
      </c>
      <c r="T1150" s="1">
        <v>15.9</v>
      </c>
      <c r="U1150" s="1">
        <v>6.34</v>
      </c>
      <c r="V1150" s="10"/>
      <c r="W1150" s="1" t="s">
        <v>46</v>
      </c>
      <c r="X1150" s="2" t="s">
        <v>24</v>
      </c>
      <c r="Y1150" s="2" t="str" cm="1">
        <f t="array" ref="Y1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1" spans="1:25" ht="15" customHeight="1" x14ac:dyDescent="0.35">
      <c r="A1151" s="1">
        <v>1150</v>
      </c>
      <c r="B1151" s="13">
        <v>-8.3402392188404608</v>
      </c>
      <c r="C1151" s="12">
        <v>40.307407105254903</v>
      </c>
      <c r="D1151" s="1">
        <v>3217</v>
      </c>
      <c r="E1151" s="2" t="s">
        <v>1337</v>
      </c>
      <c r="F1151" s="1"/>
      <c r="G1151" s="2" t="s">
        <v>37</v>
      </c>
      <c r="H1151" s="2" t="s">
        <v>915</v>
      </c>
      <c r="I1151" s="2" t="s">
        <v>1329</v>
      </c>
      <c r="J1151" s="1">
        <v>-17608.14</v>
      </c>
      <c r="K1151" s="1">
        <v>70988.09</v>
      </c>
      <c r="L1151" s="2" t="s">
        <v>21</v>
      </c>
      <c r="M1151" s="1">
        <v>1991</v>
      </c>
      <c r="N1151" s="1" t="str" cm="1">
        <f t="array" ref="N1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1" s="2" t="s">
        <v>32</v>
      </c>
      <c r="P1151" s="2" t="str" cm="1">
        <f t="array" ref="P1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1" s="1">
        <v>3</v>
      </c>
      <c r="R1151" s="1">
        <v>28.6</v>
      </c>
      <c r="S1151" s="1">
        <v>11.7</v>
      </c>
      <c r="T1151" s="1">
        <v>14.4</v>
      </c>
      <c r="U1151" s="1">
        <v>5.35</v>
      </c>
      <c r="V1151" s="10"/>
      <c r="W1151" s="1" t="s">
        <v>46</v>
      </c>
      <c r="X1151" s="2" t="s">
        <v>24</v>
      </c>
      <c r="Y1151" s="2" t="str" cm="1">
        <f t="array" ref="Y1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2" spans="1:25" ht="15" customHeight="1" x14ac:dyDescent="0.35">
      <c r="A1152" s="1">
        <v>1151</v>
      </c>
      <c r="B1152" s="13">
        <v>-8.8436483639399093</v>
      </c>
      <c r="C1152" s="12">
        <v>38.524162982113403</v>
      </c>
      <c r="D1152" s="1">
        <v>3221</v>
      </c>
      <c r="E1152" s="2" t="s">
        <v>1338</v>
      </c>
      <c r="F1152" s="1"/>
      <c r="G1152" s="2" t="s">
        <v>19</v>
      </c>
      <c r="H1152" s="2" t="s">
        <v>600</v>
      </c>
      <c r="I1152" s="2" t="s">
        <v>600</v>
      </c>
      <c r="J1152" s="1">
        <v>-61962.02</v>
      </c>
      <c r="K1152" s="1">
        <v>-126775.1</v>
      </c>
      <c r="L1152" s="2" t="s">
        <v>21</v>
      </c>
      <c r="M1152" s="1">
        <v>1995</v>
      </c>
      <c r="N1152" s="1" t="str" cm="1">
        <f t="array" ref="N1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2" s="2" t="s">
        <v>32</v>
      </c>
      <c r="P1152" s="2" t="str" cm="1">
        <f t="array" ref="P1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2" s="1">
        <v>3</v>
      </c>
      <c r="R1152" s="1">
        <v>40.35</v>
      </c>
      <c r="S1152" s="1">
        <v>18.739999999999998</v>
      </c>
      <c r="T1152" s="1">
        <v>21.11</v>
      </c>
      <c r="U1152" s="1">
        <v>5.82</v>
      </c>
      <c r="V1152" s="10"/>
      <c r="W1152" s="1" t="s">
        <v>30</v>
      </c>
      <c r="X1152" s="2" t="s">
        <v>38</v>
      </c>
      <c r="Y1152" s="2" t="str" cm="1">
        <f t="array" ref="Y1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3" spans="1:26" ht="15" customHeight="1" x14ac:dyDescent="0.35">
      <c r="A1153" s="1">
        <v>1152</v>
      </c>
      <c r="B1153" s="13">
        <v>-8.8391773140499108</v>
      </c>
      <c r="C1153" s="12">
        <v>38.5172635162997</v>
      </c>
      <c r="D1153" s="1">
        <v>3222</v>
      </c>
      <c r="E1153" s="2" t="s">
        <v>1339</v>
      </c>
      <c r="F1153" s="1"/>
      <c r="G1153" s="2" t="s">
        <v>19</v>
      </c>
      <c r="H1153" s="2" t="s">
        <v>600</v>
      </c>
      <c r="I1153" s="2" t="s">
        <v>600</v>
      </c>
      <c r="J1153" s="1">
        <v>-61578</v>
      </c>
      <c r="K1153" s="1">
        <v>-127544</v>
      </c>
      <c r="L1153" s="2" t="s">
        <v>21</v>
      </c>
      <c r="M1153" s="1">
        <v>1995</v>
      </c>
      <c r="N1153" s="1" t="str" cm="1">
        <f t="array" ref="N1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3" s="2" t="s">
        <v>32</v>
      </c>
      <c r="P1153" s="2" t="str" cm="1">
        <f t="array" ref="P1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3" s="1">
        <v>3</v>
      </c>
      <c r="R1153" s="1">
        <v>89.25</v>
      </c>
      <c r="S1153" s="1">
        <v>14</v>
      </c>
      <c r="T1153" s="1">
        <v>40.03</v>
      </c>
      <c r="U1153" s="1">
        <v>8.8699999999999992</v>
      </c>
      <c r="V1153" s="10"/>
      <c r="W1153" s="1" t="s">
        <v>30</v>
      </c>
      <c r="X1153" s="2" t="s">
        <v>38</v>
      </c>
      <c r="Y1153" s="2" t="str" cm="1">
        <f t="array" ref="Y1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4" spans="1:26" ht="15" customHeight="1" x14ac:dyDescent="0.35">
      <c r="A1154" s="1">
        <v>1153</v>
      </c>
      <c r="B1154" s="13">
        <v>-8.5803858316113999</v>
      </c>
      <c r="C1154" s="12">
        <v>41.152424341754603</v>
      </c>
      <c r="D1154" s="1">
        <v>3224</v>
      </c>
      <c r="E1154" s="2" t="s">
        <v>1340</v>
      </c>
      <c r="F1154" s="1"/>
      <c r="G1154" s="2" t="s">
        <v>19</v>
      </c>
      <c r="H1154" s="2" t="s">
        <v>723</v>
      </c>
      <c r="I1154" s="2" t="s">
        <v>723</v>
      </c>
      <c r="J1154" s="1">
        <v>-37545</v>
      </c>
      <c r="K1154" s="1">
        <v>164902</v>
      </c>
      <c r="L1154" s="2" t="s">
        <v>21</v>
      </c>
      <c r="M1154" s="1">
        <v>1996</v>
      </c>
      <c r="N1154" s="1" t="str" cm="1">
        <f t="array" ref="N1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4" s="2" t="s">
        <v>32</v>
      </c>
      <c r="P1154" s="2" t="str" cm="1">
        <f t="array" ref="P1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4" s="1">
        <v>3</v>
      </c>
      <c r="R1154" s="1">
        <v>42.81</v>
      </c>
      <c r="S1154" s="1">
        <v>45.06</v>
      </c>
      <c r="T1154" s="1">
        <v>17.350000000000001</v>
      </c>
      <c r="U1154" s="1">
        <v>4.7699999999999996</v>
      </c>
      <c r="V1154" s="10"/>
      <c r="W1154" s="1" t="s">
        <v>41</v>
      </c>
      <c r="X1154" s="2" t="s">
        <v>24</v>
      </c>
      <c r="Y1154" s="2" t="str" cm="1">
        <f t="array" ref="Y1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5" spans="1:26" ht="15" customHeight="1" x14ac:dyDescent="0.35">
      <c r="A1155" s="1">
        <v>1154</v>
      </c>
      <c r="B1155" s="13">
        <v>-8.3927081052796204</v>
      </c>
      <c r="C1155" s="12">
        <v>40.180866282064599</v>
      </c>
      <c r="D1155" s="1">
        <v>3225</v>
      </c>
      <c r="E1155" s="2" t="s">
        <v>1341</v>
      </c>
      <c r="F1155" s="1"/>
      <c r="G1155" s="2" t="s">
        <v>19</v>
      </c>
      <c r="H1155" s="2" t="s">
        <v>915</v>
      </c>
      <c r="I1155" s="2" t="s">
        <v>915</v>
      </c>
      <c r="J1155" s="1">
        <v>-22109.64</v>
      </c>
      <c r="K1155" s="1">
        <v>56948.81</v>
      </c>
      <c r="L1155" s="2" t="s">
        <v>21</v>
      </c>
      <c r="M1155" s="1">
        <v>1991</v>
      </c>
      <c r="N1155" s="1" t="str" cm="1">
        <f t="array" ref="N1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5" s="2" t="s">
        <v>32</v>
      </c>
      <c r="P1155" s="2" t="str" cm="1">
        <f t="array" ref="P1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5" s="1">
        <v>3</v>
      </c>
      <c r="R1155" s="1">
        <v>96.7</v>
      </c>
      <c r="S1155" s="1">
        <v>11.4</v>
      </c>
      <c r="T1155" s="1">
        <v>43.23</v>
      </c>
      <c r="U1155" s="1">
        <v>6.93</v>
      </c>
      <c r="V1155" s="10"/>
      <c r="W1155" s="1" t="s">
        <v>46</v>
      </c>
      <c r="X1155" s="2" t="s">
        <v>38</v>
      </c>
      <c r="Y1155" s="2" t="str" cm="1">
        <f t="array" ref="Y1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6" spans="1:26" ht="15" customHeight="1" x14ac:dyDescent="0.35">
      <c r="A1156" s="1">
        <v>1155</v>
      </c>
      <c r="B1156" s="13">
        <v>-8.5821290258434892</v>
      </c>
      <c r="C1156" s="12">
        <v>41.152993838807099</v>
      </c>
      <c r="D1156" s="1">
        <v>3226</v>
      </c>
      <c r="E1156" s="2" t="s">
        <v>1342</v>
      </c>
      <c r="F1156" s="1"/>
      <c r="G1156" s="2" t="s">
        <v>19</v>
      </c>
      <c r="H1156" s="2" t="s">
        <v>723</v>
      </c>
      <c r="I1156" s="2" t="s">
        <v>723</v>
      </c>
      <c r="J1156" s="1">
        <v>-37691</v>
      </c>
      <c r="K1156" s="1">
        <v>164966</v>
      </c>
      <c r="L1156" s="2" t="s">
        <v>21</v>
      </c>
      <c r="M1156" s="1">
        <v>1996</v>
      </c>
      <c r="N1156" s="1" t="str" cm="1">
        <f t="array" ref="N1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6" s="2" t="s">
        <v>32</v>
      </c>
      <c r="P1156" s="2" t="str" cm="1">
        <f t="array" ref="P1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6" s="1">
        <v>2</v>
      </c>
      <c r="R1156" s="1">
        <v>41.87</v>
      </c>
      <c r="S1156" s="1">
        <v>11.9</v>
      </c>
      <c r="T1156" s="1">
        <v>23.74</v>
      </c>
      <c r="U1156" s="1">
        <v>6.62</v>
      </c>
      <c r="V1156" s="10"/>
      <c r="W1156" s="1" t="s">
        <v>41</v>
      </c>
      <c r="X1156" s="2" t="s">
        <v>24</v>
      </c>
      <c r="Y1156" s="2" t="str" cm="1">
        <f t="array" ref="Y1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7" spans="1:26" ht="15" customHeight="1" x14ac:dyDescent="0.35">
      <c r="A1157" s="1">
        <v>1156</v>
      </c>
      <c r="B1157" s="13">
        <v>-8.5816795288804109</v>
      </c>
      <c r="C1157" s="12">
        <v>41.153463816726997</v>
      </c>
      <c r="D1157" s="1">
        <v>3226</v>
      </c>
      <c r="E1157" s="2" t="s">
        <v>1343</v>
      </c>
      <c r="F1157" s="1"/>
      <c r="G1157" s="2" t="s">
        <v>63</v>
      </c>
      <c r="H1157" s="2" t="s">
        <v>723</v>
      </c>
      <c r="I1157" s="2" t="s">
        <v>723</v>
      </c>
      <c r="J1157" s="1">
        <v>-37653</v>
      </c>
      <c r="K1157" s="1">
        <v>165018</v>
      </c>
      <c r="L1157" s="2" t="s">
        <v>21</v>
      </c>
      <c r="M1157" s="1">
        <v>1996</v>
      </c>
      <c r="N1157" s="1" t="str" cm="1">
        <f t="array" ref="N1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7" s="2" t="s">
        <v>32</v>
      </c>
      <c r="P1157" s="2" t="str" cm="1">
        <f t="array" ref="P1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57" s="1">
        <v>8</v>
      </c>
      <c r="R1157" s="1">
        <v>189.59</v>
      </c>
      <c r="S1157" s="1">
        <v>40.450000000000003</v>
      </c>
      <c r="T1157" s="1">
        <v>27.65</v>
      </c>
      <c r="U1157" s="1">
        <v>7.95</v>
      </c>
      <c r="V1157" s="10"/>
      <c r="W1157" s="1" t="s">
        <v>41</v>
      </c>
      <c r="X1157" s="2" t="s">
        <v>24</v>
      </c>
      <c r="Y1157" s="2" t="str" cm="1">
        <f t="array" ref="Y1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57" s="2" t="s">
        <v>38</v>
      </c>
    </row>
    <row r="1158" spans="1:26" ht="15" customHeight="1" x14ac:dyDescent="0.35">
      <c r="A1158" s="1">
        <v>1157</v>
      </c>
      <c r="B1158" s="13">
        <v>-8.85038810747794</v>
      </c>
      <c r="C1158" s="12">
        <v>38.666912082549302</v>
      </c>
      <c r="D1158" s="1">
        <v>3230</v>
      </c>
      <c r="E1158" s="2" t="s">
        <v>1344</v>
      </c>
      <c r="F1158" s="1"/>
      <c r="G1158" s="2" t="s">
        <v>26</v>
      </c>
      <c r="H1158" s="2" t="s">
        <v>600</v>
      </c>
      <c r="I1158" s="2" t="s">
        <v>1058</v>
      </c>
      <c r="J1158" s="1">
        <v>-62426</v>
      </c>
      <c r="K1158" s="1">
        <v>-110924</v>
      </c>
      <c r="L1158" s="2" t="s">
        <v>21</v>
      </c>
      <c r="M1158" s="1">
        <v>1943</v>
      </c>
      <c r="N1158" s="1" t="str" cm="1">
        <f t="array" ref="N1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58" s="2" t="s">
        <v>22</v>
      </c>
      <c r="P1158" s="2" t="str" cm="1">
        <f t="array" ref="P1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58" s="1">
        <v>1</v>
      </c>
      <c r="R1158" s="1">
        <v>11.8</v>
      </c>
      <c r="S1158" s="1">
        <v>8</v>
      </c>
      <c r="T1158" s="1">
        <v>11.8</v>
      </c>
      <c r="U1158" s="9"/>
      <c r="V1158" s="10"/>
      <c r="W1158" s="1" t="s">
        <v>30</v>
      </c>
      <c r="X1158" s="2" t="s">
        <v>24</v>
      </c>
      <c r="Y1158" s="2" t="str" cm="1">
        <f t="array" ref="Y1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59" spans="1:26" ht="15" customHeight="1" x14ac:dyDescent="0.35">
      <c r="A1159" s="1">
        <v>1158</v>
      </c>
      <c r="B1159" s="13">
        <v>-8.5778290764828498</v>
      </c>
      <c r="C1159" s="12">
        <v>41.165436522239503</v>
      </c>
      <c r="D1159" s="1">
        <v>3231</v>
      </c>
      <c r="E1159" s="2" t="s">
        <v>1345</v>
      </c>
      <c r="F1159" s="1"/>
      <c r="G1159" s="2" t="s">
        <v>37</v>
      </c>
      <c r="H1159" s="2" t="s">
        <v>723</v>
      </c>
      <c r="I1159" s="2" t="s">
        <v>723</v>
      </c>
      <c r="J1159" s="1">
        <v>-37323</v>
      </c>
      <c r="K1159" s="1">
        <v>166346</v>
      </c>
      <c r="L1159" s="2" t="s">
        <v>21</v>
      </c>
      <c r="M1159" s="1">
        <v>1996</v>
      </c>
      <c r="N1159" s="1" t="str" cm="1">
        <f t="array" ref="N1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59" s="2" t="s">
        <v>65</v>
      </c>
      <c r="P1159" s="2" t="str" cm="1">
        <f t="array" ref="P1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59" s="1">
        <v>1</v>
      </c>
      <c r="R1159" s="1">
        <v>15</v>
      </c>
      <c r="S1159" s="1">
        <v>19.100000000000001</v>
      </c>
      <c r="T1159" s="1">
        <v>15</v>
      </c>
      <c r="U1159" s="9"/>
      <c r="V1159" s="10"/>
      <c r="W1159" s="1" t="s">
        <v>41</v>
      </c>
      <c r="X1159" s="2" t="s">
        <v>24</v>
      </c>
      <c r="Y1159" s="2" t="str" cm="1">
        <f t="array" ref="Y1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0" spans="1:26" ht="15" customHeight="1" x14ac:dyDescent="0.35">
      <c r="A1160" s="1">
        <v>1159</v>
      </c>
      <c r="B1160" s="13">
        <v>-8.5771881524764808</v>
      </c>
      <c r="C1160" s="12">
        <v>41.165808172967097</v>
      </c>
      <c r="D1160" s="1">
        <v>3232</v>
      </c>
      <c r="E1160" s="2" t="s">
        <v>1346</v>
      </c>
      <c r="F1160" s="1"/>
      <c r="G1160" s="2" t="s">
        <v>37</v>
      </c>
      <c r="H1160" s="2" t="s">
        <v>723</v>
      </c>
      <c r="I1160" s="2" t="s">
        <v>723</v>
      </c>
      <c r="J1160" s="1">
        <v>-37269</v>
      </c>
      <c r="K1160" s="1">
        <v>166387</v>
      </c>
      <c r="L1160" s="2" t="s">
        <v>21</v>
      </c>
      <c r="M1160" s="1">
        <v>2004</v>
      </c>
      <c r="N1160" s="1" t="str" cm="1">
        <f t="array" ref="N1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0" s="2" t="s">
        <v>65</v>
      </c>
      <c r="P1160" s="2" t="str" cm="1">
        <f t="array" ref="P1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0" s="1">
        <v>1</v>
      </c>
      <c r="R1160" s="1">
        <v>15</v>
      </c>
      <c r="S1160" s="1">
        <v>19.100000000000001</v>
      </c>
      <c r="T1160" s="1">
        <v>15</v>
      </c>
      <c r="U1160" s="9"/>
      <c r="V1160" s="10"/>
      <c r="W1160" s="1" t="s">
        <v>41</v>
      </c>
      <c r="X1160" s="2" t="s">
        <v>24</v>
      </c>
      <c r="Y1160" s="2" t="str" cm="1">
        <f t="array" ref="Y1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1" spans="1:26" ht="15" customHeight="1" x14ac:dyDescent="0.35">
      <c r="A1161" s="1">
        <v>1160</v>
      </c>
      <c r="B1161" s="13">
        <v>-8.5868339881325308</v>
      </c>
      <c r="C1161" s="12">
        <v>41.166707031386203</v>
      </c>
      <c r="D1161" s="1">
        <v>3236</v>
      </c>
      <c r="E1161" s="2" t="s">
        <v>1347</v>
      </c>
      <c r="F1161" s="1"/>
      <c r="G1161" s="2" t="s">
        <v>37</v>
      </c>
      <c r="H1161" s="2" t="s">
        <v>723</v>
      </c>
      <c r="I1161" s="2" t="s">
        <v>723</v>
      </c>
      <c r="J1161" s="1">
        <v>-38078</v>
      </c>
      <c r="K1161" s="1">
        <v>166491</v>
      </c>
      <c r="L1161" s="2" t="s">
        <v>21</v>
      </c>
      <c r="M1161" s="1">
        <v>1996</v>
      </c>
      <c r="N1161" s="1" t="str" cm="1">
        <f t="array" ref="N1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1" s="2" t="s">
        <v>32</v>
      </c>
      <c r="P1161" s="2" t="str" cm="1">
        <f t="array" ref="P1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1" s="1">
        <v>3</v>
      </c>
      <c r="R1161" s="1">
        <v>52.37</v>
      </c>
      <c r="S1161" s="1">
        <v>12.95</v>
      </c>
      <c r="T1161" s="1">
        <v>20.11</v>
      </c>
      <c r="U1161" s="1">
        <v>6.12</v>
      </c>
      <c r="V1161" s="10"/>
      <c r="W1161" s="1" t="s">
        <v>41</v>
      </c>
      <c r="X1161" s="2" t="s">
        <v>38</v>
      </c>
      <c r="Y1161" s="2" t="str" cm="1">
        <f t="array" ref="Y1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2" spans="1:26" ht="15" customHeight="1" x14ac:dyDescent="0.35">
      <c r="A1162" s="1">
        <v>1161</v>
      </c>
      <c r="B1162" s="13">
        <v>-8.5879344948019494</v>
      </c>
      <c r="C1162" s="12">
        <v>41.167323990186098</v>
      </c>
      <c r="D1162" s="1">
        <v>3237</v>
      </c>
      <c r="E1162" s="2" t="s">
        <v>1348</v>
      </c>
      <c r="F1162" s="1"/>
      <c r="G1162" s="2" t="s">
        <v>37</v>
      </c>
      <c r="H1162" s="2" t="s">
        <v>723</v>
      </c>
      <c r="I1162" s="2" t="s">
        <v>723</v>
      </c>
      <c r="J1162" s="1">
        <v>-38170</v>
      </c>
      <c r="K1162" s="1">
        <v>166560</v>
      </c>
      <c r="L1162" s="2" t="s">
        <v>21</v>
      </c>
      <c r="M1162" s="1">
        <v>1995</v>
      </c>
      <c r="N1162" s="1" t="str" cm="1">
        <f t="array" ref="N1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2" s="2" t="s">
        <v>65</v>
      </c>
      <c r="P1162" s="2" t="str" cm="1">
        <f t="array" ref="P1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2" s="1">
        <v>1</v>
      </c>
      <c r="R1162" s="1">
        <v>41.25</v>
      </c>
      <c r="S1162" s="1">
        <v>29.66</v>
      </c>
      <c r="T1162" s="1">
        <v>41.25</v>
      </c>
      <c r="U1162" s="9"/>
      <c r="V1162" s="10"/>
      <c r="W1162" s="1" t="s">
        <v>41</v>
      </c>
      <c r="X1162" s="2" t="s">
        <v>38</v>
      </c>
      <c r="Y1162" s="2" t="str" cm="1">
        <f t="array" ref="Y1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3" spans="1:26" ht="15" customHeight="1" x14ac:dyDescent="0.35">
      <c r="A1163" s="1">
        <v>1162</v>
      </c>
      <c r="B1163" s="13">
        <v>-8.5905551857938303</v>
      </c>
      <c r="C1163" s="12">
        <v>41.168925387599501</v>
      </c>
      <c r="D1163" s="1">
        <v>3238</v>
      </c>
      <c r="E1163" s="2" t="s">
        <v>1349</v>
      </c>
      <c r="F1163" s="1"/>
      <c r="G1163" s="2" t="s">
        <v>37</v>
      </c>
      <c r="H1163" s="2" t="s">
        <v>723</v>
      </c>
      <c r="I1163" s="2" t="s">
        <v>723</v>
      </c>
      <c r="J1163" s="1">
        <v>-38389</v>
      </c>
      <c r="K1163" s="1">
        <v>166739</v>
      </c>
      <c r="L1163" s="2" t="s">
        <v>21</v>
      </c>
      <c r="M1163" s="1">
        <v>1990</v>
      </c>
      <c r="N1163" s="1" t="str" cm="1">
        <f t="array" ref="N1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3" s="2" t="s">
        <v>65</v>
      </c>
      <c r="P1163" s="2" t="str" cm="1">
        <f t="array" ref="P1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63" s="1">
        <v>1</v>
      </c>
      <c r="R1163" s="1">
        <v>29.6</v>
      </c>
      <c r="S1163" s="1">
        <v>11.94</v>
      </c>
      <c r="T1163" s="1">
        <v>29.6</v>
      </c>
      <c r="U1163" s="9"/>
      <c r="V1163" s="10"/>
      <c r="W1163" s="1" t="s">
        <v>41</v>
      </c>
      <c r="X1163" s="2" t="s">
        <v>38</v>
      </c>
      <c r="Y1163" s="2" t="str" cm="1">
        <f t="array" ref="Y1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4" spans="1:26" ht="15" customHeight="1" x14ac:dyDescent="0.35">
      <c r="A1164" s="1">
        <v>1163</v>
      </c>
      <c r="B1164" s="13">
        <v>-8.5821560965402703</v>
      </c>
      <c r="C1164" s="12">
        <v>41.163943022662401</v>
      </c>
      <c r="D1164" s="1">
        <v>3241</v>
      </c>
      <c r="E1164" s="2" t="s">
        <v>1350</v>
      </c>
      <c r="F1164" s="1"/>
      <c r="G1164" s="2" t="s">
        <v>63</v>
      </c>
      <c r="H1164" s="2" t="s">
        <v>723</v>
      </c>
      <c r="I1164" s="2" t="s">
        <v>723</v>
      </c>
      <c r="J1164" s="1">
        <v>-37687</v>
      </c>
      <c r="K1164" s="1">
        <v>166182</v>
      </c>
      <c r="L1164" s="2" t="s">
        <v>21</v>
      </c>
      <c r="M1164" s="1">
        <v>2003</v>
      </c>
      <c r="N1164" s="1" t="str" cm="1">
        <f t="array" ref="N1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4" s="2" t="s">
        <v>32</v>
      </c>
      <c r="P1164" s="2" t="str" cm="1">
        <f t="array" ref="P1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4" s="1">
        <v>10</v>
      </c>
      <c r="R1164" s="1">
        <v>264.5</v>
      </c>
      <c r="S1164" s="1">
        <v>10.8</v>
      </c>
      <c r="T1164" s="1">
        <v>29.9</v>
      </c>
      <c r="U1164" s="1">
        <v>7.6</v>
      </c>
      <c r="V1164" s="10"/>
      <c r="W1164" s="1" t="s">
        <v>41</v>
      </c>
      <c r="X1164" s="2" t="s">
        <v>24</v>
      </c>
      <c r="Y1164" s="2" t="str" cm="1">
        <f t="array" ref="Y1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5" spans="1:26" ht="15" customHeight="1" x14ac:dyDescent="0.35">
      <c r="A1165" s="1">
        <v>1164</v>
      </c>
      <c r="B1165" s="13">
        <v>-8.3585278021667193</v>
      </c>
      <c r="C1165" s="12">
        <v>38.271283585364799</v>
      </c>
      <c r="D1165" s="1">
        <v>3242</v>
      </c>
      <c r="E1165" s="2" t="s">
        <v>319</v>
      </c>
      <c r="F1165" s="1"/>
      <c r="G1165" s="2" t="s">
        <v>26</v>
      </c>
      <c r="H1165" s="2" t="s">
        <v>600</v>
      </c>
      <c r="I1165" s="2" t="s">
        <v>1351</v>
      </c>
      <c r="J1165" s="1">
        <v>-19726</v>
      </c>
      <c r="K1165" s="1">
        <v>-155061</v>
      </c>
      <c r="L1165" s="2" t="s">
        <v>21</v>
      </c>
      <c r="M1165" s="1">
        <v>2011</v>
      </c>
      <c r="N1165" s="1" t="str" cm="1">
        <f t="array" ref="N1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165" s="2" t="s">
        <v>29</v>
      </c>
      <c r="P1165" s="2" t="str" cm="1">
        <f t="array" ref="P1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65" s="1">
        <v>10</v>
      </c>
      <c r="R1165" s="1">
        <v>75.8</v>
      </c>
      <c r="S1165" s="1">
        <v>6</v>
      </c>
      <c r="T1165" s="1">
        <v>10.4</v>
      </c>
      <c r="U1165" s="1">
        <v>1.9</v>
      </c>
      <c r="V1165" s="10"/>
      <c r="W1165" s="1" t="s">
        <v>30</v>
      </c>
      <c r="X1165" s="2" t="s">
        <v>73</v>
      </c>
      <c r="Y1165" s="2" t="str" cm="1">
        <f t="array" ref="Y1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166" spans="1:26" ht="15" customHeight="1" x14ac:dyDescent="0.35">
      <c r="A1166" s="1">
        <v>1165</v>
      </c>
      <c r="B1166" s="13">
        <v>-8.5814084787963907</v>
      </c>
      <c r="C1166" s="12">
        <v>41.162640305184503</v>
      </c>
      <c r="D1166" s="1">
        <v>3244</v>
      </c>
      <c r="E1166" s="2" t="s">
        <v>1352</v>
      </c>
      <c r="F1166" s="1"/>
      <c r="G1166" s="2" t="s">
        <v>63</v>
      </c>
      <c r="H1166" s="2" t="s">
        <v>723</v>
      </c>
      <c r="I1166" s="2" t="s">
        <v>723</v>
      </c>
      <c r="J1166" s="1">
        <v>-37625</v>
      </c>
      <c r="K1166" s="1">
        <v>166037</v>
      </c>
      <c r="L1166" s="2" t="s">
        <v>21</v>
      </c>
      <c r="M1166" s="1">
        <v>2003</v>
      </c>
      <c r="N1166" s="1" t="str" cm="1">
        <f t="array" ref="N1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6" s="2" t="s">
        <v>32</v>
      </c>
      <c r="P1166" s="2" t="str" cm="1">
        <f t="array" ref="P1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6" s="1">
        <v>4</v>
      </c>
      <c r="R1166" s="1">
        <v>89.28</v>
      </c>
      <c r="S1166" s="1">
        <v>7.9</v>
      </c>
      <c r="T1166" s="1">
        <v>24.95</v>
      </c>
      <c r="U1166" s="1">
        <v>5.85</v>
      </c>
      <c r="V1166" s="10"/>
      <c r="W1166" s="1" t="s">
        <v>41</v>
      </c>
      <c r="X1166" s="2" t="s">
        <v>24</v>
      </c>
      <c r="Y1166" s="2" t="str" cm="1">
        <f t="array" ref="Y1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7" spans="1:26" ht="15" customHeight="1" x14ac:dyDescent="0.35">
      <c r="A1167" s="1">
        <v>1166</v>
      </c>
      <c r="B1167" s="13">
        <v>-8.3190961687599998</v>
      </c>
      <c r="C1167" s="12">
        <v>40.3028350726903</v>
      </c>
      <c r="D1167" s="1">
        <v>3245</v>
      </c>
      <c r="E1167" s="2" t="s">
        <v>1353</v>
      </c>
      <c r="F1167" s="1"/>
      <c r="G1167" s="2" t="s">
        <v>19</v>
      </c>
      <c r="H1167" s="2" t="s">
        <v>915</v>
      </c>
      <c r="I1167" s="2" t="s">
        <v>1329</v>
      </c>
      <c r="J1167" s="1">
        <v>-15811.84</v>
      </c>
      <c r="K1167" s="1">
        <v>70476.42</v>
      </c>
      <c r="L1167" s="2" t="s">
        <v>21</v>
      </c>
      <c r="M1167" s="1">
        <v>1991</v>
      </c>
      <c r="N1167" s="1" t="str" cm="1">
        <f t="array" ref="N1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7" s="2" t="s">
        <v>32</v>
      </c>
      <c r="P1167" s="2" t="str" cm="1">
        <f t="array" ref="P1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7" s="1">
        <v>3</v>
      </c>
      <c r="R1167" s="1">
        <v>40.56</v>
      </c>
      <c r="S1167" s="1">
        <v>17.86</v>
      </c>
      <c r="T1167" s="1">
        <v>21.56</v>
      </c>
      <c r="U1167" s="1">
        <v>6.14</v>
      </c>
      <c r="V1167" s="10"/>
      <c r="W1167" s="1" t="s">
        <v>46</v>
      </c>
      <c r="X1167" s="2" t="s">
        <v>24</v>
      </c>
      <c r="Y1167" s="2" t="str" cm="1">
        <f t="array" ref="Y1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8" spans="1:26" ht="15" customHeight="1" x14ac:dyDescent="0.35">
      <c r="A1168" s="1">
        <v>1167</v>
      </c>
      <c r="B1168" s="13">
        <v>-8.5813728576932906</v>
      </c>
      <c r="C1168" s="12">
        <v>41.162658452503301</v>
      </c>
      <c r="D1168" s="1">
        <v>3247</v>
      </c>
      <c r="E1168" s="2" t="s">
        <v>1352</v>
      </c>
      <c r="F1168" s="1"/>
      <c r="G1168" s="2" t="s">
        <v>63</v>
      </c>
      <c r="H1168" s="2" t="s">
        <v>723</v>
      </c>
      <c r="I1168" s="2" t="s">
        <v>723</v>
      </c>
      <c r="J1168" s="1">
        <v>-37622</v>
      </c>
      <c r="K1168" s="1">
        <v>166039</v>
      </c>
      <c r="L1168" s="2" t="s">
        <v>21</v>
      </c>
      <c r="M1168" s="1">
        <v>2003</v>
      </c>
      <c r="N1168" s="1" t="str" cm="1">
        <f t="array" ref="N1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8" s="2" t="s">
        <v>32</v>
      </c>
      <c r="P1168" s="2" t="str" cm="1">
        <f t="array" ref="P1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8" s="1">
        <v>3</v>
      </c>
      <c r="R1168" s="1">
        <v>65.3</v>
      </c>
      <c r="S1168" s="1">
        <v>6.8</v>
      </c>
      <c r="T1168" s="1">
        <v>25.7</v>
      </c>
      <c r="U1168" s="1">
        <v>6.17</v>
      </c>
      <c r="V1168" s="10"/>
      <c r="W1168" s="1" t="s">
        <v>41</v>
      </c>
      <c r="X1168" s="2" t="s">
        <v>24</v>
      </c>
      <c r="Y1168" s="2" t="str" cm="1">
        <f t="array" ref="Y1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69" spans="1:26" ht="15" customHeight="1" x14ac:dyDescent="0.35">
      <c r="A1169" s="1">
        <v>1168</v>
      </c>
      <c r="B1169" s="13">
        <v>-8.5809239028436899</v>
      </c>
      <c r="C1169" s="12">
        <v>41.163218468092403</v>
      </c>
      <c r="D1169" s="1">
        <v>3248</v>
      </c>
      <c r="E1169" s="2" t="s">
        <v>1355</v>
      </c>
      <c r="F1169" s="1"/>
      <c r="G1169" s="2" t="s">
        <v>63</v>
      </c>
      <c r="H1169" s="2" t="s">
        <v>723</v>
      </c>
      <c r="I1169" s="2" t="s">
        <v>723</v>
      </c>
      <c r="J1169" s="1">
        <v>-37584</v>
      </c>
      <c r="K1169" s="1">
        <v>166101</v>
      </c>
      <c r="L1169" s="2" t="s">
        <v>21</v>
      </c>
      <c r="M1169" s="1">
        <v>2003</v>
      </c>
      <c r="N1169" s="1" t="str" cm="1">
        <f t="array" ref="N1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69" s="2" t="s">
        <v>32</v>
      </c>
      <c r="P1169" s="2" t="str" cm="1">
        <f t="array" ref="P1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69" s="1">
        <v>5</v>
      </c>
      <c r="R1169" s="1">
        <v>93.9</v>
      </c>
      <c r="S1169" s="1">
        <v>7.9</v>
      </c>
      <c r="T1169" s="1">
        <v>25</v>
      </c>
      <c r="U1169" s="1">
        <v>5.6</v>
      </c>
      <c r="V1169" s="10"/>
      <c r="W1169" s="1" t="s">
        <v>41</v>
      </c>
      <c r="X1169" s="2" t="s">
        <v>24</v>
      </c>
      <c r="Y1169" s="2" t="str" cm="1">
        <f t="array" ref="Y1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0" spans="1:26" ht="15" customHeight="1" x14ac:dyDescent="0.35">
      <c r="A1170" s="1">
        <v>1169</v>
      </c>
      <c r="B1170" s="13">
        <v>-8.5807490423345403</v>
      </c>
      <c r="C1170" s="12">
        <v>41.163786421342401</v>
      </c>
      <c r="D1170" s="1">
        <v>3250</v>
      </c>
      <c r="E1170" s="2" t="s">
        <v>1356</v>
      </c>
      <c r="F1170" s="1"/>
      <c r="G1170" s="2" t="s">
        <v>63</v>
      </c>
      <c r="H1170" s="2" t="s">
        <v>723</v>
      </c>
      <c r="I1170" s="2" t="s">
        <v>723</v>
      </c>
      <c r="J1170" s="1">
        <v>-37569</v>
      </c>
      <c r="K1170" s="1">
        <v>166164</v>
      </c>
      <c r="L1170" s="2" t="s">
        <v>21</v>
      </c>
      <c r="M1170" s="1">
        <v>2003</v>
      </c>
      <c r="N1170" s="1" t="str" cm="1">
        <f t="array" ref="N1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0" s="2" t="s">
        <v>32</v>
      </c>
      <c r="P1170" s="2" t="str" cm="1">
        <f t="array" ref="P1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0" s="1">
        <v>2</v>
      </c>
      <c r="R1170" s="1">
        <v>30.2</v>
      </c>
      <c r="S1170" s="1">
        <v>6.8</v>
      </c>
      <c r="T1170" s="1">
        <v>17.5</v>
      </c>
      <c r="U1170" s="1">
        <v>4.45</v>
      </c>
      <c r="V1170" s="10"/>
      <c r="W1170" s="1" t="s">
        <v>41</v>
      </c>
      <c r="X1170" s="2" t="s">
        <v>24</v>
      </c>
      <c r="Y1170" s="2" t="str" cm="1">
        <f t="array" ref="Y1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1" spans="1:26" ht="15" customHeight="1" x14ac:dyDescent="0.35">
      <c r="A1171" s="1">
        <v>1170</v>
      </c>
      <c r="B1171" s="13">
        <v>-8.5802269937729907</v>
      </c>
      <c r="C1171" s="12">
        <v>41.164112605292701</v>
      </c>
      <c r="D1171" s="1">
        <v>3251</v>
      </c>
      <c r="E1171" s="2" t="s">
        <v>1357</v>
      </c>
      <c r="F1171" s="1"/>
      <c r="G1171" s="2" t="s">
        <v>63</v>
      </c>
      <c r="H1171" s="2" t="s">
        <v>723</v>
      </c>
      <c r="I1171" s="2" t="s">
        <v>723</v>
      </c>
      <c r="J1171" s="1">
        <v>-37525</v>
      </c>
      <c r="K1171" s="1">
        <v>166200</v>
      </c>
      <c r="L1171" s="2" t="s">
        <v>21</v>
      </c>
      <c r="M1171" s="1">
        <v>2003</v>
      </c>
      <c r="N1171" s="1" t="str" cm="1">
        <f t="array" ref="N1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1" s="2" t="s">
        <v>32</v>
      </c>
      <c r="P1171" s="2" t="str" cm="1">
        <f t="array" ref="P1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1" s="1">
        <v>13</v>
      </c>
      <c r="R1171" s="1">
        <v>202.86</v>
      </c>
      <c r="S1171" s="1">
        <v>7.9</v>
      </c>
      <c r="T1171" s="1">
        <v>27.44</v>
      </c>
      <c r="U1171" s="1">
        <v>10.81</v>
      </c>
      <c r="V1171" s="10"/>
      <c r="W1171" s="1" t="s">
        <v>41</v>
      </c>
      <c r="X1171" s="2" t="s">
        <v>24</v>
      </c>
      <c r="Y1171" s="2" t="str" cm="1">
        <f t="array" ref="Y1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2" spans="1:26" ht="15" customHeight="1" x14ac:dyDescent="0.35">
      <c r="A1172" s="1">
        <v>1171</v>
      </c>
      <c r="B1172" s="13">
        <v>-8.5809619764229996</v>
      </c>
      <c r="C1172" s="12">
        <v>41.163560485072701</v>
      </c>
      <c r="D1172" s="1">
        <v>3253</v>
      </c>
      <c r="E1172" s="2" t="s">
        <v>1358</v>
      </c>
      <c r="F1172" s="1"/>
      <c r="G1172" s="2" t="s">
        <v>63</v>
      </c>
      <c r="H1172" s="2" t="s">
        <v>723</v>
      </c>
      <c r="I1172" s="2" t="s">
        <v>723</v>
      </c>
      <c r="J1172" s="1">
        <v>-37587</v>
      </c>
      <c r="K1172" s="1">
        <v>166139</v>
      </c>
      <c r="L1172" s="2" t="s">
        <v>21</v>
      </c>
      <c r="M1172" s="1">
        <v>2003</v>
      </c>
      <c r="N1172" s="1" t="str" cm="1">
        <f t="array" ref="N1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2" s="2" t="s">
        <v>32</v>
      </c>
      <c r="P1172" s="2" t="str" cm="1">
        <f t="array" ref="P1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2" s="1">
        <v>11</v>
      </c>
      <c r="R1172" s="1">
        <v>197.74</v>
      </c>
      <c r="S1172" s="1">
        <v>6.8</v>
      </c>
      <c r="T1172" s="1">
        <v>29.97</v>
      </c>
      <c r="U1172" s="1">
        <v>10.81</v>
      </c>
      <c r="V1172" s="10"/>
      <c r="W1172" s="1" t="s">
        <v>41</v>
      </c>
      <c r="X1172" s="2" t="s">
        <v>24</v>
      </c>
      <c r="Y1172" s="2" t="str" cm="1">
        <f t="array" ref="Y1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3" spans="1:26" ht="15" customHeight="1" x14ac:dyDescent="0.35">
      <c r="A1173" s="1">
        <v>1172</v>
      </c>
      <c r="B1173" s="13">
        <v>-8.5802742860143404</v>
      </c>
      <c r="C1173" s="12">
        <v>41.164058395657101</v>
      </c>
      <c r="D1173" s="1">
        <v>3255</v>
      </c>
      <c r="E1173" s="2" t="s">
        <v>1359</v>
      </c>
      <c r="F1173" s="1"/>
      <c r="G1173" s="2" t="s">
        <v>63</v>
      </c>
      <c r="H1173" s="2" t="s">
        <v>723</v>
      </c>
      <c r="I1173" s="2" t="s">
        <v>723</v>
      </c>
      <c r="J1173" s="1">
        <v>-37529</v>
      </c>
      <c r="K1173" s="1">
        <v>166194</v>
      </c>
      <c r="L1173" s="2" t="s">
        <v>21</v>
      </c>
      <c r="M1173" s="1">
        <v>1996</v>
      </c>
      <c r="N1173" s="1" t="str" cm="1">
        <f t="array" ref="N1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3" s="2" t="s">
        <v>32</v>
      </c>
      <c r="P1173" s="2" t="str" cm="1">
        <f t="array" ref="P1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3" s="1">
        <v>2</v>
      </c>
      <c r="R1173" s="1">
        <v>42.6</v>
      </c>
      <c r="S1173" s="1">
        <v>6.8</v>
      </c>
      <c r="T1173" s="1">
        <v>21.3</v>
      </c>
      <c r="U1173" s="1">
        <v>4</v>
      </c>
      <c r="V1173" s="10"/>
      <c r="W1173" s="1" t="s">
        <v>41</v>
      </c>
      <c r="X1173" s="2" t="s">
        <v>24</v>
      </c>
      <c r="Y1173" s="2" t="str" cm="1">
        <f t="array" ref="Y1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4" spans="1:26" ht="15" customHeight="1" x14ac:dyDescent="0.35">
      <c r="A1174" s="1">
        <v>1173</v>
      </c>
      <c r="B1174" s="13">
        <v>-8.5977460698554893</v>
      </c>
      <c r="C1174" s="12">
        <v>41.1713908034477</v>
      </c>
      <c r="D1174" s="1">
        <v>3258</v>
      </c>
      <c r="E1174" s="2" t="s">
        <v>1360</v>
      </c>
      <c r="F1174" s="1"/>
      <c r="G1174" s="2" t="s">
        <v>37</v>
      </c>
      <c r="H1174" s="2" t="s">
        <v>723</v>
      </c>
      <c r="I1174" s="2" t="s">
        <v>723</v>
      </c>
      <c r="J1174" s="1">
        <v>-38991</v>
      </c>
      <c r="K1174" s="1">
        <v>167016</v>
      </c>
      <c r="L1174" s="2" t="s">
        <v>21</v>
      </c>
      <c r="M1174" s="1">
        <v>1990</v>
      </c>
      <c r="N1174" s="1" t="str" cm="1">
        <f t="array" ref="N1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4" s="2" t="s">
        <v>65</v>
      </c>
      <c r="P1174" s="2" t="str" cm="1">
        <f t="array" ref="P1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4" s="1">
        <v>1</v>
      </c>
      <c r="R1174" s="1">
        <v>44.9</v>
      </c>
      <c r="S1174" s="1">
        <v>13.2</v>
      </c>
      <c r="T1174" s="1">
        <v>44.9</v>
      </c>
      <c r="U1174" s="9"/>
      <c r="V1174" s="10"/>
      <c r="W1174" s="1" t="s">
        <v>41</v>
      </c>
      <c r="X1174" s="2" t="s">
        <v>24</v>
      </c>
      <c r="Y1174" s="2" t="str" cm="1">
        <f t="array" ref="Y1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5" spans="1:26" ht="15" customHeight="1" x14ac:dyDescent="0.35">
      <c r="A1175" s="1">
        <v>1174</v>
      </c>
      <c r="B1175" s="13">
        <v>-8.2671870611176708</v>
      </c>
      <c r="C1175" s="12">
        <v>40.177563509733403</v>
      </c>
      <c r="D1175" s="1">
        <v>3259</v>
      </c>
      <c r="E1175" s="2" t="s">
        <v>1361</v>
      </c>
      <c r="F1175" s="1"/>
      <c r="G1175" s="2" t="s">
        <v>37</v>
      </c>
      <c r="H1175" s="2" t="s">
        <v>915</v>
      </c>
      <c r="I1175" s="2" t="s">
        <v>1354</v>
      </c>
      <c r="J1175" s="1">
        <v>-11419.79</v>
      </c>
      <c r="K1175" s="1">
        <v>56558.38</v>
      </c>
      <c r="L1175" s="2" t="s">
        <v>21</v>
      </c>
      <c r="M1175" s="1">
        <v>1991</v>
      </c>
      <c r="N1175" s="1" t="str" cm="1">
        <f t="array" ref="N1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5" s="2" t="s">
        <v>32</v>
      </c>
      <c r="P1175" s="2" t="str" cm="1">
        <f t="array" ref="P1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5" s="1">
        <v>3</v>
      </c>
      <c r="R1175" s="1">
        <v>36.94</v>
      </c>
      <c r="S1175" s="1">
        <v>8.3000000000000007</v>
      </c>
      <c r="T1175" s="1">
        <v>15.46</v>
      </c>
      <c r="U1175" s="1">
        <v>13.3</v>
      </c>
      <c r="V1175" s="10"/>
      <c r="W1175" s="1" t="s">
        <v>46</v>
      </c>
      <c r="X1175" s="2" t="s">
        <v>24</v>
      </c>
      <c r="Y1175" s="2" t="str" cm="1">
        <f t="array" ref="Y1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6" spans="1:26" ht="15" customHeight="1" x14ac:dyDescent="0.35">
      <c r="A1176" s="1">
        <v>1175</v>
      </c>
      <c r="B1176" s="13">
        <v>-8.6046914446909604</v>
      </c>
      <c r="C1176" s="12">
        <v>41.171119459535902</v>
      </c>
      <c r="D1176" s="1">
        <v>3260</v>
      </c>
      <c r="E1176" s="2" t="s">
        <v>1362</v>
      </c>
      <c r="F1176" s="1"/>
      <c r="G1176" s="2" t="s">
        <v>37</v>
      </c>
      <c r="H1176" s="2" t="s">
        <v>723</v>
      </c>
      <c r="I1176" s="2" t="s">
        <v>723</v>
      </c>
      <c r="J1176" s="1">
        <v>-39574</v>
      </c>
      <c r="K1176" s="1">
        <v>166989</v>
      </c>
      <c r="L1176" s="2" t="s">
        <v>21</v>
      </c>
      <c r="M1176" s="1">
        <v>1990</v>
      </c>
      <c r="N1176" s="1" t="str" cm="1">
        <f t="array" ref="N1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6" s="2" t="s">
        <v>22</v>
      </c>
      <c r="P1176" s="2" t="str" cm="1">
        <f t="array" ref="P1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76" s="1">
        <v>1</v>
      </c>
      <c r="R1176" s="1">
        <v>18.25</v>
      </c>
      <c r="S1176" s="1">
        <v>21.54</v>
      </c>
      <c r="T1176" s="1">
        <v>18.25</v>
      </c>
      <c r="U1176" s="9"/>
      <c r="V1176" s="10"/>
      <c r="W1176" s="1" t="s">
        <v>41</v>
      </c>
      <c r="X1176" s="2" t="s">
        <v>24</v>
      </c>
      <c r="Y1176" s="2" t="str" cm="1">
        <f t="array" ref="Y1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176" s="2" t="s">
        <v>38</v>
      </c>
    </row>
    <row r="1177" spans="1:26" ht="15" customHeight="1" x14ac:dyDescent="0.35">
      <c r="A1177" s="1">
        <v>1176</v>
      </c>
      <c r="B1177" s="13">
        <v>-8.60444346520236</v>
      </c>
      <c r="C1177" s="12">
        <v>41.171435625984202</v>
      </c>
      <c r="D1177" s="1">
        <v>3261</v>
      </c>
      <c r="E1177" s="2" t="s">
        <v>1363</v>
      </c>
      <c r="F1177" s="1"/>
      <c r="G1177" s="2" t="s">
        <v>37</v>
      </c>
      <c r="H1177" s="2" t="s">
        <v>723</v>
      </c>
      <c r="I1177" s="2" t="s">
        <v>723</v>
      </c>
      <c r="J1177" s="1">
        <v>-39553</v>
      </c>
      <c r="K1177" s="1">
        <v>167024</v>
      </c>
      <c r="L1177" s="2" t="s">
        <v>21</v>
      </c>
      <c r="M1177" s="1">
        <v>1990</v>
      </c>
      <c r="N1177" s="1" t="str" cm="1">
        <f t="array" ref="N1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7" s="2" t="s">
        <v>65</v>
      </c>
      <c r="P1177" s="2" t="str" cm="1">
        <f t="array" ref="P1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7" s="1">
        <v>1</v>
      </c>
      <c r="R1177" s="1">
        <v>40.5</v>
      </c>
      <c r="S1177" s="1">
        <v>22.44</v>
      </c>
      <c r="T1177" s="1">
        <v>40.5</v>
      </c>
      <c r="U1177" s="9"/>
      <c r="V1177" s="10"/>
      <c r="W1177" s="1" t="s">
        <v>41</v>
      </c>
      <c r="X1177" s="2" t="s">
        <v>38</v>
      </c>
      <c r="Y1177" s="2" t="str" cm="1">
        <f t="array" ref="Y1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8" spans="1:26" ht="15" customHeight="1" x14ac:dyDescent="0.35">
      <c r="A1178" s="1">
        <v>1177</v>
      </c>
      <c r="B1178" s="13">
        <v>-8.6038189980652895</v>
      </c>
      <c r="C1178" s="12">
        <v>41.172428655474299</v>
      </c>
      <c r="D1178" s="1">
        <v>3262</v>
      </c>
      <c r="E1178" s="2" t="s">
        <v>1364</v>
      </c>
      <c r="F1178" s="1"/>
      <c r="G1178" s="2" t="s">
        <v>63</v>
      </c>
      <c r="H1178" s="2" t="s">
        <v>723</v>
      </c>
      <c r="I1178" s="2" t="s">
        <v>723</v>
      </c>
      <c r="J1178" s="1">
        <v>-39500</v>
      </c>
      <c r="K1178" s="1">
        <v>167134</v>
      </c>
      <c r="L1178" s="2" t="s">
        <v>21</v>
      </c>
      <c r="M1178" s="1">
        <v>1990</v>
      </c>
      <c r="N1178" s="1" t="str" cm="1">
        <f t="array" ref="N1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8" s="2" t="s">
        <v>32</v>
      </c>
      <c r="P1178" s="2" t="str" cm="1">
        <f t="array" ref="P1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78" s="1">
        <v>6</v>
      </c>
      <c r="R1178" s="1">
        <v>131.08000000000001</v>
      </c>
      <c r="S1178" s="1">
        <v>9.8800000000000008</v>
      </c>
      <c r="T1178" s="1">
        <v>25.16</v>
      </c>
      <c r="U1178" s="1">
        <v>6.24</v>
      </c>
      <c r="V1178" s="10"/>
      <c r="W1178" s="1" t="s">
        <v>41</v>
      </c>
      <c r="X1178" s="2" t="s">
        <v>38</v>
      </c>
      <c r="Y1178" s="2" t="str" cm="1">
        <f t="array" ref="Y1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79" spans="1:26" ht="15" customHeight="1" x14ac:dyDescent="0.35">
      <c r="A1179" s="1">
        <v>1178</v>
      </c>
      <c r="B1179" s="13">
        <v>-8.6054457806150992</v>
      </c>
      <c r="C1179" s="12">
        <v>41.171620610824398</v>
      </c>
      <c r="D1179" s="1">
        <v>3263</v>
      </c>
      <c r="E1179" s="2" t="s">
        <v>1365</v>
      </c>
      <c r="F1179" s="1"/>
      <c r="G1179" s="2" t="s">
        <v>37</v>
      </c>
      <c r="H1179" s="2" t="s">
        <v>723</v>
      </c>
      <c r="I1179" s="2" t="s">
        <v>723</v>
      </c>
      <c r="J1179" s="1">
        <v>-39637</v>
      </c>
      <c r="K1179" s="1">
        <v>167045</v>
      </c>
      <c r="L1179" s="2" t="s">
        <v>21</v>
      </c>
      <c r="M1179" s="1">
        <v>1990</v>
      </c>
      <c r="N1179" s="1" t="str" cm="1">
        <f t="array" ref="N1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79" s="2" t="s">
        <v>65</v>
      </c>
      <c r="P1179" s="2" t="str" cm="1">
        <f t="array" ref="P1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79" s="1">
        <v>1</v>
      </c>
      <c r="R1179" s="1">
        <v>44.5</v>
      </c>
      <c r="S1179" s="1">
        <v>15.11</v>
      </c>
      <c r="T1179" s="1">
        <v>44.5</v>
      </c>
      <c r="U1179" s="9"/>
      <c r="V1179" s="10"/>
      <c r="W1179" s="1" t="s">
        <v>41</v>
      </c>
      <c r="X1179" s="2" t="s">
        <v>38</v>
      </c>
      <c r="Y1179" s="2" t="str" cm="1">
        <f t="array" ref="Y1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0" spans="1:26" ht="15" customHeight="1" x14ac:dyDescent="0.35">
      <c r="A1180" s="1">
        <v>1179</v>
      </c>
      <c r="B1180" s="13">
        <v>-8.6054069105372104</v>
      </c>
      <c r="C1180" s="12">
        <v>41.172845358335401</v>
      </c>
      <c r="D1180" s="1">
        <v>3265</v>
      </c>
      <c r="E1180" s="2" t="s">
        <v>1366</v>
      </c>
      <c r="F1180" s="1"/>
      <c r="G1180" s="2" t="s">
        <v>37</v>
      </c>
      <c r="H1180" s="2" t="s">
        <v>723</v>
      </c>
      <c r="I1180" s="2" t="s">
        <v>723</v>
      </c>
      <c r="J1180" s="1">
        <v>-39633</v>
      </c>
      <c r="K1180" s="1">
        <v>167181</v>
      </c>
      <c r="L1180" s="2" t="s">
        <v>21</v>
      </c>
      <c r="M1180" s="1">
        <v>1990</v>
      </c>
      <c r="N1180" s="1" t="str" cm="1">
        <f t="array" ref="N1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0" s="2" t="s">
        <v>22</v>
      </c>
      <c r="P1180" s="2" t="str" cm="1">
        <f t="array" ref="P1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80" s="1">
        <v>1</v>
      </c>
      <c r="R1180" s="1">
        <v>11</v>
      </c>
      <c r="S1180" s="1">
        <v>12.26</v>
      </c>
      <c r="T1180" s="1">
        <v>11</v>
      </c>
      <c r="U1180" s="9"/>
      <c r="V1180" s="10"/>
      <c r="W1180" s="1" t="s">
        <v>41</v>
      </c>
      <c r="X1180" s="2" t="s">
        <v>38</v>
      </c>
      <c r="Y1180" s="2" t="str" cm="1">
        <f t="array" ref="Y1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1" spans="1:26" ht="15" customHeight="1" x14ac:dyDescent="0.35">
      <c r="A1181" s="1">
        <v>1180</v>
      </c>
      <c r="B1181" s="13">
        <v>-8.6083409502239991</v>
      </c>
      <c r="C1181" s="12">
        <v>41.173193462693199</v>
      </c>
      <c r="D1181" s="1">
        <v>3268</v>
      </c>
      <c r="E1181" s="2" t="s">
        <v>1367</v>
      </c>
      <c r="F1181" s="1"/>
      <c r="G1181" s="2" t="s">
        <v>37</v>
      </c>
      <c r="H1181" s="2" t="s">
        <v>723</v>
      </c>
      <c r="I1181" s="2" t="s">
        <v>723</v>
      </c>
      <c r="J1181" s="1">
        <v>-39879</v>
      </c>
      <c r="K1181" s="1">
        <v>167221</v>
      </c>
      <c r="L1181" s="2" t="s">
        <v>21</v>
      </c>
      <c r="M1181" s="1">
        <v>1990</v>
      </c>
      <c r="N1181" s="1" t="str" cm="1">
        <f t="array" ref="N1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1" s="2" t="s">
        <v>32</v>
      </c>
      <c r="P1181" s="2" t="str" cm="1">
        <f t="array" ref="P1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1" s="1">
        <v>4</v>
      </c>
      <c r="R1181" s="1">
        <v>71.91</v>
      </c>
      <c r="S1181" s="1">
        <v>15</v>
      </c>
      <c r="T1181" s="1">
        <v>25.64</v>
      </c>
      <c r="U1181" s="1">
        <v>8.57</v>
      </c>
      <c r="V1181" s="10"/>
      <c r="W1181" s="1" t="s">
        <v>41</v>
      </c>
      <c r="X1181" s="2" t="s">
        <v>24</v>
      </c>
      <c r="Y1181" s="2" t="str" cm="1">
        <f t="array" ref="Y1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2" spans="1:26" ht="15" customHeight="1" x14ac:dyDescent="0.35">
      <c r="A1182" s="1">
        <v>1181</v>
      </c>
      <c r="B1182" s="13">
        <v>-8.6102061255286397</v>
      </c>
      <c r="C1182" s="12">
        <v>41.174041162350697</v>
      </c>
      <c r="D1182" s="1">
        <v>3269</v>
      </c>
      <c r="E1182" s="2" t="s">
        <v>1368</v>
      </c>
      <c r="F1182" s="1"/>
      <c r="G1182" s="2" t="s">
        <v>37</v>
      </c>
      <c r="H1182" s="2" t="s">
        <v>723</v>
      </c>
      <c r="I1182" s="2" t="s">
        <v>723</v>
      </c>
      <c r="J1182" s="1">
        <v>-40035</v>
      </c>
      <c r="K1182" s="1">
        <v>167316</v>
      </c>
      <c r="L1182" s="2" t="s">
        <v>21</v>
      </c>
      <c r="M1182" s="1">
        <v>1990</v>
      </c>
      <c r="N1182" s="1" t="str" cm="1">
        <f t="array" ref="N1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2" s="2" t="s">
        <v>65</v>
      </c>
      <c r="P1182" s="2" t="str" cm="1">
        <f t="array" ref="P1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2" s="1">
        <v>1</v>
      </c>
      <c r="R1182" s="1">
        <v>45.96</v>
      </c>
      <c r="S1182" s="1">
        <v>13.4</v>
      </c>
      <c r="T1182" s="1">
        <v>45.96</v>
      </c>
      <c r="U1182" s="9"/>
      <c r="V1182" s="10"/>
      <c r="W1182" s="1" t="s">
        <v>41</v>
      </c>
      <c r="X1182" s="2" t="s">
        <v>24</v>
      </c>
      <c r="Y1182" s="2" t="str" cm="1">
        <f t="array" ref="Y1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3" spans="1:26" ht="15" customHeight="1" x14ac:dyDescent="0.35">
      <c r="A1183" s="1">
        <v>1182</v>
      </c>
      <c r="B1183" s="13">
        <v>-8.5423600766319296</v>
      </c>
      <c r="C1183" s="12">
        <v>37.933271044823201</v>
      </c>
      <c r="D1183" s="1">
        <v>3270</v>
      </c>
      <c r="E1183" s="2" t="s">
        <v>1369</v>
      </c>
      <c r="F1183" s="1"/>
      <c r="G1183" s="2" t="s">
        <v>26</v>
      </c>
      <c r="H1183" s="2" t="s">
        <v>600</v>
      </c>
      <c r="I1183" s="2" t="s">
        <v>1370</v>
      </c>
      <c r="J1183" s="1">
        <v>-35978.21</v>
      </c>
      <c r="K1183" s="1">
        <v>-192524.9</v>
      </c>
      <c r="L1183" s="2" t="s">
        <v>21</v>
      </c>
      <c r="M1183" s="1">
        <v>1958</v>
      </c>
      <c r="N1183" s="1" t="str" cm="1">
        <f t="array" ref="N1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83" s="2" t="s">
        <v>32</v>
      </c>
      <c r="P1183" s="2" t="str" cm="1">
        <f t="array" ref="P1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3" s="1">
        <v>3</v>
      </c>
      <c r="R1183" s="1">
        <v>30.3</v>
      </c>
      <c r="S1183" s="1">
        <v>10</v>
      </c>
      <c r="T1183" s="1">
        <v>12.1</v>
      </c>
      <c r="U1183" s="1">
        <v>4.5</v>
      </c>
      <c r="V1183" s="10"/>
      <c r="W1183" s="1" t="s">
        <v>30</v>
      </c>
      <c r="X1183" s="2" t="s">
        <v>24</v>
      </c>
      <c r="Y1183" s="2" t="str" cm="1">
        <f t="array" ref="Y1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4" spans="1:26" ht="15" customHeight="1" x14ac:dyDescent="0.35">
      <c r="A1184" s="1">
        <v>1183</v>
      </c>
      <c r="B1184" s="13">
        <v>-8.6128080865951393</v>
      </c>
      <c r="C1184" s="12">
        <v>41.174597627156899</v>
      </c>
      <c r="D1184" s="1">
        <v>3271</v>
      </c>
      <c r="E1184" s="2" t="s">
        <v>1371</v>
      </c>
      <c r="F1184" s="1"/>
      <c r="G1184" s="2" t="s">
        <v>63</v>
      </c>
      <c r="H1184" s="2" t="s">
        <v>723</v>
      </c>
      <c r="I1184" s="2" t="s">
        <v>723</v>
      </c>
      <c r="J1184" s="1">
        <v>-40253</v>
      </c>
      <c r="K1184" s="1">
        <v>167379</v>
      </c>
      <c r="L1184" s="2" t="s">
        <v>21</v>
      </c>
      <c r="M1184" s="1">
        <v>1972</v>
      </c>
      <c r="N1184" s="1" t="str" cm="1">
        <f t="array" ref="N1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4" s="2" t="s">
        <v>32</v>
      </c>
      <c r="P1184" s="2" t="str" cm="1">
        <f t="array" ref="P1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4" s="1">
        <v>4</v>
      </c>
      <c r="R1184" s="1">
        <v>110.4</v>
      </c>
      <c r="S1184" s="1">
        <v>26.6</v>
      </c>
      <c r="T1184" s="1">
        <v>27.6</v>
      </c>
      <c r="U1184" s="1">
        <v>5.5</v>
      </c>
      <c r="V1184" s="10"/>
      <c r="W1184" s="1" t="s">
        <v>41</v>
      </c>
      <c r="X1184" s="2" t="s">
        <v>24</v>
      </c>
      <c r="Y1184" s="2" t="str" cm="1">
        <f t="array" ref="Y1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5" spans="1:25" ht="15" customHeight="1" x14ac:dyDescent="0.35">
      <c r="A1185" s="1">
        <v>1184</v>
      </c>
      <c r="B1185" s="13">
        <v>-8.6194880994332408</v>
      </c>
      <c r="C1185" s="12">
        <v>41.173858271040402</v>
      </c>
      <c r="D1185" s="1">
        <v>3273</v>
      </c>
      <c r="E1185" s="2" t="s">
        <v>1372</v>
      </c>
      <c r="F1185" s="1"/>
      <c r="G1185" s="2" t="s">
        <v>19</v>
      </c>
      <c r="H1185" s="2" t="s">
        <v>723</v>
      </c>
      <c r="I1185" s="2" t="s">
        <v>723</v>
      </c>
      <c r="J1185" s="1">
        <v>-40814</v>
      </c>
      <c r="K1185" s="1">
        <v>167300</v>
      </c>
      <c r="L1185" s="2" t="s">
        <v>21</v>
      </c>
      <c r="M1185" s="1">
        <v>1990</v>
      </c>
      <c r="N1185" s="1" t="str" cm="1">
        <f t="array" ref="N1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5" s="2" t="s">
        <v>65</v>
      </c>
      <c r="P1185" s="2" t="str" cm="1">
        <f t="array" ref="P1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85" s="1">
        <v>1</v>
      </c>
      <c r="R1185" s="1">
        <v>13.2</v>
      </c>
      <c r="S1185" s="1">
        <v>43</v>
      </c>
      <c r="T1185" s="1">
        <v>13.2</v>
      </c>
      <c r="U1185" s="9"/>
      <c r="V1185" s="10"/>
      <c r="W1185" s="1" t="s">
        <v>41</v>
      </c>
      <c r="X1185" s="2" t="s">
        <v>24</v>
      </c>
      <c r="Y1185" s="2" t="str" cm="1">
        <f t="array" ref="Y1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6" spans="1:25" ht="15" customHeight="1" x14ac:dyDescent="0.35">
      <c r="A1186" s="1">
        <v>1185</v>
      </c>
      <c r="B1186" s="13">
        <v>-8.6220958863804693</v>
      </c>
      <c r="C1186" s="12">
        <v>41.173586104022803</v>
      </c>
      <c r="D1186" s="1">
        <v>3274</v>
      </c>
      <c r="E1186" s="2" t="s">
        <v>1373</v>
      </c>
      <c r="F1186" s="1"/>
      <c r="G1186" s="2" t="s">
        <v>19</v>
      </c>
      <c r="H1186" s="2" t="s">
        <v>723</v>
      </c>
      <c r="I1186" s="2" t="s">
        <v>723</v>
      </c>
      <c r="J1186" s="1">
        <v>-41033</v>
      </c>
      <c r="K1186" s="1">
        <v>167271</v>
      </c>
      <c r="L1186" s="2" t="s">
        <v>21</v>
      </c>
      <c r="M1186" s="1">
        <v>1988</v>
      </c>
      <c r="N1186" s="1" t="str" cm="1">
        <f t="array" ref="N1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6" s="2" t="s">
        <v>32</v>
      </c>
      <c r="P1186" s="2" t="str" cm="1">
        <f t="array" ref="P1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6" s="1">
        <v>3</v>
      </c>
      <c r="R1186" s="1">
        <v>48.2</v>
      </c>
      <c r="S1186" s="1">
        <v>34.4</v>
      </c>
      <c r="T1186" s="1">
        <v>24.2</v>
      </c>
      <c r="U1186" s="1">
        <v>5.72</v>
      </c>
      <c r="V1186" s="10"/>
      <c r="W1186" s="1" t="s">
        <v>41</v>
      </c>
      <c r="X1186" s="2" t="s">
        <v>24</v>
      </c>
      <c r="Y1186" s="2" t="str" cm="1">
        <f t="array" ref="Y1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7" spans="1:25" ht="15" customHeight="1" x14ac:dyDescent="0.35">
      <c r="A1187" s="1">
        <v>1186</v>
      </c>
      <c r="B1187" s="13">
        <v>-8.6264063544071501</v>
      </c>
      <c r="C1187" s="12">
        <v>41.173126511786499</v>
      </c>
      <c r="D1187" s="1">
        <v>3275</v>
      </c>
      <c r="E1187" s="2" t="s">
        <v>1374</v>
      </c>
      <c r="F1187" s="1"/>
      <c r="G1187" s="2" t="s">
        <v>19</v>
      </c>
      <c r="H1187" s="2" t="s">
        <v>723</v>
      </c>
      <c r="I1187" s="2" t="s">
        <v>723</v>
      </c>
      <c r="J1187" s="1">
        <v>-41395</v>
      </c>
      <c r="K1187" s="1">
        <v>167222</v>
      </c>
      <c r="L1187" s="2" t="s">
        <v>21</v>
      </c>
      <c r="M1187" s="1">
        <v>1988</v>
      </c>
      <c r="N1187" s="1" t="str" cm="1">
        <f t="array" ref="N1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7" s="2" t="s">
        <v>32</v>
      </c>
      <c r="P1187" s="2" t="str" cm="1">
        <f t="array" ref="P1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7" s="1">
        <v>3</v>
      </c>
      <c r="R1187" s="1">
        <v>32.79</v>
      </c>
      <c r="S1187" s="1">
        <v>46</v>
      </c>
      <c r="T1187" s="1">
        <v>16.170000000000002</v>
      </c>
      <c r="U1187" s="1">
        <v>4.78</v>
      </c>
      <c r="V1187" s="10"/>
      <c r="W1187" s="1" t="s">
        <v>41</v>
      </c>
      <c r="X1187" s="2" t="s">
        <v>24</v>
      </c>
      <c r="Y1187" s="2" t="str" cm="1">
        <f t="array" ref="Y1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88" spans="1:25" ht="15" customHeight="1" x14ac:dyDescent="0.35">
      <c r="A1188" s="1">
        <v>1187</v>
      </c>
      <c r="B1188" s="13">
        <v>-8.5465941659387497</v>
      </c>
      <c r="C1188" s="12">
        <v>37.952436194880903</v>
      </c>
      <c r="D1188" s="1">
        <v>3276</v>
      </c>
      <c r="E1188" s="2" t="s">
        <v>1375</v>
      </c>
      <c r="F1188" s="1"/>
      <c r="G1188" s="2" t="s">
        <v>26</v>
      </c>
      <c r="H1188" s="2" t="s">
        <v>600</v>
      </c>
      <c r="I1188" s="2" t="s">
        <v>1370</v>
      </c>
      <c r="J1188" s="1">
        <v>-36341</v>
      </c>
      <c r="K1188" s="1">
        <v>-190396</v>
      </c>
      <c r="L1188" s="2" t="s">
        <v>21</v>
      </c>
      <c r="M1188" s="1">
        <v>1982</v>
      </c>
      <c r="N1188" s="1" t="str" cm="1">
        <f t="array" ref="N1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88" s="2" t="s">
        <v>29</v>
      </c>
      <c r="P1188" s="2" t="str" cm="1">
        <f t="array" ref="P1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88" s="1">
        <v>4</v>
      </c>
      <c r="R1188" s="1">
        <v>11.8</v>
      </c>
      <c r="S1188" s="1">
        <v>7.65</v>
      </c>
      <c r="T1188" s="1">
        <v>3.35</v>
      </c>
      <c r="U1188" s="1">
        <v>0.8</v>
      </c>
      <c r="V1188" s="10"/>
      <c r="W1188" s="1" t="s">
        <v>30</v>
      </c>
      <c r="X1188" s="2" t="s">
        <v>31</v>
      </c>
      <c r="Y1188" s="2" t="str" cm="1">
        <f t="array" ref="Y1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189" spans="1:25" ht="15" customHeight="1" x14ac:dyDescent="0.35">
      <c r="A1189" s="1">
        <v>1188</v>
      </c>
      <c r="B1189" s="13">
        <v>-8.6325554494664605</v>
      </c>
      <c r="C1189" s="12">
        <v>41.171560273170101</v>
      </c>
      <c r="D1189" s="1">
        <v>3278</v>
      </c>
      <c r="E1189" s="2" t="s">
        <v>1376</v>
      </c>
      <c r="F1189" s="1"/>
      <c r="G1189" s="2" t="s">
        <v>37</v>
      </c>
      <c r="H1189" s="2" t="s">
        <v>723</v>
      </c>
      <c r="I1189" s="2" t="s">
        <v>723</v>
      </c>
      <c r="J1189" s="1">
        <v>-41912</v>
      </c>
      <c r="K1189" s="1">
        <v>167051</v>
      </c>
      <c r="L1189" s="2" t="s">
        <v>21</v>
      </c>
      <c r="M1189" s="1">
        <v>1988</v>
      </c>
      <c r="N1189" s="1" t="str" cm="1">
        <f t="array" ref="N1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89" s="2" t="s">
        <v>32</v>
      </c>
      <c r="P1189" s="2" t="str" cm="1">
        <f t="array" ref="P1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89" s="1">
        <v>3</v>
      </c>
      <c r="R1189" s="1">
        <v>60.16</v>
      </c>
      <c r="S1189" s="1">
        <v>25.37</v>
      </c>
      <c r="T1189" s="1">
        <v>35.869999999999997</v>
      </c>
      <c r="U1189" s="1">
        <v>6.2</v>
      </c>
      <c r="V1189" s="10"/>
      <c r="W1189" s="1" t="s">
        <v>41</v>
      </c>
      <c r="X1189" s="2" t="s">
        <v>24</v>
      </c>
      <c r="Y1189" s="2" t="str" cm="1">
        <f t="array" ref="Y1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0" spans="1:25" ht="15" customHeight="1" x14ac:dyDescent="0.35">
      <c r="A1190" s="1">
        <v>1189</v>
      </c>
      <c r="B1190" s="13">
        <v>-8.5537006433350804</v>
      </c>
      <c r="C1190" s="12">
        <v>37.9868390753483</v>
      </c>
      <c r="D1190" s="1">
        <v>3279</v>
      </c>
      <c r="E1190" s="2" t="s">
        <v>1377</v>
      </c>
      <c r="F1190" s="1"/>
      <c r="G1190" s="2" t="s">
        <v>26</v>
      </c>
      <c r="H1190" s="2" t="s">
        <v>600</v>
      </c>
      <c r="I1190" s="2" t="s">
        <v>1370</v>
      </c>
      <c r="J1190" s="1">
        <v>-36948.339999999997</v>
      </c>
      <c r="K1190" s="1">
        <v>-186574.6</v>
      </c>
      <c r="L1190" s="2" t="s">
        <v>21</v>
      </c>
      <c r="M1190" s="1">
        <v>1982</v>
      </c>
      <c r="N1190" s="1" t="str" cm="1">
        <f t="array" ref="N1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0" s="2" t="s">
        <v>32</v>
      </c>
      <c r="P1190" s="2" t="str" cm="1">
        <f t="array" ref="P1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0" s="1">
        <v>2</v>
      </c>
      <c r="R1190" s="1">
        <v>38.200000000000003</v>
      </c>
      <c r="S1190" s="1">
        <v>11.89</v>
      </c>
      <c r="T1190" s="1">
        <v>19.100000000000001</v>
      </c>
      <c r="U1190" s="1">
        <v>3.45</v>
      </c>
      <c r="V1190" s="10"/>
      <c r="W1190" s="1" t="s">
        <v>30</v>
      </c>
      <c r="X1190" s="2" t="s">
        <v>24</v>
      </c>
      <c r="Y1190" s="2" t="str" cm="1">
        <f t="array" ref="Y1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1" spans="1:25" ht="15" customHeight="1" x14ac:dyDescent="0.35">
      <c r="A1191" s="1">
        <v>1190</v>
      </c>
      <c r="B1191" s="13">
        <v>-8.63762025270103</v>
      </c>
      <c r="C1191" s="12">
        <v>41.170043482339402</v>
      </c>
      <c r="D1191" s="1">
        <v>3280</v>
      </c>
      <c r="E1191" s="2" t="s">
        <v>1378</v>
      </c>
      <c r="F1191" s="1"/>
      <c r="G1191" s="2" t="s">
        <v>37</v>
      </c>
      <c r="H1191" s="2" t="s">
        <v>723</v>
      </c>
      <c r="I1191" s="2" t="s">
        <v>723</v>
      </c>
      <c r="J1191" s="1">
        <v>-42338</v>
      </c>
      <c r="K1191" s="1">
        <v>166885</v>
      </c>
      <c r="L1191" s="2" t="s">
        <v>21</v>
      </c>
      <c r="M1191" s="1">
        <v>1988</v>
      </c>
      <c r="N1191" s="1" t="str" cm="1">
        <f t="array" ref="N1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1" s="2" t="s">
        <v>32</v>
      </c>
      <c r="P1191" s="2" t="str" cm="1">
        <f t="array" ref="P1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1" s="1">
        <v>3</v>
      </c>
      <c r="R1191" s="1">
        <v>59.85</v>
      </c>
      <c r="S1191" s="1">
        <v>12.96</v>
      </c>
      <c r="T1191" s="1">
        <v>35.450000000000003</v>
      </c>
      <c r="U1191" s="1">
        <v>6.93</v>
      </c>
      <c r="V1191" s="10"/>
      <c r="W1191" s="1" t="s">
        <v>41</v>
      </c>
      <c r="X1191" s="2" t="s">
        <v>24</v>
      </c>
      <c r="Y1191" s="2" t="str" cm="1">
        <f t="array" ref="Y1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2" spans="1:25" ht="15" customHeight="1" x14ac:dyDescent="0.35">
      <c r="A1192" s="1">
        <v>1191</v>
      </c>
      <c r="B1192" s="13">
        <v>-8.6389962574936998</v>
      </c>
      <c r="C1192" s="12">
        <v>41.169227057950103</v>
      </c>
      <c r="D1192" s="1">
        <v>3283</v>
      </c>
      <c r="E1192" s="2" t="s">
        <v>1379</v>
      </c>
      <c r="F1192" s="1"/>
      <c r="G1192" s="2" t="s">
        <v>37</v>
      </c>
      <c r="H1192" s="2" t="s">
        <v>723</v>
      </c>
      <c r="I1192" s="2" t="s">
        <v>723</v>
      </c>
      <c r="J1192" s="1">
        <v>-42454</v>
      </c>
      <c r="K1192" s="1">
        <v>166795</v>
      </c>
      <c r="L1192" s="2" t="s">
        <v>21</v>
      </c>
      <c r="M1192" s="1">
        <v>2004</v>
      </c>
      <c r="N1192" s="1" t="str" cm="1">
        <f t="array" ref="N1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2" s="2" t="s">
        <v>32</v>
      </c>
      <c r="P1192" s="2" t="str" cm="1">
        <f t="array" ref="P1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2" s="1">
        <v>2</v>
      </c>
      <c r="R1192" s="1">
        <v>38.6</v>
      </c>
      <c r="S1192" s="1">
        <v>11.2</v>
      </c>
      <c r="T1192" s="1">
        <v>19.399999999999999</v>
      </c>
      <c r="U1192" s="1">
        <v>6.95</v>
      </c>
      <c r="V1192" s="10"/>
      <c r="W1192" s="1" t="s">
        <v>41</v>
      </c>
      <c r="X1192" s="2" t="s">
        <v>24</v>
      </c>
      <c r="Y1192" s="2" t="str" cm="1">
        <f t="array" ref="Y1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3" spans="1:25" ht="15" customHeight="1" x14ac:dyDescent="0.35">
      <c r="A1193" s="1">
        <v>1192</v>
      </c>
      <c r="B1193" s="13">
        <v>-8.6417320016195802</v>
      </c>
      <c r="C1193" s="12">
        <v>41.167044967624598</v>
      </c>
      <c r="D1193" s="1">
        <v>3284</v>
      </c>
      <c r="E1193" s="2" t="s">
        <v>1380</v>
      </c>
      <c r="F1193" s="1"/>
      <c r="G1193" s="2" t="s">
        <v>37</v>
      </c>
      <c r="H1193" s="2" t="s">
        <v>723</v>
      </c>
      <c r="I1193" s="2" t="s">
        <v>723</v>
      </c>
      <c r="J1193" s="1">
        <v>-42685</v>
      </c>
      <c r="K1193" s="1">
        <v>166554</v>
      </c>
      <c r="L1193" s="2" t="s">
        <v>21</v>
      </c>
      <c r="M1193" s="1">
        <v>1988</v>
      </c>
      <c r="N1193" s="1" t="str" cm="1">
        <f t="array" ref="N1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3" s="2" t="s">
        <v>32</v>
      </c>
      <c r="P1193" s="2" t="str" cm="1">
        <f t="array" ref="P1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3" s="1">
        <v>3</v>
      </c>
      <c r="R1193" s="1">
        <v>67.95</v>
      </c>
      <c r="S1193" s="1">
        <v>38.1</v>
      </c>
      <c r="T1193" s="1">
        <v>40.65</v>
      </c>
      <c r="U1193" s="1">
        <v>5.7</v>
      </c>
      <c r="V1193" s="10"/>
      <c r="W1193" s="1" t="s">
        <v>41</v>
      </c>
      <c r="X1193" s="2" t="s">
        <v>38</v>
      </c>
      <c r="Y1193" s="2" t="str" cm="1">
        <f t="array" ref="Y1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4" spans="1:25" ht="15" customHeight="1" x14ac:dyDescent="0.35">
      <c r="A1194" s="1">
        <v>1193</v>
      </c>
      <c r="B1194" s="13">
        <v>-8.6410482403288906</v>
      </c>
      <c r="C1194" s="12">
        <v>41.166453699422298</v>
      </c>
      <c r="D1194" s="1">
        <v>3285</v>
      </c>
      <c r="E1194" s="2" t="s">
        <v>1381</v>
      </c>
      <c r="F1194" s="1"/>
      <c r="G1194" s="2" t="s">
        <v>19</v>
      </c>
      <c r="H1194" s="2" t="s">
        <v>723</v>
      </c>
      <c r="I1194" s="2" t="s">
        <v>723</v>
      </c>
      <c r="J1194" s="1">
        <v>-42628</v>
      </c>
      <c r="K1194" s="1">
        <v>166488</v>
      </c>
      <c r="L1194" s="2" t="s">
        <v>21</v>
      </c>
      <c r="M1194" s="1">
        <v>2001</v>
      </c>
      <c r="N1194" s="1" t="str" cm="1">
        <f t="array" ref="N1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194" s="2" t="s">
        <v>65</v>
      </c>
      <c r="P1194" s="2" t="str" cm="1">
        <f t="array" ref="P1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194" s="1">
        <v>1</v>
      </c>
      <c r="R1194" s="1">
        <v>11.5</v>
      </c>
      <c r="S1194" s="1">
        <v>34.25</v>
      </c>
      <c r="T1194" s="1">
        <v>11.5</v>
      </c>
      <c r="U1194" s="9"/>
      <c r="V1194" s="10"/>
      <c r="W1194" s="1" t="s">
        <v>41</v>
      </c>
      <c r="X1194" s="2" t="s">
        <v>24</v>
      </c>
      <c r="Y1194" s="2" t="str" cm="1">
        <f t="array" ref="Y1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5" spans="1:25" ht="15" customHeight="1" x14ac:dyDescent="0.35">
      <c r="A1195" s="1">
        <v>1194</v>
      </c>
      <c r="B1195" s="13">
        <v>-8.6426801330449301</v>
      </c>
      <c r="C1195" s="12">
        <v>41.166383461125903</v>
      </c>
      <c r="D1195" s="1">
        <v>3286</v>
      </c>
      <c r="E1195" s="2" t="s">
        <v>1382</v>
      </c>
      <c r="F1195" s="1"/>
      <c r="G1195" s="2" t="s">
        <v>19</v>
      </c>
      <c r="H1195" s="2" t="s">
        <v>723</v>
      </c>
      <c r="I1195" s="2" t="s">
        <v>723</v>
      </c>
      <c r="J1195" s="1">
        <v>-42765</v>
      </c>
      <c r="K1195" s="1">
        <v>166481</v>
      </c>
      <c r="L1195" s="2" t="s">
        <v>21</v>
      </c>
      <c r="M1195" s="1">
        <v>1963</v>
      </c>
      <c r="N1195" s="1" t="str" cm="1">
        <f t="array" ref="N1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5" s="2" t="s">
        <v>32</v>
      </c>
      <c r="P1195" s="2" t="str" cm="1">
        <f t="array" ref="P1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5" s="1">
        <v>2</v>
      </c>
      <c r="R1195" s="1">
        <v>68.900000000000006</v>
      </c>
      <c r="S1195" s="1">
        <v>12.6</v>
      </c>
      <c r="T1195" s="1">
        <v>34.450000000000003</v>
      </c>
      <c r="U1195" s="1">
        <v>5.4</v>
      </c>
      <c r="V1195" s="10"/>
      <c r="W1195" s="1" t="s">
        <v>41</v>
      </c>
      <c r="X1195" s="2" t="s">
        <v>38</v>
      </c>
      <c r="Y1195" s="2" t="str" cm="1">
        <f t="array" ref="Y1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6" spans="1:25" ht="15" customHeight="1" x14ac:dyDescent="0.35">
      <c r="A1196" s="1">
        <v>1195</v>
      </c>
      <c r="B1196" s="13">
        <v>-8.5688963823651392</v>
      </c>
      <c r="C1196" s="12">
        <v>38.169360616922802</v>
      </c>
      <c r="D1196" s="1">
        <v>3289</v>
      </c>
      <c r="E1196" s="2" t="s">
        <v>1383</v>
      </c>
      <c r="F1196" s="1"/>
      <c r="G1196" s="2" t="s">
        <v>26</v>
      </c>
      <c r="H1196" s="2" t="s">
        <v>600</v>
      </c>
      <c r="I1196" s="2" t="s">
        <v>1384</v>
      </c>
      <c r="J1196" s="1">
        <v>-38188.230000000003</v>
      </c>
      <c r="K1196" s="1">
        <v>-166308.79999999999</v>
      </c>
      <c r="L1196" s="2" t="s">
        <v>21</v>
      </c>
      <c r="M1196" s="1">
        <v>1880</v>
      </c>
      <c r="N1196" s="1" t="str" cm="1">
        <f t="array" ref="N1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196" s="2" t="s">
        <v>29</v>
      </c>
      <c r="P1196" s="2" t="str" cm="1">
        <f t="array" ref="P1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196" s="1">
        <v>1</v>
      </c>
      <c r="R1196" s="1">
        <v>12</v>
      </c>
      <c r="S1196" s="1">
        <v>6.2</v>
      </c>
      <c r="T1196" s="1">
        <v>12</v>
      </c>
      <c r="U1196" s="9"/>
      <c r="V1196" s="10"/>
      <c r="W1196" s="1" t="s">
        <v>30</v>
      </c>
      <c r="X1196" s="2" t="s">
        <v>35</v>
      </c>
      <c r="Y1196" s="2" t="str" cm="1">
        <f t="array" ref="Y1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197" spans="1:25" ht="15" customHeight="1" x14ac:dyDescent="0.35">
      <c r="A1197" s="1">
        <v>1196</v>
      </c>
      <c r="B1197" s="13">
        <v>-8.6494433360835998</v>
      </c>
      <c r="C1197" s="12">
        <v>41.161211869718898</v>
      </c>
      <c r="D1197" s="1">
        <v>3290</v>
      </c>
      <c r="E1197" s="2" t="s">
        <v>1385</v>
      </c>
      <c r="F1197" s="1"/>
      <c r="G1197" s="2" t="s">
        <v>37</v>
      </c>
      <c r="H1197" s="2" t="s">
        <v>723</v>
      </c>
      <c r="I1197" s="2" t="s">
        <v>723</v>
      </c>
      <c r="J1197" s="1">
        <v>-43336</v>
      </c>
      <c r="K1197" s="1">
        <v>165910</v>
      </c>
      <c r="L1197" s="2" t="s">
        <v>21</v>
      </c>
      <c r="M1197" s="1">
        <v>1963</v>
      </c>
      <c r="N1197" s="1" t="str" cm="1">
        <f t="array" ref="N1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7" s="2" t="s">
        <v>32</v>
      </c>
      <c r="P1197" s="2" t="str" cm="1">
        <f t="array" ref="P1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7" s="1">
        <v>2</v>
      </c>
      <c r="R1197" s="1">
        <v>31.45</v>
      </c>
      <c r="S1197" s="1">
        <v>29.9</v>
      </c>
      <c r="T1197" s="1">
        <v>16.7</v>
      </c>
      <c r="U1197" s="1">
        <v>5.7</v>
      </c>
      <c r="V1197" s="10"/>
      <c r="W1197" s="1" t="s">
        <v>41</v>
      </c>
      <c r="X1197" s="2" t="s">
        <v>24</v>
      </c>
      <c r="Y1197" s="2" t="str" cm="1">
        <f t="array" ref="Y1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8" spans="1:25" ht="15" customHeight="1" x14ac:dyDescent="0.35">
      <c r="A1198" s="1">
        <v>1197</v>
      </c>
      <c r="B1198" s="13">
        <v>-8.6495004742352393</v>
      </c>
      <c r="C1198" s="12">
        <v>41.1593837335964</v>
      </c>
      <c r="D1198" s="1">
        <v>3291</v>
      </c>
      <c r="E1198" s="2" t="s">
        <v>1386</v>
      </c>
      <c r="F1198" s="1"/>
      <c r="G1198" s="2" t="s">
        <v>37</v>
      </c>
      <c r="H1198" s="2" t="s">
        <v>723</v>
      </c>
      <c r="I1198" s="2" t="s">
        <v>723</v>
      </c>
      <c r="J1198" s="1">
        <v>-43342</v>
      </c>
      <c r="K1198" s="1">
        <v>165707</v>
      </c>
      <c r="L1198" s="2" t="s">
        <v>21</v>
      </c>
      <c r="M1198" s="1">
        <v>1963</v>
      </c>
      <c r="N1198" s="1" t="str" cm="1">
        <f t="array" ref="N1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8" s="2" t="s">
        <v>32</v>
      </c>
      <c r="P1198" s="2" t="str" cm="1">
        <f t="array" ref="P1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198" s="1">
        <v>3</v>
      </c>
      <c r="R1198" s="1">
        <v>32.200000000000003</v>
      </c>
      <c r="S1198" s="1">
        <v>18</v>
      </c>
      <c r="T1198" s="1">
        <v>18.2</v>
      </c>
      <c r="U1198" s="1">
        <v>4.3499999999999996</v>
      </c>
      <c r="V1198" s="10"/>
      <c r="W1198" s="1" t="s">
        <v>41</v>
      </c>
      <c r="X1198" s="2" t="s">
        <v>24</v>
      </c>
      <c r="Y1198" s="2" t="str" cm="1">
        <f t="array" ref="Y1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199" spans="1:25" ht="15" customHeight="1" x14ac:dyDescent="0.35">
      <c r="A1199" s="1">
        <v>1198</v>
      </c>
      <c r="B1199" s="13">
        <v>-8.6457365685194301</v>
      </c>
      <c r="C1199" s="12">
        <v>41.156456127192101</v>
      </c>
      <c r="D1199" s="1">
        <v>3293</v>
      </c>
      <c r="E1199" s="2" t="s">
        <v>1387</v>
      </c>
      <c r="F1199" s="1"/>
      <c r="G1199" s="2" t="s">
        <v>19</v>
      </c>
      <c r="H1199" s="2" t="s">
        <v>723</v>
      </c>
      <c r="I1199" s="2" t="s">
        <v>723</v>
      </c>
      <c r="J1199" s="1">
        <v>-43028</v>
      </c>
      <c r="K1199" s="1">
        <v>165380</v>
      </c>
      <c r="L1199" s="2" t="s">
        <v>21</v>
      </c>
      <c r="M1199" s="1">
        <v>1963</v>
      </c>
      <c r="N1199" s="1" t="str" cm="1">
        <f t="array" ref="N1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199" s="2" t="s">
        <v>22</v>
      </c>
      <c r="P1199" s="2" t="str" cm="1">
        <f t="array" ref="P1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199" s="1">
        <v>1</v>
      </c>
      <c r="R1199" s="1">
        <v>16</v>
      </c>
      <c r="S1199" s="1">
        <v>34</v>
      </c>
      <c r="U1199" s="9"/>
      <c r="V1199" s="10"/>
      <c r="W1199" s="1" t="s">
        <v>41</v>
      </c>
      <c r="X1199" s="2" t="s">
        <v>24</v>
      </c>
      <c r="Y1199" s="2" t="str" cm="1">
        <f t="array" ref="Y1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0" spans="1:25" ht="15" customHeight="1" x14ac:dyDescent="0.35">
      <c r="A1200" s="1">
        <v>1199</v>
      </c>
      <c r="B1200" s="13">
        <v>-8.6448376124606501</v>
      </c>
      <c r="C1200" s="12">
        <v>41.154227047201204</v>
      </c>
      <c r="D1200" s="1">
        <v>3294</v>
      </c>
      <c r="E1200" s="2" t="s">
        <v>1388</v>
      </c>
      <c r="F1200" s="1"/>
      <c r="G1200" s="2" t="s">
        <v>19</v>
      </c>
      <c r="H1200" s="2" t="s">
        <v>723</v>
      </c>
      <c r="I1200" s="2" t="s">
        <v>723</v>
      </c>
      <c r="J1200" s="1">
        <v>-42954</v>
      </c>
      <c r="K1200" s="1">
        <v>165132</v>
      </c>
      <c r="L1200" s="2" t="s">
        <v>21</v>
      </c>
      <c r="M1200" s="1">
        <v>1963</v>
      </c>
      <c r="N1200" s="1" t="str" cm="1">
        <f t="array" ref="N1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0" s="2" t="s">
        <v>22</v>
      </c>
      <c r="P1200" s="2" t="str" cm="1">
        <f t="array" ref="P1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0" s="1">
        <v>1</v>
      </c>
      <c r="R1200" s="1">
        <v>19.8</v>
      </c>
      <c r="S1200" s="1">
        <v>29</v>
      </c>
      <c r="T1200" s="1">
        <v>19.8</v>
      </c>
      <c r="U1200" s="9"/>
      <c r="V1200" s="10"/>
      <c r="W1200" s="1" t="s">
        <v>41</v>
      </c>
      <c r="X1200" s="2" t="s">
        <v>24</v>
      </c>
      <c r="Y1200" s="2" t="str" cm="1">
        <f t="array" ref="Y1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1" spans="1:26" ht="15" customHeight="1" x14ac:dyDescent="0.35">
      <c r="A1201" s="1">
        <v>1200</v>
      </c>
      <c r="B1201" s="13">
        <v>-8.63966927236625</v>
      </c>
      <c r="C1201" s="12">
        <v>41.145209521159998</v>
      </c>
      <c r="D1201" s="1">
        <v>3300</v>
      </c>
      <c r="E1201" s="2" t="s">
        <v>1389</v>
      </c>
      <c r="F1201" s="1"/>
      <c r="G1201" s="2" t="s">
        <v>26</v>
      </c>
      <c r="H1201" s="2" t="s">
        <v>723</v>
      </c>
      <c r="I1201" s="2" t="s">
        <v>723</v>
      </c>
      <c r="J1201" s="1">
        <v>-42526</v>
      </c>
      <c r="K1201" s="1">
        <v>164128</v>
      </c>
      <c r="L1201" s="2" t="s">
        <v>21</v>
      </c>
      <c r="M1201" s="1">
        <v>1963</v>
      </c>
      <c r="N1201" s="1" t="str" cm="1">
        <f t="array" ref="N1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1" s="2" t="s">
        <v>29</v>
      </c>
      <c r="P1201" s="2" t="str" cm="1">
        <f t="array" ref="P1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1" s="1">
        <v>11</v>
      </c>
      <c r="R1201" s="1">
        <v>488.4</v>
      </c>
      <c r="S1201" s="1">
        <v>26.1</v>
      </c>
      <c r="T1201" s="1">
        <v>271.2</v>
      </c>
      <c r="U1201" s="1">
        <v>60.7</v>
      </c>
      <c r="V1201" s="10"/>
      <c r="W1201" s="1" t="s">
        <v>41</v>
      </c>
      <c r="X1201" s="2" t="s">
        <v>24</v>
      </c>
      <c r="Y1201" s="2" t="str" cm="1">
        <f t="array" ref="Y1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2" spans="1:26" ht="15" customHeight="1" x14ac:dyDescent="0.35">
      <c r="A1202" s="1">
        <v>1201</v>
      </c>
      <c r="B1202" s="13">
        <v>-8.5803685641570198</v>
      </c>
      <c r="C1202" s="12">
        <v>41.163904955807901</v>
      </c>
      <c r="D1202" s="1">
        <v>3302</v>
      </c>
      <c r="E1202" s="2" t="s">
        <v>1390</v>
      </c>
      <c r="F1202" s="1"/>
      <c r="G1202" s="2" t="s">
        <v>63</v>
      </c>
      <c r="H1202" s="2" t="s">
        <v>723</v>
      </c>
      <c r="I1202" s="2" t="s">
        <v>723</v>
      </c>
      <c r="J1202" s="1">
        <v>-37537</v>
      </c>
      <c r="K1202" s="1">
        <v>166177</v>
      </c>
      <c r="L1202" s="2" t="s">
        <v>21</v>
      </c>
      <c r="M1202" s="1">
        <v>1996</v>
      </c>
      <c r="N1202" s="1" t="str" cm="1">
        <f t="array" ref="N1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2" s="2" t="s">
        <v>32</v>
      </c>
      <c r="P1202" s="2" t="str" cm="1">
        <f t="array" ref="P1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2" s="1">
        <v>3</v>
      </c>
      <c r="R1202" s="1">
        <v>52.5</v>
      </c>
      <c r="S1202" s="1">
        <v>24</v>
      </c>
      <c r="T1202" s="1">
        <v>32.5</v>
      </c>
      <c r="U1202" s="1">
        <v>10</v>
      </c>
      <c r="V1202" s="10"/>
      <c r="W1202" s="1" t="s">
        <v>41</v>
      </c>
      <c r="X1202" s="2" t="s">
        <v>38</v>
      </c>
      <c r="Y1202" s="2" t="str" cm="1">
        <f t="array" ref="Y1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3" spans="1:26" ht="15" customHeight="1" x14ac:dyDescent="0.35">
      <c r="A1203" s="1">
        <v>1202</v>
      </c>
      <c r="B1203" s="13">
        <v>-8.6044640061744193</v>
      </c>
      <c r="C1203" s="12">
        <v>41.170976321291697</v>
      </c>
      <c r="D1203" s="1">
        <v>3303</v>
      </c>
      <c r="E1203" s="2" t="s">
        <v>1391</v>
      </c>
      <c r="F1203" s="1"/>
      <c r="G1203" s="2" t="s">
        <v>19</v>
      </c>
      <c r="H1203" s="2" t="s">
        <v>723</v>
      </c>
      <c r="I1203" s="2" t="s">
        <v>723</v>
      </c>
      <c r="J1203" s="1">
        <v>-39555</v>
      </c>
      <c r="K1203" s="1">
        <v>166973</v>
      </c>
      <c r="L1203" s="2" t="s">
        <v>21</v>
      </c>
      <c r="M1203" s="1">
        <v>1990</v>
      </c>
      <c r="N1203" s="1" t="str" cm="1">
        <f t="array" ref="N1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3" s="2" t="s">
        <v>228</v>
      </c>
      <c r="P1203" s="2" t="str" cm="1">
        <f t="array" ref="P1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3" s="1">
        <v>1</v>
      </c>
      <c r="R1203" s="1">
        <v>6</v>
      </c>
      <c r="S1203" s="1">
        <v>15</v>
      </c>
      <c r="T1203" s="1">
        <v>6</v>
      </c>
      <c r="U1203" s="9"/>
      <c r="V1203" s="10"/>
      <c r="W1203" s="1" t="s">
        <v>41</v>
      </c>
      <c r="X1203" s="2" t="s">
        <v>24</v>
      </c>
      <c r="Y1203" s="2" t="str" cm="1">
        <f t="array" ref="Y1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4" spans="1:26" ht="15" customHeight="1" x14ac:dyDescent="0.35">
      <c r="A1204" s="1">
        <v>1203</v>
      </c>
      <c r="B1204" s="13">
        <v>-8.5710686735297195</v>
      </c>
      <c r="C1204" s="12">
        <v>37.814370343792099</v>
      </c>
      <c r="D1204" s="1">
        <v>3309</v>
      </c>
      <c r="E1204" s="2" t="s">
        <v>1392</v>
      </c>
      <c r="F1204" s="1"/>
      <c r="G1204" s="2" t="s">
        <v>26</v>
      </c>
      <c r="H1204" s="2" t="s">
        <v>600</v>
      </c>
      <c r="I1204" s="2" t="s">
        <v>1370</v>
      </c>
      <c r="J1204" s="1">
        <v>-38563.99</v>
      </c>
      <c r="K1204" s="1">
        <v>-205710.8</v>
      </c>
      <c r="L1204" s="2" t="s">
        <v>21</v>
      </c>
      <c r="M1204" s="1">
        <v>1968</v>
      </c>
      <c r="N1204" s="1" t="str" cm="1">
        <f t="array" ref="N1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4" s="2" t="s">
        <v>22</v>
      </c>
      <c r="P1204" s="2" t="str" cm="1">
        <f t="array" ref="P1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4" s="1">
        <v>1</v>
      </c>
      <c r="R1204" s="1">
        <v>13</v>
      </c>
      <c r="S1204" s="1">
        <v>10</v>
      </c>
      <c r="T1204" s="1">
        <v>13</v>
      </c>
      <c r="U1204" s="9"/>
      <c r="V1204" s="10"/>
      <c r="W1204" s="1" t="s">
        <v>30</v>
      </c>
      <c r="X1204" s="2" t="s">
        <v>24</v>
      </c>
      <c r="Y1204" s="2" t="str" cm="1">
        <f t="array" ref="Y1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5" spans="1:26" ht="15" customHeight="1" x14ac:dyDescent="0.35">
      <c r="A1205" s="1">
        <v>1204</v>
      </c>
      <c r="B1205" s="13">
        <v>-8.6397738101660604</v>
      </c>
      <c r="C1205" s="12">
        <v>37.805499801346997</v>
      </c>
      <c r="D1205" s="1">
        <v>3310</v>
      </c>
      <c r="E1205" s="2" t="s">
        <v>1393</v>
      </c>
      <c r="F1205" s="1"/>
      <c r="G1205" s="2" t="s">
        <v>26</v>
      </c>
      <c r="H1205" s="2" t="s">
        <v>600</v>
      </c>
      <c r="I1205" s="2" t="s">
        <v>1370</v>
      </c>
      <c r="J1205" s="1">
        <v>-44619.1</v>
      </c>
      <c r="K1205" s="1">
        <v>-206664.8</v>
      </c>
      <c r="L1205" s="2" t="s">
        <v>21</v>
      </c>
      <c r="M1205" s="1">
        <v>1968</v>
      </c>
      <c r="N1205" s="1" t="str" cm="1">
        <f t="array" ref="N1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05" s="2" t="s">
        <v>22</v>
      </c>
      <c r="P1205" s="2" t="str" cm="1">
        <f t="array" ref="P1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05" s="1">
        <v>1</v>
      </c>
      <c r="R1205" s="1">
        <v>12.9</v>
      </c>
      <c r="S1205" s="1">
        <v>10.45</v>
      </c>
      <c r="T1205" s="1">
        <v>12.9</v>
      </c>
      <c r="U1205" s="9"/>
      <c r="V1205" s="10"/>
      <c r="W1205" s="1" t="s">
        <v>30</v>
      </c>
      <c r="X1205" s="2" t="s">
        <v>24</v>
      </c>
      <c r="Y1205" s="2" t="str" cm="1">
        <f t="array" ref="Y1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6" spans="1:26" ht="15" customHeight="1" x14ac:dyDescent="0.35">
      <c r="A1206" s="1">
        <v>1205</v>
      </c>
      <c r="B1206" s="13">
        <v>-8.76505252828008</v>
      </c>
      <c r="C1206" s="12">
        <v>37.434902325938801</v>
      </c>
      <c r="D1206" s="1">
        <v>3313</v>
      </c>
      <c r="E1206" s="2" t="s">
        <v>1394</v>
      </c>
      <c r="F1206" s="1"/>
      <c r="G1206" s="2" t="s">
        <v>26</v>
      </c>
      <c r="H1206" s="2" t="s">
        <v>69</v>
      </c>
      <c r="I1206" s="2" t="s">
        <v>1395</v>
      </c>
      <c r="J1206" s="1">
        <v>-55928.72</v>
      </c>
      <c r="K1206" s="1">
        <v>-247730.6</v>
      </c>
      <c r="L1206" s="2" t="s">
        <v>21</v>
      </c>
      <c r="M1206" s="1">
        <v>1936</v>
      </c>
      <c r="N1206" s="1" t="str" cm="1">
        <f t="array" ref="N1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6" s="2" t="s">
        <v>32</v>
      </c>
      <c r="P1206" s="2" t="str" cm="1">
        <f t="array" ref="P1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6" s="1">
        <v>11</v>
      </c>
      <c r="R1206" s="1">
        <v>166.1</v>
      </c>
      <c r="S1206" s="1">
        <v>9</v>
      </c>
      <c r="T1206" s="1">
        <v>29.4</v>
      </c>
      <c r="U1206" s="1">
        <v>4.7</v>
      </c>
      <c r="V1206" s="10"/>
      <c r="W1206" s="1" t="s">
        <v>30</v>
      </c>
      <c r="X1206" s="2" t="s">
        <v>24</v>
      </c>
      <c r="Y1206" s="2" t="str" cm="1">
        <f t="array" ref="Y1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7" spans="1:26" ht="15" customHeight="1" x14ac:dyDescent="0.35">
      <c r="A1207" s="1">
        <v>1206</v>
      </c>
      <c r="B1207" s="13">
        <v>-8.8034468713233203</v>
      </c>
      <c r="C1207" s="12">
        <v>37.3166190274409</v>
      </c>
      <c r="D1207" s="1">
        <v>3316</v>
      </c>
      <c r="E1207" s="2" t="s">
        <v>1396</v>
      </c>
      <c r="F1207" s="1"/>
      <c r="G1207" s="2" t="s">
        <v>26</v>
      </c>
      <c r="H1207" s="2" t="s">
        <v>69</v>
      </c>
      <c r="I1207" s="2" t="s">
        <v>1395</v>
      </c>
      <c r="J1207" s="1">
        <v>-59420</v>
      </c>
      <c r="K1207" s="1">
        <v>-260835</v>
      </c>
      <c r="L1207" s="2" t="s">
        <v>21</v>
      </c>
      <c r="M1207" s="1">
        <v>1932</v>
      </c>
      <c r="N1207" s="1" t="str" cm="1">
        <f t="array" ref="N1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7" s="2" t="s">
        <v>29</v>
      </c>
      <c r="P1207" s="2" t="str" cm="1">
        <f t="array" ref="P1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7" s="1">
        <v>3</v>
      </c>
      <c r="R1207" s="1">
        <v>32.200000000000003</v>
      </c>
      <c r="S1207" s="1">
        <v>6.6</v>
      </c>
      <c r="T1207" s="1">
        <v>11.1</v>
      </c>
      <c r="U1207" s="1">
        <v>2.2000000000000002</v>
      </c>
      <c r="V1207" s="10"/>
      <c r="W1207" s="1" t="s">
        <v>30</v>
      </c>
      <c r="X1207" s="2" t="s">
        <v>24</v>
      </c>
      <c r="Y1207" s="2" t="str" cm="1">
        <f t="array" ref="Y1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8" spans="1:26" ht="15" customHeight="1" x14ac:dyDescent="0.35">
      <c r="A1208" s="1">
        <v>1207</v>
      </c>
      <c r="B1208" s="13">
        <v>-8.1432349594699698</v>
      </c>
      <c r="C1208" s="12">
        <v>39.906115408267503</v>
      </c>
      <c r="D1208" s="1">
        <v>3321</v>
      </c>
      <c r="E1208" s="2" t="s">
        <v>1397</v>
      </c>
      <c r="F1208" s="1"/>
      <c r="G1208" s="2" t="s">
        <v>37</v>
      </c>
      <c r="H1208" s="2" t="s">
        <v>143</v>
      </c>
      <c r="I1208" s="2" t="s">
        <v>1319</v>
      </c>
      <c r="J1208" s="1">
        <v>-865.9348</v>
      </c>
      <c r="K1208" s="1">
        <v>26409.45</v>
      </c>
      <c r="L1208" s="2" t="s">
        <v>21</v>
      </c>
      <c r="M1208" s="1">
        <v>1992</v>
      </c>
      <c r="N1208" s="1" t="str" cm="1">
        <f t="array" ref="N1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08" s="2" t="s">
        <v>32</v>
      </c>
      <c r="P1208" s="2" t="str" cm="1">
        <f t="array" ref="P1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08" s="1">
        <v>3</v>
      </c>
      <c r="R1208" s="1">
        <v>28.5</v>
      </c>
      <c r="S1208" s="1">
        <v>12.1</v>
      </c>
      <c r="T1208" s="1">
        <v>14.1</v>
      </c>
      <c r="U1208" s="1">
        <v>8.9</v>
      </c>
      <c r="V1208" s="10"/>
      <c r="W1208" s="1" t="s">
        <v>46</v>
      </c>
      <c r="X1208" s="2" t="s">
        <v>24</v>
      </c>
      <c r="Y1208" s="2" t="str" cm="1">
        <f t="array" ref="Y1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09" spans="1:26" ht="15" customHeight="1" x14ac:dyDescent="0.35">
      <c r="A1209" s="1">
        <v>1208</v>
      </c>
      <c r="B1209" s="13">
        <v>-8.1998904741184901</v>
      </c>
      <c r="C1209" s="12">
        <v>40.252943944597199</v>
      </c>
      <c r="D1209" s="1">
        <v>3325</v>
      </c>
      <c r="E1209" s="2" t="s">
        <v>1398</v>
      </c>
      <c r="F1209" s="1"/>
      <c r="G1209" s="2" t="s">
        <v>26</v>
      </c>
      <c r="H1209" s="2" t="s">
        <v>915</v>
      </c>
      <c r="I1209" s="2" t="s">
        <v>1399</v>
      </c>
      <c r="J1209" s="1">
        <v>-5681.6869999999999</v>
      </c>
      <c r="K1209" s="1">
        <v>64922.05</v>
      </c>
      <c r="L1209" s="2" t="s">
        <v>21</v>
      </c>
      <c r="M1209" s="1">
        <v>1863</v>
      </c>
      <c r="N1209" s="1" t="str" cm="1">
        <f t="array" ref="N1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09" s="2" t="s">
        <v>77</v>
      </c>
      <c r="P1209" s="2" t="str" cm="1">
        <f t="array" ref="P1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09" s="1">
        <v>4</v>
      </c>
      <c r="R1209" s="1">
        <v>62.2</v>
      </c>
      <c r="S1209" s="1">
        <v>9</v>
      </c>
      <c r="T1209" s="1">
        <v>20</v>
      </c>
      <c r="U1209" s="1">
        <v>0</v>
      </c>
      <c r="V1209" s="10"/>
      <c r="W1209" s="1" t="s">
        <v>46</v>
      </c>
      <c r="X1209" s="2" t="s">
        <v>35</v>
      </c>
      <c r="Y1209" s="2" t="str" cm="1">
        <f t="array" ref="Y1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09" s="2" t="s">
        <v>24</v>
      </c>
    </row>
    <row r="1210" spans="1:26" ht="15" customHeight="1" x14ac:dyDescent="0.35">
      <c r="A1210" s="1">
        <v>1209</v>
      </c>
      <c r="B1210" s="13">
        <v>-8.8013873210490505</v>
      </c>
      <c r="C1210" s="12">
        <v>37.284031766368301</v>
      </c>
      <c r="D1210" s="1">
        <v>3326</v>
      </c>
      <c r="E1210" s="2" t="s">
        <v>1400</v>
      </c>
      <c r="F1210" s="1"/>
      <c r="G1210" s="2" t="s">
        <v>26</v>
      </c>
      <c r="H1210" s="2" t="s">
        <v>69</v>
      </c>
      <c r="I1210" s="2" t="s">
        <v>1395</v>
      </c>
      <c r="J1210" s="1">
        <v>-59263</v>
      </c>
      <c r="K1210" s="1">
        <v>-264453</v>
      </c>
      <c r="L1210" s="2" t="s">
        <v>21</v>
      </c>
      <c r="M1210" s="1">
        <v>1942</v>
      </c>
      <c r="N1210" s="1" t="str" cm="1">
        <f t="array" ref="N1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10" s="2" t="s">
        <v>29</v>
      </c>
      <c r="P1210" s="2" t="str" cm="1">
        <f t="array" ref="P1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10" s="1">
        <v>2</v>
      </c>
      <c r="R1210" s="1">
        <v>5</v>
      </c>
      <c r="S1210" s="1">
        <v>6.2</v>
      </c>
      <c r="T1210" s="1">
        <v>2.5</v>
      </c>
      <c r="U1210" s="1">
        <v>1.2</v>
      </c>
      <c r="V1210" s="10"/>
      <c r="W1210" s="1" t="s">
        <v>30</v>
      </c>
      <c r="X1210" s="2" t="s">
        <v>35</v>
      </c>
      <c r="Y1210" s="2" t="str" cm="1">
        <f t="array" ref="Y1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211" spans="1:26" ht="15" customHeight="1" x14ac:dyDescent="0.35">
      <c r="A1211" s="1">
        <v>1210</v>
      </c>
      <c r="B1211" s="13">
        <v>-8.1512035217732706</v>
      </c>
      <c r="C1211" s="12">
        <v>39.909896922292901</v>
      </c>
      <c r="D1211" s="1">
        <v>3328</v>
      </c>
      <c r="E1211" s="2" t="s">
        <v>1401</v>
      </c>
      <c r="F1211" s="1"/>
      <c r="G1211" s="2" t="s">
        <v>37</v>
      </c>
      <c r="H1211" s="2" t="s">
        <v>143</v>
      </c>
      <c r="I1211" s="2" t="s">
        <v>1319</v>
      </c>
      <c r="J1211" s="1">
        <v>-1547.2470000000001</v>
      </c>
      <c r="K1211" s="1">
        <v>26829.43</v>
      </c>
      <c r="L1211" s="2" t="s">
        <v>21</v>
      </c>
      <c r="M1211" s="1">
        <v>1992</v>
      </c>
      <c r="N1211" s="1" t="str" cm="1">
        <f t="array" ref="N1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1" s="2" t="s">
        <v>32</v>
      </c>
      <c r="P1211" s="2" t="str" cm="1">
        <f t="array" ref="P1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1" s="1">
        <v>3</v>
      </c>
      <c r="R1211" s="1">
        <v>29.9</v>
      </c>
      <c r="S1211" s="1">
        <v>17</v>
      </c>
      <c r="T1211" s="1">
        <v>14.7</v>
      </c>
      <c r="U1211" s="1">
        <v>8.6999999999999993</v>
      </c>
      <c r="V1211" s="10"/>
      <c r="W1211" s="1" t="s">
        <v>46</v>
      </c>
      <c r="X1211" s="2" t="s">
        <v>24</v>
      </c>
      <c r="Y1211" s="2" t="str" cm="1">
        <f t="array" ref="Y1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2" spans="1:26" ht="15" customHeight="1" x14ac:dyDescent="0.35">
      <c r="A1212" s="1">
        <v>1211</v>
      </c>
      <c r="B1212" s="13">
        <v>-8.7450555036436093</v>
      </c>
      <c r="C1212" s="12">
        <v>38.000103917744902</v>
      </c>
      <c r="D1212" s="1">
        <v>3330</v>
      </c>
      <c r="E1212" s="2" t="s">
        <v>1402</v>
      </c>
      <c r="F1212" s="1"/>
      <c r="G1212" s="2" t="s">
        <v>19</v>
      </c>
      <c r="H1212" s="2" t="s">
        <v>600</v>
      </c>
      <c r="I1212" s="2" t="s">
        <v>1370</v>
      </c>
      <c r="J1212" s="1">
        <v>-53749</v>
      </c>
      <c r="K1212" s="1">
        <v>-185009</v>
      </c>
      <c r="L1212" s="2" t="s">
        <v>21</v>
      </c>
      <c r="M1212" s="1">
        <v>1986</v>
      </c>
      <c r="N1212" s="1" t="str" cm="1">
        <f t="array" ref="N1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2" s="2" t="s">
        <v>291</v>
      </c>
      <c r="P1212" s="2" t="str" cm="1">
        <f t="array" ref="P1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12" s="1">
        <v>1</v>
      </c>
      <c r="R1212" s="1">
        <v>7</v>
      </c>
      <c r="S1212" s="1">
        <v>22.3</v>
      </c>
      <c r="T1212" s="1">
        <v>7</v>
      </c>
      <c r="U1212" s="9"/>
      <c r="V1212" s="10"/>
      <c r="W1212" s="1" t="s">
        <v>30</v>
      </c>
      <c r="X1212" s="2" t="s">
        <v>292</v>
      </c>
      <c r="Y1212" s="2" t="str" cm="1">
        <f t="array" ref="Y1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213" spans="1:26" ht="15" customHeight="1" x14ac:dyDescent="0.35">
      <c r="A1213" s="1">
        <v>1212</v>
      </c>
      <c r="B1213" s="13">
        <v>-8.7349899114335194</v>
      </c>
      <c r="C1213" s="12">
        <v>38.045913277537203</v>
      </c>
      <c r="D1213" s="1">
        <v>3344</v>
      </c>
      <c r="E1213" s="2" t="s">
        <v>1403</v>
      </c>
      <c r="F1213" s="1"/>
      <c r="G1213" s="2" t="s">
        <v>19</v>
      </c>
      <c r="H1213" s="2" t="s">
        <v>600</v>
      </c>
      <c r="I1213" s="2" t="s">
        <v>1370</v>
      </c>
      <c r="J1213" s="1">
        <v>-52832</v>
      </c>
      <c r="K1213" s="1">
        <v>-179930</v>
      </c>
      <c r="L1213" s="2" t="s">
        <v>21</v>
      </c>
      <c r="M1213" s="1">
        <v>1986</v>
      </c>
      <c r="N1213" s="1" t="str" cm="1">
        <f t="array" ref="N1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3" s="2" t="s">
        <v>32</v>
      </c>
      <c r="P1213" s="2" t="str" cm="1">
        <f t="array" ref="P1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3" s="1">
        <v>4</v>
      </c>
      <c r="R1213" s="1">
        <v>53.23</v>
      </c>
      <c r="S1213" s="1">
        <v>14.8</v>
      </c>
      <c r="T1213" s="1">
        <v>15</v>
      </c>
      <c r="U1213" s="1">
        <v>4.7</v>
      </c>
      <c r="V1213" s="10"/>
      <c r="W1213" s="1" t="s">
        <v>30</v>
      </c>
      <c r="X1213" s="2" t="s">
        <v>24</v>
      </c>
      <c r="Y1213" s="2" t="str" cm="1">
        <f t="array" ref="Y1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4" spans="1:26" ht="15" customHeight="1" x14ac:dyDescent="0.35">
      <c r="A1214" s="1">
        <v>1213</v>
      </c>
      <c r="B1214" s="13">
        <v>-8.1553680038646394</v>
      </c>
      <c r="C1214" s="12">
        <v>39.922005838659601</v>
      </c>
      <c r="D1214" s="1">
        <v>3349</v>
      </c>
      <c r="E1214" s="2" t="s">
        <v>1404</v>
      </c>
      <c r="F1214" s="1"/>
      <c r="G1214" s="2" t="s">
        <v>37</v>
      </c>
      <c r="H1214" s="2" t="s">
        <v>143</v>
      </c>
      <c r="I1214" s="2" t="s">
        <v>1319</v>
      </c>
      <c r="J1214" s="1">
        <v>-1903</v>
      </c>
      <c r="K1214" s="1">
        <v>28174</v>
      </c>
      <c r="L1214" s="2" t="s">
        <v>21</v>
      </c>
      <c r="M1214" s="1">
        <v>1992</v>
      </c>
      <c r="N1214" s="1" t="str" cm="1">
        <f t="array" ref="N1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4" s="2" t="s">
        <v>32</v>
      </c>
      <c r="P1214" s="2" t="str" cm="1">
        <f t="array" ref="P1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4" s="1">
        <v>3</v>
      </c>
      <c r="R1214" s="1">
        <v>30.05</v>
      </c>
      <c r="S1214" s="1">
        <v>10.5</v>
      </c>
      <c r="T1214" s="1">
        <v>14.85</v>
      </c>
      <c r="U1214" s="1">
        <v>7.4</v>
      </c>
      <c r="V1214" s="10"/>
      <c r="W1214" s="1" t="s">
        <v>46</v>
      </c>
      <c r="X1214" s="2" t="s">
        <v>24</v>
      </c>
      <c r="Y1214" s="2" t="str" cm="1">
        <f t="array" ref="Y1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5" spans="1:26" ht="15" customHeight="1" x14ac:dyDescent="0.35">
      <c r="A1215" s="1">
        <v>1214</v>
      </c>
      <c r="B1215" s="13">
        <v>-8.1914042140068801</v>
      </c>
      <c r="C1215" s="12">
        <v>39.927058833602601</v>
      </c>
      <c r="D1215" s="1">
        <v>3350</v>
      </c>
      <c r="E1215" s="2" t="s">
        <v>1405</v>
      </c>
      <c r="F1215" s="1"/>
      <c r="G1215" s="2" t="s">
        <v>63</v>
      </c>
      <c r="H1215" s="2" t="s">
        <v>143</v>
      </c>
      <c r="I1215" s="2" t="s">
        <v>1319</v>
      </c>
      <c r="J1215" s="1">
        <v>-4983.4030000000002</v>
      </c>
      <c r="K1215" s="1">
        <v>28736.44</v>
      </c>
      <c r="L1215" s="2" t="s">
        <v>21</v>
      </c>
      <c r="M1215" s="1">
        <v>1992</v>
      </c>
      <c r="N1215" s="1" t="str" cm="1">
        <f t="array" ref="N1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5" s="2" t="s">
        <v>32</v>
      </c>
      <c r="P1215" s="2" t="str" cm="1">
        <f t="array" ref="P1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5" s="1">
        <v>8</v>
      </c>
      <c r="R1215" s="1">
        <v>240.4</v>
      </c>
      <c r="S1215" s="1">
        <v>12.45</v>
      </c>
      <c r="T1215" s="1">
        <v>35.65</v>
      </c>
      <c r="U1215" s="1">
        <v>21.8</v>
      </c>
      <c r="V1215" s="10"/>
      <c r="W1215" s="1" t="s">
        <v>46</v>
      </c>
      <c r="X1215" s="2" t="s">
        <v>38</v>
      </c>
      <c r="Y1215" s="2" t="str" cm="1">
        <f t="array" ref="Y1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6" spans="1:26" ht="15" customHeight="1" x14ac:dyDescent="0.35">
      <c r="A1216" s="1">
        <v>1215</v>
      </c>
      <c r="B1216" s="13">
        <v>-8.1635277706139</v>
      </c>
      <c r="C1216" s="12">
        <v>39.926422214042802</v>
      </c>
      <c r="D1216" s="1">
        <v>3352</v>
      </c>
      <c r="E1216" s="2" t="s">
        <v>1406</v>
      </c>
      <c r="F1216" s="1"/>
      <c r="G1216" s="2" t="s">
        <v>63</v>
      </c>
      <c r="H1216" s="2" t="s">
        <v>143</v>
      </c>
      <c r="I1216" s="2" t="s">
        <v>1319</v>
      </c>
      <c r="J1216" s="1">
        <v>-2600.4189999999999</v>
      </c>
      <c r="K1216" s="1">
        <v>28664.57</v>
      </c>
      <c r="L1216" s="2" t="s">
        <v>21</v>
      </c>
      <c r="M1216" s="1">
        <v>1992</v>
      </c>
      <c r="N1216" s="1" t="str" cm="1">
        <f t="array" ref="N1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6" s="2" t="s">
        <v>32</v>
      </c>
      <c r="P1216" s="2" t="str" cm="1">
        <f t="array" ref="P1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6" s="1">
        <v>6</v>
      </c>
      <c r="R1216" s="1">
        <v>171.75</v>
      </c>
      <c r="S1216" s="1">
        <v>12.5</v>
      </c>
      <c r="T1216" s="1">
        <v>36.9</v>
      </c>
      <c r="U1216" s="1">
        <v>31.5</v>
      </c>
      <c r="V1216" s="10"/>
      <c r="W1216" s="1" t="s">
        <v>46</v>
      </c>
      <c r="X1216" s="2" t="s">
        <v>38</v>
      </c>
      <c r="Y1216" s="2" t="str" cm="1">
        <f t="array" ref="Y1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7" spans="1:26" ht="15" customHeight="1" x14ac:dyDescent="0.35">
      <c r="A1217" s="1">
        <v>1216</v>
      </c>
      <c r="B1217" s="13">
        <v>-8.7238520479413406</v>
      </c>
      <c r="C1217" s="12">
        <v>38.054888785075697</v>
      </c>
      <c r="D1217" s="1">
        <v>3356</v>
      </c>
      <c r="E1217" s="2" t="s">
        <v>1407</v>
      </c>
      <c r="F1217" s="1"/>
      <c r="G1217" s="2" t="s">
        <v>26</v>
      </c>
      <c r="H1217" s="2" t="s">
        <v>600</v>
      </c>
      <c r="I1217" s="2" t="s">
        <v>1370</v>
      </c>
      <c r="J1217" s="1">
        <v>-51848</v>
      </c>
      <c r="K1217" s="1">
        <v>-178940</v>
      </c>
      <c r="L1217" s="2" t="s">
        <v>21</v>
      </c>
      <c r="M1217" s="1">
        <v>1986</v>
      </c>
      <c r="N1217" s="1" t="str" cm="1">
        <f t="array" ref="N1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7" s="2" t="s">
        <v>65</v>
      </c>
      <c r="P1217" s="2" t="str" cm="1">
        <f t="array" ref="P1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7" s="1">
        <v>1</v>
      </c>
      <c r="R1217" s="1">
        <v>12.5</v>
      </c>
      <c r="S1217" s="1">
        <v>16</v>
      </c>
      <c r="T1217" s="1">
        <v>12.5</v>
      </c>
      <c r="U1217" s="9"/>
      <c r="V1217" s="10"/>
      <c r="W1217" s="1" t="s">
        <v>30</v>
      </c>
      <c r="X1217" s="2" t="s">
        <v>38</v>
      </c>
      <c r="Y1217" s="2" t="str" cm="1">
        <f t="array" ref="Y1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8" spans="1:26" ht="15" customHeight="1" x14ac:dyDescent="0.35">
      <c r="A1218" s="1">
        <v>1217</v>
      </c>
      <c r="B1218" s="13">
        <v>-8.7075008664039402</v>
      </c>
      <c r="C1218" s="12">
        <v>38.062014934036299</v>
      </c>
      <c r="D1218" s="1">
        <v>3358</v>
      </c>
      <c r="E1218" s="2" t="s">
        <v>1408</v>
      </c>
      <c r="F1218" s="1"/>
      <c r="G1218" s="2" t="s">
        <v>19</v>
      </c>
      <c r="H1218" s="2" t="s">
        <v>600</v>
      </c>
      <c r="I1218" s="2" t="s">
        <v>1370</v>
      </c>
      <c r="J1218" s="1">
        <v>-50408</v>
      </c>
      <c r="K1218" s="1">
        <v>-178158</v>
      </c>
      <c r="L1218" s="2" t="s">
        <v>21</v>
      </c>
      <c r="M1218" s="1">
        <v>1986</v>
      </c>
      <c r="N1218" s="1" t="str" cm="1">
        <f t="array" ref="N1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8" s="2" t="s">
        <v>133</v>
      </c>
      <c r="P1218" s="2" t="str" cm="1">
        <f t="array" ref="P1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18" s="1">
        <v>1</v>
      </c>
      <c r="R1218" s="1">
        <v>6.5</v>
      </c>
      <c r="S1218" s="1">
        <v>15</v>
      </c>
      <c r="T1218" s="1">
        <v>6.5</v>
      </c>
      <c r="U1218" s="9"/>
      <c r="V1218" s="10"/>
      <c r="W1218" s="1" t="s">
        <v>30</v>
      </c>
      <c r="X1218" s="2" t="s">
        <v>24</v>
      </c>
      <c r="Y1218" s="2" t="str" cm="1">
        <f t="array" ref="Y1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19" spans="1:26" ht="15" customHeight="1" x14ac:dyDescent="0.35">
      <c r="A1219" s="1">
        <v>1218</v>
      </c>
      <c r="B1219" s="13">
        <v>-8.1812343744755598</v>
      </c>
      <c r="C1219" s="12">
        <v>39.927689979616403</v>
      </c>
      <c r="D1219" s="1">
        <v>3360</v>
      </c>
      <c r="E1219" s="2" t="s">
        <v>1409</v>
      </c>
      <c r="F1219" s="1"/>
      <c r="G1219" s="2" t="s">
        <v>37</v>
      </c>
      <c r="H1219" s="2" t="s">
        <v>143</v>
      </c>
      <c r="I1219" s="2" t="s">
        <v>1319</v>
      </c>
      <c r="J1219" s="1">
        <v>-4114</v>
      </c>
      <c r="K1219" s="1">
        <v>28806</v>
      </c>
      <c r="L1219" s="2" t="s">
        <v>21</v>
      </c>
      <c r="M1219" s="1">
        <v>1992</v>
      </c>
      <c r="N1219" s="1" t="str" cm="1">
        <f t="array" ref="N1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19" s="2" t="s">
        <v>32</v>
      </c>
      <c r="P1219" s="2" t="str" cm="1">
        <f t="array" ref="P1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19" s="1">
        <v>3</v>
      </c>
      <c r="R1219" s="1">
        <v>29.85</v>
      </c>
      <c r="S1219" s="1">
        <v>10.5</v>
      </c>
      <c r="T1219" s="1">
        <v>14.65</v>
      </c>
      <c r="U1219" s="1">
        <v>7.8</v>
      </c>
      <c r="V1219" s="10"/>
      <c r="W1219" s="1" t="s">
        <v>46</v>
      </c>
      <c r="X1219" s="2" t="s">
        <v>24</v>
      </c>
      <c r="Y1219" s="2" t="str" cm="1">
        <f t="array" ref="Y1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0" spans="1:26" ht="15" customHeight="1" x14ac:dyDescent="0.35">
      <c r="A1220" s="1">
        <v>1219</v>
      </c>
      <c r="B1220" s="13">
        <v>-8.2072943143084593</v>
      </c>
      <c r="C1220" s="12">
        <v>39.924488000178499</v>
      </c>
      <c r="D1220" s="1">
        <v>3365</v>
      </c>
      <c r="E1220" s="2" t="s">
        <v>1410</v>
      </c>
      <c r="F1220" s="1"/>
      <c r="G1220" s="2" t="s">
        <v>37</v>
      </c>
      <c r="H1220" s="2" t="s">
        <v>143</v>
      </c>
      <c r="I1220" s="2" t="s">
        <v>1319</v>
      </c>
      <c r="J1220" s="1">
        <v>-6342</v>
      </c>
      <c r="K1220" s="1">
        <v>28452</v>
      </c>
      <c r="L1220" s="2" t="s">
        <v>21</v>
      </c>
      <c r="M1220" s="1">
        <v>1992</v>
      </c>
      <c r="N1220" s="1" t="str" cm="1">
        <f t="array" ref="N1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0" s="2" t="s">
        <v>32</v>
      </c>
      <c r="P1220" s="2" t="str" cm="1">
        <f t="array" ref="P1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0" s="1">
        <v>3</v>
      </c>
      <c r="R1220" s="1">
        <v>30.2</v>
      </c>
      <c r="S1220" s="1">
        <v>10.5</v>
      </c>
      <c r="T1220" s="1">
        <v>15</v>
      </c>
      <c r="U1220" s="1">
        <v>7</v>
      </c>
      <c r="V1220" s="10"/>
      <c r="W1220" s="1" t="s">
        <v>46</v>
      </c>
      <c r="X1220" s="2" t="s">
        <v>24</v>
      </c>
      <c r="Y1220" s="2" t="str" cm="1">
        <f t="array" ref="Y1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1" spans="1:26" ht="15" customHeight="1" x14ac:dyDescent="0.35">
      <c r="A1221" s="1">
        <v>1220</v>
      </c>
      <c r="B1221" s="13">
        <v>-8.6419867430551705</v>
      </c>
      <c r="C1221" s="12">
        <v>38.087542288581602</v>
      </c>
      <c r="D1221" s="1">
        <v>3373</v>
      </c>
      <c r="E1221" s="2" t="s">
        <v>1411</v>
      </c>
      <c r="F1221" s="1"/>
      <c r="G1221" s="2" t="s">
        <v>37</v>
      </c>
      <c r="H1221" s="2" t="s">
        <v>600</v>
      </c>
      <c r="I1221" s="2" t="s">
        <v>1370</v>
      </c>
      <c r="J1221" s="1">
        <v>-44643</v>
      </c>
      <c r="K1221" s="1">
        <v>-175358</v>
      </c>
      <c r="L1221" s="2" t="s">
        <v>21</v>
      </c>
      <c r="M1221" s="1">
        <v>1986</v>
      </c>
      <c r="N1221" s="1" t="str" cm="1">
        <f t="array" ref="N1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1" s="2" t="s">
        <v>32</v>
      </c>
      <c r="P1221" s="2" t="str" cm="1">
        <f t="array" ref="P1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1" s="1">
        <v>3</v>
      </c>
      <c r="R1221" s="1">
        <v>39.01</v>
      </c>
      <c r="S1221" s="1">
        <v>11.6</v>
      </c>
      <c r="T1221" s="1">
        <v>15.05</v>
      </c>
      <c r="U1221" s="1">
        <v>5.23</v>
      </c>
      <c r="V1221" s="10"/>
      <c r="W1221" s="1" t="s">
        <v>30</v>
      </c>
      <c r="X1221" s="2" t="s">
        <v>24</v>
      </c>
      <c r="Y1221" s="2" t="str" cm="1">
        <f t="array" ref="Y1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2" spans="1:26" ht="15" customHeight="1" x14ac:dyDescent="0.35">
      <c r="A1222" s="1">
        <v>1221</v>
      </c>
      <c r="B1222" s="13">
        <v>-8.6490643581106106</v>
      </c>
      <c r="C1222" s="12">
        <v>38.157079074081302</v>
      </c>
      <c r="D1222" s="1">
        <v>3383</v>
      </c>
      <c r="E1222" s="2" t="s">
        <v>1412</v>
      </c>
      <c r="F1222" s="1"/>
      <c r="G1222" s="2" t="s">
        <v>19</v>
      </c>
      <c r="H1222" s="2" t="s">
        <v>600</v>
      </c>
      <c r="I1222" s="2" t="s">
        <v>1384</v>
      </c>
      <c r="J1222" s="1">
        <v>-45221</v>
      </c>
      <c r="K1222" s="1">
        <v>-167636</v>
      </c>
      <c r="L1222" s="2" t="s">
        <v>21</v>
      </c>
      <c r="M1222" s="1">
        <v>1986</v>
      </c>
      <c r="N1222" s="1" t="str" cm="1">
        <f t="array" ref="N1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2" s="2" t="s">
        <v>22</v>
      </c>
      <c r="P1222" s="2" t="str" cm="1">
        <f t="array" ref="P1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2" s="1">
        <v>1</v>
      </c>
      <c r="R1222" s="1">
        <v>11.65</v>
      </c>
      <c r="S1222" s="1">
        <v>14.6</v>
      </c>
      <c r="T1222" s="1">
        <v>11.65</v>
      </c>
      <c r="U1222" s="9"/>
      <c r="V1222" s="10"/>
      <c r="W1222" s="1" t="s">
        <v>30</v>
      </c>
      <c r="X1222" s="2" t="s">
        <v>24</v>
      </c>
      <c r="Y1222" s="2" t="str" cm="1">
        <f t="array" ref="Y1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3" spans="1:26" ht="15" customHeight="1" x14ac:dyDescent="0.35">
      <c r="A1223" s="1">
        <v>1222</v>
      </c>
      <c r="B1223" s="13">
        <v>-8.6127760276960892</v>
      </c>
      <c r="C1223" s="12">
        <v>38.197971342200802</v>
      </c>
      <c r="D1223" s="1">
        <v>3390</v>
      </c>
      <c r="E1223" s="2" t="s">
        <v>1413</v>
      </c>
      <c r="F1223" s="1"/>
      <c r="G1223" s="2" t="s">
        <v>37</v>
      </c>
      <c r="H1223" s="2" t="s">
        <v>600</v>
      </c>
      <c r="I1223" s="2" t="s">
        <v>1384</v>
      </c>
      <c r="J1223" s="1">
        <v>-42017</v>
      </c>
      <c r="K1223" s="1">
        <v>-163114</v>
      </c>
      <c r="L1223" s="2" t="s">
        <v>21</v>
      </c>
      <c r="M1223" s="1">
        <v>1986</v>
      </c>
      <c r="N1223" s="1" t="str" cm="1">
        <f t="array" ref="N1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3" s="2" t="s">
        <v>22</v>
      </c>
      <c r="P1223" s="2" t="str" cm="1">
        <f t="array" ref="P1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3" s="1">
        <v>1</v>
      </c>
      <c r="R1223" s="1">
        <v>20.5</v>
      </c>
      <c r="S1223" s="1">
        <v>9.6199999999999992</v>
      </c>
      <c r="T1223" s="1">
        <v>20.5</v>
      </c>
      <c r="U1223" s="9"/>
      <c r="V1223" s="10"/>
      <c r="W1223" s="1" t="s">
        <v>30</v>
      </c>
      <c r="X1223" s="2" t="s">
        <v>24</v>
      </c>
      <c r="Y1223" s="2" t="str" cm="1">
        <f t="array" ref="Y1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4" spans="1:26" ht="15" customHeight="1" x14ac:dyDescent="0.35">
      <c r="A1224" s="1">
        <v>1223</v>
      </c>
      <c r="B1224" s="13">
        <v>-8.4159529484253195</v>
      </c>
      <c r="C1224" s="12">
        <v>42.067825809237597</v>
      </c>
      <c r="D1224" s="1">
        <v>3394</v>
      </c>
      <c r="E1224" s="2" t="s">
        <v>1414</v>
      </c>
      <c r="F1224" s="1"/>
      <c r="G1224" s="2" t="s">
        <v>37</v>
      </c>
      <c r="H1224" s="2" t="s">
        <v>384</v>
      </c>
      <c r="I1224" s="2" t="s">
        <v>1016</v>
      </c>
      <c r="J1224" s="1">
        <v>-23409</v>
      </c>
      <c r="K1224" s="1">
        <v>266514</v>
      </c>
      <c r="L1224" s="2" t="s">
        <v>21</v>
      </c>
      <c r="M1224" s="1">
        <v>1990</v>
      </c>
      <c r="N1224" s="1" t="str" cm="1">
        <f t="array" ref="N1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4" s="2" t="s">
        <v>32</v>
      </c>
      <c r="P1224" s="2" t="str" cm="1">
        <f t="array" ref="P1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4" s="1">
        <v>3</v>
      </c>
      <c r="R1224" s="1">
        <v>36.82</v>
      </c>
      <c r="S1224" s="1">
        <v>9.6</v>
      </c>
      <c r="T1224" s="1">
        <v>23.44</v>
      </c>
      <c r="U1224" s="1">
        <v>5.41</v>
      </c>
      <c r="V1224" s="10"/>
      <c r="W1224" s="1" t="s">
        <v>41</v>
      </c>
      <c r="X1224" s="2" t="s">
        <v>24</v>
      </c>
      <c r="Y1224" s="2" t="str" cm="1">
        <f t="array" ref="Y1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5" spans="1:26" ht="15" customHeight="1" x14ac:dyDescent="0.35">
      <c r="A1225" s="1">
        <v>1224</v>
      </c>
      <c r="B1225" s="13">
        <v>-8.4116315132386799</v>
      </c>
      <c r="C1225" s="12">
        <v>42.068781687462</v>
      </c>
      <c r="D1225" s="1">
        <v>3396</v>
      </c>
      <c r="E1225" s="2" t="s">
        <v>1010</v>
      </c>
      <c r="F1225" s="1"/>
      <c r="G1225" s="2" t="s">
        <v>19</v>
      </c>
      <c r="H1225" s="2" t="s">
        <v>384</v>
      </c>
      <c r="I1225" s="2" t="s">
        <v>1016</v>
      </c>
      <c r="J1225" s="1">
        <v>-23051</v>
      </c>
      <c r="K1225" s="1">
        <v>266619</v>
      </c>
      <c r="L1225" s="2" t="s">
        <v>21</v>
      </c>
      <c r="M1225" s="1">
        <v>1990</v>
      </c>
      <c r="N1225" s="1" t="str" cm="1">
        <f t="array" ref="N1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5" s="2" t="s">
        <v>291</v>
      </c>
      <c r="P1225" s="2" t="str" cm="1">
        <f t="array" ref="P1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25" s="1">
        <v>1</v>
      </c>
      <c r="R1225" s="1">
        <v>4.7</v>
      </c>
      <c r="S1225" s="1">
        <v>28.75</v>
      </c>
      <c r="T1225" s="1">
        <v>4.7</v>
      </c>
      <c r="U1225" s="9"/>
      <c r="V1225" s="10"/>
      <c r="W1225" s="1" t="s">
        <v>41</v>
      </c>
      <c r="X1225" s="2" t="s">
        <v>321</v>
      </c>
      <c r="Y1225" s="2" t="str" cm="1">
        <f t="array" ref="Y1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25" s="2" t="s">
        <v>292</v>
      </c>
    </row>
    <row r="1226" spans="1:26" ht="15" customHeight="1" x14ac:dyDescent="0.35">
      <c r="A1226" s="1">
        <v>1225</v>
      </c>
      <c r="B1226" s="13">
        <v>-8.4269209632633792</v>
      </c>
      <c r="C1226" s="12">
        <v>37.200369060467501</v>
      </c>
      <c r="D1226" s="1">
        <v>3419</v>
      </c>
      <c r="E1226" s="2" t="s">
        <v>1415</v>
      </c>
      <c r="F1226" s="1"/>
      <c r="G1226" s="2" t="s">
        <v>26</v>
      </c>
      <c r="H1226" s="2" t="s">
        <v>69</v>
      </c>
      <c r="I1226" s="2" t="s">
        <v>1416</v>
      </c>
      <c r="J1226" s="1">
        <v>-26084</v>
      </c>
      <c r="K1226" s="1">
        <v>-273907</v>
      </c>
      <c r="L1226" s="2" t="s">
        <v>21</v>
      </c>
      <c r="M1226" s="1">
        <v>1876</v>
      </c>
      <c r="N1226" s="1" t="str" cm="1">
        <f t="array" ref="N1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6" s="2" t="s">
        <v>29</v>
      </c>
      <c r="P1226" s="2" t="str" cm="1">
        <f t="array" ref="P1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6" s="1">
        <v>3</v>
      </c>
      <c r="R1226" s="1">
        <v>27</v>
      </c>
      <c r="S1226" s="1">
        <v>11.5</v>
      </c>
      <c r="T1226" s="1">
        <v>9.5</v>
      </c>
      <c r="U1226" s="1">
        <v>2.4500000000000002</v>
      </c>
      <c r="V1226" s="10"/>
      <c r="W1226" s="1" t="s">
        <v>30</v>
      </c>
      <c r="X1226" s="2" t="s">
        <v>35</v>
      </c>
      <c r="Y1226" s="2" t="str" cm="1">
        <f t="array" ref="Y1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26" s="2" t="s">
        <v>24</v>
      </c>
    </row>
    <row r="1227" spans="1:26" ht="15" customHeight="1" x14ac:dyDescent="0.35">
      <c r="A1227" s="1">
        <v>1226</v>
      </c>
      <c r="B1227" s="13">
        <v>-8.4448810266191696</v>
      </c>
      <c r="C1227" s="12">
        <v>38.003915283292002</v>
      </c>
      <c r="D1227" s="1">
        <v>3420</v>
      </c>
      <c r="E1227" s="2" t="s">
        <v>1417</v>
      </c>
      <c r="F1227" s="1"/>
      <c r="G1227" s="2" t="s">
        <v>26</v>
      </c>
      <c r="H1227" s="2" t="s">
        <v>600</v>
      </c>
      <c r="I1227" s="2" t="s">
        <v>1370</v>
      </c>
      <c r="J1227" s="1">
        <v>-27382.34</v>
      </c>
      <c r="K1227" s="1">
        <v>-184716.79999999999</v>
      </c>
      <c r="L1227" s="2" t="s">
        <v>21</v>
      </c>
      <c r="M1227" s="1">
        <v>1940</v>
      </c>
      <c r="N1227" s="1" t="str" cm="1">
        <f t="array" ref="N1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7" s="2" t="s">
        <v>29</v>
      </c>
      <c r="P1227" s="2" t="str" cm="1">
        <f t="array" ref="P1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27" s="1">
        <v>4</v>
      </c>
      <c r="R1227" s="1">
        <v>37.4</v>
      </c>
      <c r="S1227" s="1">
        <v>6.51</v>
      </c>
      <c r="T1227" s="1">
        <v>9.8000000000000007</v>
      </c>
      <c r="U1227" s="1">
        <v>1.9</v>
      </c>
      <c r="V1227" s="10"/>
      <c r="W1227" s="1" t="s">
        <v>30</v>
      </c>
      <c r="X1227" s="2" t="s">
        <v>35</v>
      </c>
      <c r="Y1227" s="2" t="str" cm="1">
        <f t="array" ref="Y1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228" spans="1:26" ht="15" customHeight="1" x14ac:dyDescent="0.35">
      <c r="A1228" s="1">
        <v>1227</v>
      </c>
      <c r="B1228" s="13">
        <v>-8.6347492978582796</v>
      </c>
      <c r="C1228" s="12">
        <v>37.158844934405202</v>
      </c>
      <c r="D1228" s="1">
        <v>3435</v>
      </c>
      <c r="E1228" s="2" t="s">
        <v>1418</v>
      </c>
      <c r="F1228" s="1" t="s">
        <v>2720</v>
      </c>
      <c r="G1228" s="2" t="s">
        <v>26</v>
      </c>
      <c r="H1228" s="2" t="s">
        <v>69</v>
      </c>
      <c r="I1228" s="2" t="s">
        <v>1419</v>
      </c>
      <c r="J1228" s="1">
        <v>-44559</v>
      </c>
      <c r="K1228" s="1">
        <v>-278438</v>
      </c>
      <c r="L1228" s="2" t="s">
        <v>21</v>
      </c>
      <c r="M1228" s="1">
        <v>1933</v>
      </c>
      <c r="N1228" s="1" t="str" cm="1">
        <f t="array" ref="N1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28" s="2" t="s">
        <v>22</v>
      </c>
      <c r="P1228" s="2" t="str" cm="1">
        <f t="array" ref="P1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28" s="1">
        <v>1</v>
      </c>
      <c r="R1228" s="1">
        <v>28</v>
      </c>
      <c r="S1228" s="1">
        <v>9</v>
      </c>
      <c r="T1228" s="1">
        <v>28</v>
      </c>
      <c r="U1228" s="9"/>
      <c r="V1228" s="10"/>
      <c r="W1228" s="1" t="s">
        <v>30</v>
      </c>
      <c r="X1228" s="2" t="s">
        <v>24</v>
      </c>
      <c r="Y1228" s="2" t="str" cm="1">
        <f t="array" ref="Y1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29" spans="1:26" ht="15" customHeight="1" x14ac:dyDescent="0.35">
      <c r="A1229" s="1">
        <v>1228</v>
      </c>
      <c r="B1229" s="13">
        <v>-8.4050070642752708</v>
      </c>
      <c r="C1229" s="12">
        <v>42.0686688307552</v>
      </c>
      <c r="D1229" s="1">
        <v>3436</v>
      </c>
      <c r="E1229" s="2" t="s">
        <v>1420</v>
      </c>
      <c r="F1229" s="1"/>
      <c r="G1229" s="2" t="s">
        <v>19</v>
      </c>
      <c r="H1229" s="2" t="s">
        <v>384</v>
      </c>
      <c r="I1229" s="2" t="s">
        <v>1016</v>
      </c>
      <c r="J1229" s="1">
        <v>-22502.79</v>
      </c>
      <c r="K1229" s="1">
        <v>266604.7</v>
      </c>
      <c r="L1229" s="2" t="s">
        <v>21</v>
      </c>
      <c r="M1229" s="1">
        <v>1995</v>
      </c>
      <c r="N1229" s="1" t="str" cm="1">
        <f t="array" ref="N1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29" s="2" t="s">
        <v>32</v>
      </c>
      <c r="P1229" s="2" t="str" cm="1">
        <f t="array" ref="P1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29" s="1">
        <v>3</v>
      </c>
      <c r="R1229" s="1">
        <v>32.36</v>
      </c>
      <c r="S1229" s="1">
        <v>15.2</v>
      </c>
      <c r="T1229" s="1">
        <v>12.06</v>
      </c>
      <c r="U1229" s="1">
        <v>5.38</v>
      </c>
      <c r="V1229" s="10"/>
      <c r="W1229" s="1" t="s">
        <v>41</v>
      </c>
      <c r="X1229" s="2" t="s">
        <v>24</v>
      </c>
      <c r="Y1229" s="2" t="str" cm="1">
        <f t="array" ref="Y1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0" spans="1:26" ht="15" customHeight="1" x14ac:dyDescent="0.35">
      <c r="A1230" s="1">
        <v>1229</v>
      </c>
      <c r="B1230" s="13">
        <v>-7.6996583842961499</v>
      </c>
      <c r="C1230" s="12">
        <v>41.3234044713411</v>
      </c>
      <c r="D1230" s="1">
        <v>3437</v>
      </c>
      <c r="E1230" s="2" t="s">
        <v>1421</v>
      </c>
      <c r="F1230" s="1"/>
      <c r="G1230" s="2" t="s">
        <v>37</v>
      </c>
      <c r="H1230" s="2" t="s">
        <v>265</v>
      </c>
      <c r="I1230" s="2" t="s">
        <v>265</v>
      </c>
      <c r="J1230" s="1">
        <v>36289.599999999999</v>
      </c>
      <c r="K1230" s="1">
        <v>183885</v>
      </c>
      <c r="L1230" s="2" t="s">
        <v>21</v>
      </c>
      <c r="M1230" s="1">
        <v>2003</v>
      </c>
      <c r="N1230" s="1" t="str" cm="1">
        <f t="array" ref="N1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0" s="2" t="s">
        <v>32</v>
      </c>
      <c r="P1230" s="2" t="str" cm="1">
        <f t="array" ref="P1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0" s="1">
        <v>2</v>
      </c>
      <c r="R1230" s="1">
        <v>48.05</v>
      </c>
      <c r="S1230" s="1">
        <v>17.850000000000001</v>
      </c>
      <c r="T1230" s="1">
        <v>25.85</v>
      </c>
      <c r="U1230" s="1">
        <v>3.64</v>
      </c>
      <c r="V1230" s="10"/>
      <c r="W1230" s="1" t="s">
        <v>41</v>
      </c>
      <c r="X1230" s="2" t="s">
        <v>24</v>
      </c>
      <c r="Y1230" s="2" t="str" cm="1">
        <f t="array" ref="Y1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1" spans="1:26" ht="15" customHeight="1" x14ac:dyDescent="0.35">
      <c r="A1231" s="1">
        <v>1230</v>
      </c>
      <c r="B1231" s="13">
        <v>-8.3952177220925499</v>
      </c>
      <c r="C1231" s="12">
        <v>42.071127802520699</v>
      </c>
      <c r="D1231" s="1">
        <v>3444</v>
      </c>
      <c r="E1231" s="2" t="s">
        <v>1422</v>
      </c>
      <c r="F1231" s="1"/>
      <c r="G1231" s="2" t="s">
        <v>26</v>
      </c>
      <c r="H1231" s="2" t="s">
        <v>384</v>
      </c>
      <c r="I1231" s="2" t="s">
        <v>1016</v>
      </c>
      <c r="J1231" s="1">
        <v>-21691.77</v>
      </c>
      <c r="K1231" s="1">
        <v>266875.3</v>
      </c>
      <c r="L1231" s="2" t="s">
        <v>21</v>
      </c>
      <c r="M1231" s="1">
        <v>1995</v>
      </c>
      <c r="N1231" s="1" t="str" cm="1">
        <f t="array" ref="N1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1" s="2" t="s">
        <v>32</v>
      </c>
      <c r="P1231" s="2" t="str" cm="1">
        <f t="array" ref="P1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1" s="1">
        <v>5</v>
      </c>
      <c r="R1231" s="1">
        <v>138.4</v>
      </c>
      <c r="S1231" s="1">
        <v>14.9</v>
      </c>
      <c r="T1231" s="1">
        <v>35.6</v>
      </c>
      <c r="U1231" s="1">
        <v>18.8</v>
      </c>
      <c r="V1231" s="10"/>
      <c r="W1231" s="1" t="s">
        <v>41</v>
      </c>
      <c r="X1231" s="2" t="s">
        <v>24</v>
      </c>
      <c r="Y1231" s="2" t="str" cm="1">
        <f t="array" ref="Y1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2" spans="1:26" ht="15" customHeight="1" x14ac:dyDescent="0.35">
      <c r="A1232" s="1">
        <v>1231</v>
      </c>
      <c r="B1232" s="13">
        <v>-8.5031407007013904</v>
      </c>
      <c r="C1232" s="12">
        <v>40.107331382098401</v>
      </c>
      <c r="D1232" s="1">
        <v>3453</v>
      </c>
      <c r="E1232" s="2" t="s">
        <v>1423</v>
      </c>
      <c r="F1232" s="1"/>
      <c r="G1232" s="2" t="s">
        <v>37</v>
      </c>
      <c r="H1232" s="2" t="s">
        <v>915</v>
      </c>
      <c r="I1232" s="2" t="s">
        <v>1424</v>
      </c>
      <c r="J1232" s="1">
        <v>-31549</v>
      </c>
      <c r="K1232" s="1">
        <v>48817</v>
      </c>
      <c r="L1232" s="2" t="s">
        <v>21</v>
      </c>
      <c r="M1232" s="1">
        <v>1997</v>
      </c>
      <c r="N1232" s="1" t="str" cm="1">
        <f t="array" ref="N1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2" s="2" t="s">
        <v>32</v>
      </c>
      <c r="P1232" s="2" t="str" cm="1">
        <f t="array" ref="P1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2" s="1">
        <v>5</v>
      </c>
      <c r="R1232" s="1">
        <v>96</v>
      </c>
      <c r="S1232" s="1">
        <v>19.95</v>
      </c>
      <c r="T1232" s="1">
        <v>24</v>
      </c>
      <c r="U1232" s="1">
        <v>7.08</v>
      </c>
      <c r="V1232" s="10"/>
      <c r="W1232" s="1" t="s">
        <v>46</v>
      </c>
      <c r="X1232" s="2" t="s">
        <v>38</v>
      </c>
      <c r="Y1232" s="2" t="str" cm="1">
        <f t="array" ref="Y1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3" spans="1:26" ht="15" customHeight="1" x14ac:dyDescent="0.35">
      <c r="A1233" s="1">
        <v>1232</v>
      </c>
      <c r="B1233" s="13">
        <v>-8.0306797493770503</v>
      </c>
      <c r="C1233" s="12">
        <v>41.343137687783702</v>
      </c>
      <c r="D1233" s="1">
        <v>3455</v>
      </c>
      <c r="E1233" s="2" t="s">
        <v>19</v>
      </c>
      <c r="F1233" s="1"/>
      <c r="G1233" s="2" t="s">
        <v>19</v>
      </c>
      <c r="H1233" s="2" t="s">
        <v>225</v>
      </c>
      <c r="I1233" s="2" t="s">
        <v>1425</v>
      </c>
      <c r="J1233" s="1">
        <v>8573</v>
      </c>
      <c r="K1233" s="1">
        <v>185991</v>
      </c>
      <c r="L1233" s="2" t="s">
        <v>21</v>
      </c>
      <c r="M1233" s="1">
        <v>2010</v>
      </c>
      <c r="N1233" s="1" t="str" cm="1">
        <f t="array" ref="N1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3" s="2" t="s">
        <v>291</v>
      </c>
      <c r="P1233" s="2" t="str" cm="1">
        <f t="array" ref="P1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33" s="1">
        <v>1</v>
      </c>
      <c r="R1233" s="1">
        <v>4</v>
      </c>
      <c r="S1233" s="1">
        <v>26.1</v>
      </c>
      <c r="T1233" s="1">
        <v>4</v>
      </c>
      <c r="U1233" s="9"/>
      <c r="V1233" s="10"/>
      <c r="W1233" s="1" t="s">
        <v>41</v>
      </c>
      <c r="X1233" s="2" t="s">
        <v>292</v>
      </c>
      <c r="Y1233" s="2" t="str" cm="1">
        <f t="array" ref="Y1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234" spans="1:26" ht="15" customHeight="1" x14ac:dyDescent="0.35">
      <c r="A1234" s="1">
        <v>1233</v>
      </c>
      <c r="B1234" s="13">
        <v>-8.74533010130755</v>
      </c>
      <c r="C1234" s="12">
        <v>38.314126777202397</v>
      </c>
      <c r="D1234" s="1">
        <v>3456</v>
      </c>
      <c r="E1234" s="2" t="s">
        <v>1426</v>
      </c>
      <c r="F1234" s="1"/>
      <c r="G1234" s="2" t="s">
        <v>63</v>
      </c>
      <c r="H1234" s="2" t="s">
        <v>600</v>
      </c>
      <c r="I1234" s="2" t="s">
        <v>1351</v>
      </c>
      <c r="J1234" s="1">
        <v>-53543</v>
      </c>
      <c r="K1234" s="1">
        <v>-150152</v>
      </c>
      <c r="L1234" s="2" t="s">
        <v>21</v>
      </c>
      <c r="M1234" s="1">
        <v>1975</v>
      </c>
      <c r="N1234" s="1" t="str" cm="1">
        <f t="array" ref="N1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4" s="2" t="s">
        <v>32</v>
      </c>
      <c r="P1234" s="2" t="str" cm="1">
        <f t="array" ref="P1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4" s="1">
        <v>6</v>
      </c>
      <c r="R1234" s="1">
        <v>110.07</v>
      </c>
      <c r="S1234" s="1">
        <v>15.3</v>
      </c>
      <c r="T1234" s="1">
        <v>20.02</v>
      </c>
      <c r="U1234" s="1">
        <v>3.85</v>
      </c>
      <c r="V1234" s="10"/>
      <c r="W1234" s="1" t="s">
        <v>30</v>
      </c>
      <c r="X1234" s="2" t="s">
        <v>38</v>
      </c>
      <c r="Y1234" s="2" t="str" cm="1">
        <f t="array" ref="Y1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5" spans="1:26" ht="15" customHeight="1" x14ac:dyDescent="0.35">
      <c r="A1235" s="1">
        <v>1234</v>
      </c>
      <c r="B1235" s="13">
        <v>-8.3925215015919203</v>
      </c>
      <c r="C1235" s="12">
        <v>42.0726554258828</v>
      </c>
      <c r="D1235" s="1">
        <v>3457</v>
      </c>
      <c r="E1235" s="2" t="s">
        <v>1427</v>
      </c>
      <c r="F1235" s="1"/>
      <c r="G1235" s="2" t="s">
        <v>19</v>
      </c>
      <c r="H1235" s="2" t="s">
        <v>384</v>
      </c>
      <c r="I1235" s="2" t="s">
        <v>1016</v>
      </c>
      <c r="J1235" s="1">
        <v>-21468.12</v>
      </c>
      <c r="K1235" s="1">
        <v>267044.3</v>
      </c>
      <c r="L1235" s="2" t="s">
        <v>21</v>
      </c>
      <c r="M1235" s="1">
        <v>1995</v>
      </c>
      <c r="N1235" s="1" t="str" cm="1">
        <f t="array" ref="N1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5" s="2" t="s">
        <v>32</v>
      </c>
      <c r="P1235" s="2" t="str" cm="1">
        <f t="array" ref="P1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35" s="1">
        <v>3</v>
      </c>
      <c r="R1235" s="1">
        <v>28.49</v>
      </c>
      <c r="S1235" s="1">
        <v>15.3</v>
      </c>
      <c r="T1235" s="1">
        <v>12.36</v>
      </c>
      <c r="U1235" s="1">
        <v>7.19</v>
      </c>
      <c r="V1235" s="10"/>
      <c r="W1235" s="1" t="s">
        <v>41</v>
      </c>
      <c r="X1235" s="2" t="s">
        <v>24</v>
      </c>
      <c r="Y1235" s="2" t="str" cm="1">
        <f t="array" ref="Y1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36" spans="1:26" ht="15" customHeight="1" x14ac:dyDescent="0.35">
      <c r="A1236" s="1">
        <v>1235</v>
      </c>
      <c r="B1236" s="13">
        <v>-8.3989245938279193</v>
      </c>
      <c r="C1236" s="12">
        <v>37.208535614263198</v>
      </c>
      <c r="D1236" s="1">
        <v>3458</v>
      </c>
      <c r="E1236" s="2" t="s">
        <v>1428</v>
      </c>
      <c r="F1236" s="1"/>
      <c r="G1236" s="2" t="s">
        <v>26</v>
      </c>
      <c r="H1236" s="2" t="s">
        <v>69</v>
      </c>
      <c r="I1236" s="2" t="s">
        <v>1416</v>
      </c>
      <c r="J1236" s="1">
        <v>-23596</v>
      </c>
      <c r="K1236" s="1">
        <v>-273008</v>
      </c>
      <c r="L1236" s="2" t="s">
        <v>21</v>
      </c>
      <c r="M1236" s="1">
        <v>1992</v>
      </c>
      <c r="N1236" s="1" t="str" cm="1">
        <f t="array" ref="N1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6" s="2" t="s">
        <v>29</v>
      </c>
      <c r="P1236" s="2" t="str" cm="1">
        <f t="array" ref="P1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6" s="1">
        <v>1</v>
      </c>
      <c r="R1236" s="1">
        <v>4</v>
      </c>
      <c r="S1236" s="1">
        <v>11.5</v>
      </c>
      <c r="T1236" s="1">
        <v>4</v>
      </c>
      <c r="U1236" s="9"/>
      <c r="V1236" s="10"/>
      <c r="W1236" s="1" t="s">
        <v>30</v>
      </c>
      <c r="X1236" s="2" t="s">
        <v>35</v>
      </c>
      <c r="Y1236" s="2" t="str" cm="1">
        <f t="array" ref="Y1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6" s="2" t="s">
        <v>24</v>
      </c>
    </row>
    <row r="1237" spans="1:26" ht="15" customHeight="1" x14ac:dyDescent="0.35">
      <c r="A1237" s="1">
        <v>1236</v>
      </c>
      <c r="B1237" s="13">
        <v>-8.7287589536712193</v>
      </c>
      <c r="C1237" s="12">
        <v>38.182170142047198</v>
      </c>
      <c r="D1237" s="1">
        <v>3459</v>
      </c>
      <c r="E1237" s="2" t="s">
        <v>1429</v>
      </c>
      <c r="F1237" s="1"/>
      <c r="G1237" s="2" t="s">
        <v>26</v>
      </c>
      <c r="H1237" s="2" t="s">
        <v>600</v>
      </c>
      <c r="I1237" s="2" t="s">
        <v>1384</v>
      </c>
      <c r="J1237" s="1">
        <v>-52188</v>
      </c>
      <c r="K1237" s="1">
        <v>-164809</v>
      </c>
      <c r="L1237" s="2" t="s">
        <v>21</v>
      </c>
      <c r="M1237" s="1">
        <v>1995</v>
      </c>
      <c r="N1237" s="1" t="str" cm="1">
        <f t="array" ref="N1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7" s="2" t="s">
        <v>77</v>
      </c>
      <c r="P1237" s="2" t="str" cm="1">
        <f t="array" ref="P1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7" s="1">
        <v>1</v>
      </c>
      <c r="R1237" s="1">
        <v>10</v>
      </c>
      <c r="S1237" s="1">
        <v>11.6</v>
      </c>
      <c r="T1237" s="1">
        <v>10</v>
      </c>
      <c r="U1237" s="9"/>
      <c r="V1237" s="10"/>
      <c r="W1237" s="1" t="s">
        <v>30</v>
      </c>
      <c r="X1237" s="2" t="s">
        <v>35</v>
      </c>
      <c r="Y1237" s="2" t="str" cm="1">
        <f t="array" ref="Y1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7" s="2" t="s">
        <v>24</v>
      </c>
    </row>
    <row r="1238" spans="1:26" ht="15" customHeight="1" x14ac:dyDescent="0.35">
      <c r="A1238" s="1">
        <v>1237</v>
      </c>
      <c r="B1238" s="13">
        <v>-8.3908879500909492</v>
      </c>
      <c r="C1238" s="12">
        <v>37.210526670897103</v>
      </c>
      <c r="D1238" s="1">
        <v>3461</v>
      </c>
      <c r="E1238" s="2" t="s">
        <v>1430</v>
      </c>
      <c r="F1238" s="1"/>
      <c r="G1238" s="2" t="s">
        <v>26</v>
      </c>
      <c r="H1238" s="2" t="s">
        <v>69</v>
      </c>
      <c r="I1238" s="2" t="s">
        <v>1416</v>
      </c>
      <c r="J1238" s="1">
        <v>-22882</v>
      </c>
      <c r="K1238" s="1">
        <v>-272789</v>
      </c>
      <c r="L1238" s="2" t="s">
        <v>21</v>
      </c>
      <c r="M1238" s="1">
        <v>1976</v>
      </c>
      <c r="N1238" s="1" t="str" cm="1">
        <f t="array" ref="N1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38" s="2" t="s">
        <v>29</v>
      </c>
      <c r="P1238" s="2" t="str" cm="1">
        <f t="array" ref="P1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8" s="1">
        <v>3</v>
      </c>
      <c r="R1238" s="1">
        <v>50.2</v>
      </c>
      <c r="S1238" s="1">
        <v>11.8</v>
      </c>
      <c r="T1238" s="1">
        <v>17.600000000000001</v>
      </c>
      <c r="U1238" s="1">
        <v>3.2</v>
      </c>
      <c r="V1238" s="10"/>
      <c r="W1238" s="1" t="s">
        <v>30</v>
      </c>
      <c r="X1238" s="2" t="s">
        <v>35</v>
      </c>
      <c r="Y1238" s="2" t="str" cm="1">
        <f t="array" ref="Y1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38" s="2" t="s">
        <v>24</v>
      </c>
    </row>
    <row r="1239" spans="1:26" ht="15" customHeight="1" x14ac:dyDescent="0.35">
      <c r="A1239" s="1">
        <v>1238</v>
      </c>
      <c r="B1239" s="13">
        <v>-8.7330405529691895</v>
      </c>
      <c r="C1239" s="12">
        <v>38.146882911016597</v>
      </c>
      <c r="D1239" s="1">
        <v>3462</v>
      </c>
      <c r="E1239" s="2" t="s">
        <v>1431</v>
      </c>
      <c r="F1239" s="1"/>
      <c r="G1239" s="2" t="s">
        <v>26</v>
      </c>
      <c r="H1239" s="2" t="s">
        <v>600</v>
      </c>
      <c r="I1239" s="2" t="s">
        <v>1384</v>
      </c>
      <c r="J1239" s="1">
        <v>-52588.480000000003</v>
      </c>
      <c r="K1239" s="1">
        <v>-168723.5</v>
      </c>
      <c r="L1239" s="2" t="s">
        <v>21</v>
      </c>
      <c r="M1239" s="1">
        <v>1995</v>
      </c>
      <c r="N1239" s="1" t="str" cm="1">
        <f t="array" ref="N1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39" s="2" t="s">
        <v>77</v>
      </c>
      <c r="P1239" s="2" t="str" cm="1">
        <f t="array" ref="P1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39" s="1">
        <v>1</v>
      </c>
      <c r="R1239" s="1">
        <v>9.8000000000000007</v>
      </c>
      <c r="S1239" s="1">
        <v>16</v>
      </c>
      <c r="T1239" s="1">
        <v>9.8000000000000007</v>
      </c>
      <c r="U1239" s="9"/>
      <c r="V1239" s="10"/>
      <c r="W1239" s="1" t="s">
        <v>30</v>
      </c>
      <c r="X1239" s="2" t="s">
        <v>31</v>
      </c>
      <c r="Y1239" s="2" t="str" cm="1">
        <f t="array" ref="Y1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239" s="2" t="s">
        <v>24</v>
      </c>
    </row>
    <row r="1240" spans="1:26" ht="15" customHeight="1" x14ac:dyDescent="0.35">
      <c r="A1240" s="1">
        <v>1239</v>
      </c>
      <c r="B1240" s="13">
        <v>-8.3691584078859496</v>
      </c>
      <c r="C1240" s="12">
        <v>37.218329985630902</v>
      </c>
      <c r="D1240" s="1">
        <v>3466</v>
      </c>
      <c r="E1240" s="2" t="s">
        <v>1432</v>
      </c>
      <c r="F1240" s="1"/>
      <c r="G1240" s="2" t="s">
        <v>19</v>
      </c>
      <c r="H1240" s="2" t="s">
        <v>69</v>
      </c>
      <c r="I1240" s="2" t="s">
        <v>1416</v>
      </c>
      <c r="J1240" s="1">
        <v>-20951</v>
      </c>
      <c r="K1240" s="1">
        <v>-271928</v>
      </c>
      <c r="L1240" s="2" t="s">
        <v>21</v>
      </c>
      <c r="M1240" s="1">
        <v>1986</v>
      </c>
      <c r="N1240" s="1" t="str" cm="1">
        <f t="array" ref="N1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0" s="2" t="s">
        <v>29</v>
      </c>
      <c r="P1240" s="2" t="str" cm="1">
        <f t="array" ref="P1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0" s="1">
        <v>1</v>
      </c>
      <c r="R1240" s="1">
        <v>4</v>
      </c>
      <c r="S1240" s="1">
        <v>10</v>
      </c>
      <c r="T1240" s="1">
        <v>4</v>
      </c>
      <c r="U1240" s="9"/>
      <c r="V1240" s="10"/>
      <c r="W1240" s="1" t="s">
        <v>30</v>
      </c>
      <c r="X1240" s="2" t="s">
        <v>35</v>
      </c>
      <c r="Y1240" s="2" t="str" cm="1">
        <f t="array" ref="Y1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40" s="2" t="s">
        <v>24</v>
      </c>
    </row>
    <row r="1241" spans="1:26" ht="15" customHeight="1" x14ac:dyDescent="0.35">
      <c r="A1241" s="1">
        <v>1240</v>
      </c>
      <c r="B1241" s="13">
        <v>-8.4938794926191594</v>
      </c>
      <c r="C1241" s="12">
        <v>40.103749191626399</v>
      </c>
      <c r="D1241" s="1">
        <v>3469</v>
      </c>
      <c r="E1241" s="2" t="s">
        <v>1433</v>
      </c>
      <c r="F1241" s="1"/>
      <c r="G1241" s="2" t="s">
        <v>37</v>
      </c>
      <c r="H1241" s="2" t="s">
        <v>915</v>
      </c>
      <c r="I1241" s="2" t="s">
        <v>1424</v>
      </c>
      <c r="J1241" s="1">
        <v>-30761</v>
      </c>
      <c r="K1241" s="1">
        <v>48416</v>
      </c>
      <c r="L1241" s="2" t="s">
        <v>21</v>
      </c>
      <c r="M1241" s="1">
        <v>1997</v>
      </c>
      <c r="N1241" s="1" t="str" cm="1">
        <f t="array" ref="N1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1" s="2" t="s">
        <v>32</v>
      </c>
      <c r="P1241" s="2" t="str" cm="1">
        <f t="array" ref="P1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1" s="1">
        <v>3</v>
      </c>
      <c r="R1241" s="1">
        <v>33.68</v>
      </c>
      <c r="S1241" s="1">
        <v>10</v>
      </c>
      <c r="T1241" s="1">
        <v>16.77</v>
      </c>
      <c r="U1241" s="1">
        <v>6</v>
      </c>
      <c r="V1241" s="10"/>
      <c r="W1241" s="1" t="s">
        <v>46</v>
      </c>
      <c r="X1241" s="2" t="s">
        <v>38</v>
      </c>
      <c r="Y1241" s="2" t="str" cm="1">
        <f t="array" ref="Y1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2" spans="1:26" ht="15" customHeight="1" x14ac:dyDescent="0.35">
      <c r="A1242" s="1">
        <v>1241</v>
      </c>
      <c r="B1242" s="13">
        <v>-8.7469538655523493</v>
      </c>
      <c r="C1242" s="12">
        <v>38.101630987955602</v>
      </c>
      <c r="D1242" s="1">
        <v>3475</v>
      </c>
      <c r="E1242" s="2" t="s">
        <v>1434</v>
      </c>
      <c r="F1242" s="1"/>
      <c r="G1242" s="2" t="s">
        <v>26</v>
      </c>
      <c r="H1242" s="2" t="s">
        <v>600</v>
      </c>
      <c r="I1242" s="2" t="s">
        <v>1370</v>
      </c>
      <c r="J1242" s="1">
        <v>-53841.32</v>
      </c>
      <c r="K1242" s="1">
        <v>-173738.5</v>
      </c>
      <c r="L1242" s="2" t="s">
        <v>21</v>
      </c>
      <c r="M1242" s="1">
        <v>1892</v>
      </c>
      <c r="N1242" s="1" t="str" cm="1">
        <f t="array" ref="N1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42" s="2" t="s">
        <v>22</v>
      </c>
      <c r="P1242" s="2" t="str" cm="1">
        <f t="array" ref="P1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2" s="1">
        <v>1</v>
      </c>
      <c r="R1242" s="1">
        <v>20.6</v>
      </c>
      <c r="S1242" s="1">
        <v>6.04</v>
      </c>
      <c r="T1242" s="1">
        <v>20.6</v>
      </c>
      <c r="U1242" s="9"/>
      <c r="V1242" s="10"/>
      <c r="W1242" s="1" t="s">
        <v>30</v>
      </c>
      <c r="X1242" s="2" t="s">
        <v>321</v>
      </c>
      <c r="Y1242" s="2" t="str" cm="1">
        <f t="array" ref="Y1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243" spans="1:26" ht="15" customHeight="1" x14ac:dyDescent="0.35">
      <c r="A1243" s="1">
        <v>1242</v>
      </c>
      <c r="B1243" s="13">
        <v>-8.8812983497831404</v>
      </c>
      <c r="C1243" s="12">
        <v>38.886572304222398</v>
      </c>
      <c r="D1243" s="1">
        <v>3484</v>
      </c>
      <c r="E1243" s="2" t="s">
        <v>675</v>
      </c>
      <c r="F1243" s="1"/>
      <c r="G1243" s="2" t="s">
        <v>26</v>
      </c>
      <c r="H1243" s="2" t="s">
        <v>54</v>
      </c>
      <c r="I1243" s="2" t="s">
        <v>99</v>
      </c>
      <c r="J1243" s="1">
        <v>-64916.76</v>
      </c>
      <c r="K1243" s="1">
        <v>-86517.3</v>
      </c>
      <c r="L1243" s="2" t="s">
        <v>21</v>
      </c>
      <c r="M1243" s="1">
        <v>1993</v>
      </c>
      <c r="N1243" s="1" t="str" cm="1">
        <f t="array" ref="N1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3" s="2" t="s">
        <v>32</v>
      </c>
      <c r="P1243" s="2" t="str" cm="1">
        <f t="array" ref="P1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3" s="1">
        <v>3</v>
      </c>
      <c r="R1243" s="1">
        <v>37</v>
      </c>
      <c r="S1243" s="1">
        <v>13.8</v>
      </c>
      <c r="T1243" s="1">
        <v>18</v>
      </c>
      <c r="U1243" s="1">
        <v>4.2</v>
      </c>
      <c r="V1243" s="10"/>
      <c r="W1243" s="1" t="s">
        <v>30</v>
      </c>
      <c r="X1243" s="2" t="s">
        <v>24</v>
      </c>
      <c r="Y1243" s="2" t="str" cm="1">
        <f t="array" ref="Y1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4" spans="1:26" ht="15" customHeight="1" x14ac:dyDescent="0.35">
      <c r="A1244" s="1">
        <v>1243</v>
      </c>
      <c r="B1244" s="13">
        <v>-8.2275614090597493</v>
      </c>
      <c r="C1244" s="12">
        <v>40.311020357525699</v>
      </c>
      <c r="D1244" s="1">
        <v>3487</v>
      </c>
      <c r="E1244" s="2" t="s">
        <v>1436</v>
      </c>
      <c r="F1244" s="1"/>
      <c r="G1244" s="2" t="s">
        <v>37</v>
      </c>
      <c r="H1244" s="2" t="s">
        <v>915</v>
      </c>
      <c r="I1244" s="2" t="s">
        <v>1329</v>
      </c>
      <c r="J1244" s="1">
        <v>-8029</v>
      </c>
      <c r="K1244" s="1">
        <v>71373</v>
      </c>
      <c r="L1244" s="2" t="s">
        <v>21</v>
      </c>
      <c r="M1244" s="1">
        <v>1988</v>
      </c>
      <c r="N1244" s="1" t="str" cm="1">
        <f t="array" ref="N1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4" s="2" t="s">
        <v>32</v>
      </c>
      <c r="P1244" s="2" t="str" cm="1">
        <f t="array" ref="P1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4" s="1">
        <v>3</v>
      </c>
      <c r="R1244" s="1">
        <v>55.05</v>
      </c>
      <c r="S1244" s="1">
        <v>10.91</v>
      </c>
      <c r="T1244" s="1">
        <v>30.54</v>
      </c>
      <c r="U1244" s="1">
        <v>7.9</v>
      </c>
      <c r="V1244" s="10"/>
      <c r="W1244" s="1" t="s">
        <v>46</v>
      </c>
      <c r="X1244" s="2" t="s">
        <v>38</v>
      </c>
      <c r="Y1244" s="2" t="str" cm="1">
        <f t="array" ref="Y1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5" spans="1:26" ht="15" customHeight="1" x14ac:dyDescent="0.35">
      <c r="A1245" s="1">
        <v>1244</v>
      </c>
      <c r="B1245" s="13">
        <v>-8.2141612396354198</v>
      </c>
      <c r="C1245" s="12">
        <v>40.312891461852203</v>
      </c>
      <c r="D1245" s="1">
        <v>3488</v>
      </c>
      <c r="E1245" s="2" t="s">
        <v>1436</v>
      </c>
      <c r="F1245" s="1"/>
      <c r="G1245" s="2" t="s">
        <v>37</v>
      </c>
      <c r="H1245" s="2" t="s">
        <v>915</v>
      </c>
      <c r="I1245" s="2" t="s">
        <v>1329</v>
      </c>
      <c r="J1245" s="1">
        <v>-6889.7259999999997</v>
      </c>
      <c r="K1245" s="1">
        <v>71579.64</v>
      </c>
      <c r="L1245" s="2" t="s">
        <v>21</v>
      </c>
      <c r="M1245" s="1">
        <v>1997</v>
      </c>
      <c r="N1245" s="1" t="str" cm="1">
        <f t="array" ref="N1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5" s="2" t="s">
        <v>32</v>
      </c>
      <c r="P1245" s="2" t="str" cm="1">
        <f t="array" ref="P1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5" s="1">
        <v>3</v>
      </c>
      <c r="R1245" s="1">
        <v>37.46</v>
      </c>
      <c r="S1245" s="1">
        <v>10.73</v>
      </c>
      <c r="T1245" s="1">
        <v>17.43</v>
      </c>
      <c r="U1245" s="1">
        <v>7.9</v>
      </c>
      <c r="V1245" s="10"/>
      <c r="W1245" s="1" t="s">
        <v>46</v>
      </c>
      <c r="X1245" s="2" t="s">
        <v>38</v>
      </c>
      <c r="Y1245" s="2" t="str" cm="1">
        <f t="array" ref="Y1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6" spans="1:26" ht="15" customHeight="1" x14ac:dyDescent="0.35">
      <c r="A1246" s="1">
        <v>1245</v>
      </c>
      <c r="B1246" s="13">
        <v>-8.2035599793012892</v>
      </c>
      <c r="C1246" s="12">
        <v>40.308236686003703</v>
      </c>
      <c r="D1246" s="1">
        <v>3489</v>
      </c>
      <c r="E1246" s="2" t="s">
        <v>19</v>
      </c>
      <c r="F1246" s="1"/>
      <c r="G1246" s="2" t="s">
        <v>19</v>
      </c>
      <c r="H1246" s="2" t="s">
        <v>915</v>
      </c>
      <c r="I1246" s="2" t="s">
        <v>1329</v>
      </c>
      <c r="J1246" s="1">
        <v>-5989</v>
      </c>
      <c r="K1246" s="1">
        <v>71062</v>
      </c>
      <c r="L1246" s="2" t="s">
        <v>21</v>
      </c>
      <c r="M1246" s="1">
        <v>1997</v>
      </c>
      <c r="N1246" s="1" t="str" cm="1">
        <f t="array" ref="N1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6" s="2" t="s">
        <v>65</v>
      </c>
      <c r="P1246" s="2" t="str" cm="1">
        <f t="array" ref="P1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46" s="1">
        <v>1</v>
      </c>
      <c r="R1246" s="1">
        <v>11</v>
      </c>
      <c r="S1246" s="1">
        <v>17.489999999999998</v>
      </c>
      <c r="T1246" s="1">
        <v>11</v>
      </c>
      <c r="U1246" s="9"/>
      <c r="V1246" s="10"/>
      <c r="W1246" s="1" t="s">
        <v>46</v>
      </c>
      <c r="X1246" s="2" t="s">
        <v>24</v>
      </c>
      <c r="Y1246" s="2" t="str" cm="1">
        <f t="array" ref="Y1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7" spans="1:26" ht="15" customHeight="1" x14ac:dyDescent="0.35">
      <c r="A1247" s="1">
        <v>1246</v>
      </c>
      <c r="B1247" s="13">
        <v>-8.1885100275572693</v>
      </c>
      <c r="C1247" s="12">
        <v>40.309297730216201</v>
      </c>
      <c r="D1247" s="1">
        <v>3490</v>
      </c>
      <c r="E1247" s="2" t="s">
        <v>37</v>
      </c>
      <c r="F1247" s="1"/>
      <c r="G1247" s="2" t="s">
        <v>37</v>
      </c>
      <c r="H1247" s="2" t="s">
        <v>915</v>
      </c>
      <c r="I1247" s="2" t="s">
        <v>1329</v>
      </c>
      <c r="J1247" s="1">
        <v>-4709.55</v>
      </c>
      <c r="K1247" s="1">
        <v>71178.91</v>
      </c>
      <c r="L1247" s="2" t="s">
        <v>21</v>
      </c>
      <c r="M1247" s="1">
        <v>1996</v>
      </c>
      <c r="N1247" s="1" t="str" cm="1">
        <f t="array" ref="N1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7" s="2" t="s">
        <v>32</v>
      </c>
      <c r="P1247" s="2" t="str" cm="1">
        <f t="array" ref="P1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47" s="1">
        <v>3</v>
      </c>
      <c r="R1247" s="1">
        <v>55</v>
      </c>
      <c r="S1247" s="1">
        <v>11.04</v>
      </c>
      <c r="T1247" s="1">
        <v>27</v>
      </c>
      <c r="U1247" s="1">
        <v>7.13</v>
      </c>
      <c r="V1247" s="10"/>
      <c r="W1247" s="1" t="s">
        <v>46</v>
      </c>
      <c r="X1247" s="2" t="s">
        <v>24</v>
      </c>
      <c r="Y1247" s="2" t="str" cm="1">
        <f t="array" ref="Y1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8" spans="1:26" ht="15" customHeight="1" x14ac:dyDescent="0.35">
      <c r="A1248" s="1">
        <v>1247</v>
      </c>
      <c r="B1248" s="13">
        <v>-8.0689534681573392</v>
      </c>
      <c r="C1248" s="12">
        <v>40.242534262327297</v>
      </c>
      <c r="D1248" s="1">
        <v>3492</v>
      </c>
      <c r="E1248" s="2" t="s">
        <v>1437</v>
      </c>
      <c r="F1248" s="1"/>
      <c r="G1248" s="2" t="s">
        <v>26</v>
      </c>
      <c r="H1248" s="2" t="s">
        <v>915</v>
      </c>
      <c r="I1248" s="2" t="s">
        <v>1435</v>
      </c>
      <c r="J1248" s="1">
        <v>5459</v>
      </c>
      <c r="K1248" s="1">
        <v>63766</v>
      </c>
      <c r="L1248" s="2" t="s">
        <v>21</v>
      </c>
      <c r="M1248" s="1">
        <v>2002</v>
      </c>
      <c r="N1248" s="1" t="str" cm="1">
        <f t="array" ref="N1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8" s="2" t="s">
        <v>22</v>
      </c>
      <c r="P1248" s="2" t="str" cm="1">
        <f t="array" ref="P1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48" s="1">
        <v>1</v>
      </c>
      <c r="R1248" s="1">
        <v>27.85</v>
      </c>
      <c r="S1248" s="1">
        <v>13.03</v>
      </c>
      <c r="T1248" s="1">
        <v>27.85</v>
      </c>
      <c r="U1248" s="9"/>
      <c r="V1248" s="10"/>
      <c r="W1248" s="1" t="s">
        <v>46</v>
      </c>
      <c r="X1248" s="2" t="s">
        <v>38</v>
      </c>
      <c r="Y1248" s="2" t="str" cm="1">
        <f t="array" ref="Y1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49" spans="1:26" ht="15" customHeight="1" x14ac:dyDescent="0.35">
      <c r="A1249" s="1">
        <v>1248</v>
      </c>
      <c r="B1249" s="13">
        <v>-8.0694266090071292</v>
      </c>
      <c r="C1249" s="12">
        <v>40.243913674707997</v>
      </c>
      <c r="D1249" s="1">
        <v>3494</v>
      </c>
      <c r="E1249" s="2" t="s">
        <v>1438</v>
      </c>
      <c r="F1249" s="1"/>
      <c r="G1249" s="2" t="s">
        <v>19</v>
      </c>
      <c r="H1249" s="2" t="s">
        <v>915</v>
      </c>
      <c r="I1249" s="2" t="s">
        <v>1435</v>
      </c>
      <c r="J1249" s="1">
        <v>5418.63</v>
      </c>
      <c r="K1249" s="1">
        <v>63919.14</v>
      </c>
      <c r="L1249" s="2" t="s">
        <v>21</v>
      </c>
      <c r="M1249" s="1">
        <v>2000</v>
      </c>
      <c r="N1249" s="1" t="str" cm="1">
        <f t="array" ref="N1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49" s="2" t="s">
        <v>228</v>
      </c>
      <c r="P1249" s="2" t="str" cm="1">
        <f t="array" ref="P1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49" s="1">
        <v>1</v>
      </c>
      <c r="R1249" s="1">
        <v>4.7</v>
      </c>
      <c r="S1249" s="1">
        <v>25.3</v>
      </c>
      <c r="T1249" s="1">
        <v>4.7</v>
      </c>
      <c r="U1249" s="9"/>
      <c r="V1249" s="10"/>
      <c r="W1249" s="1" t="s">
        <v>46</v>
      </c>
      <c r="X1249" s="2" t="s">
        <v>24</v>
      </c>
      <c r="Y1249" s="2" t="str" cm="1">
        <f t="array" ref="Y1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0" spans="1:26" ht="15" customHeight="1" x14ac:dyDescent="0.35">
      <c r="A1250" s="1">
        <v>1249</v>
      </c>
      <c r="B1250" s="13">
        <v>-8.1707514517316202</v>
      </c>
      <c r="C1250" s="12">
        <v>40.308044881492101</v>
      </c>
      <c r="D1250" s="1">
        <v>3504</v>
      </c>
      <c r="E1250" s="2" t="s">
        <v>19</v>
      </c>
      <c r="F1250" s="1"/>
      <c r="G1250" s="2" t="s">
        <v>19</v>
      </c>
      <c r="H1250" s="2" t="s">
        <v>915</v>
      </c>
      <c r="I1250" s="2" t="s">
        <v>1329</v>
      </c>
      <c r="J1250" s="1">
        <v>-3200</v>
      </c>
      <c r="K1250" s="1">
        <v>71039</v>
      </c>
      <c r="L1250" s="2" t="s">
        <v>21</v>
      </c>
      <c r="M1250" s="1">
        <v>1996</v>
      </c>
      <c r="N1250" s="1" t="str" cm="1">
        <f t="array" ref="N1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0" s="2" t="s">
        <v>65</v>
      </c>
      <c r="P1250" s="2" t="str" cm="1">
        <f t="array" ref="P1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0" s="1">
        <v>1</v>
      </c>
      <c r="R1250" s="1">
        <v>11</v>
      </c>
      <c r="S1250" s="1">
        <v>17.5</v>
      </c>
      <c r="T1250" s="1">
        <v>11</v>
      </c>
      <c r="U1250" s="9"/>
      <c r="V1250" s="10"/>
      <c r="W1250" s="1" t="s">
        <v>46</v>
      </c>
      <c r="X1250" s="2" t="s">
        <v>24</v>
      </c>
      <c r="Y1250" s="2" t="str" cm="1">
        <f t="array" ref="Y1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1" spans="1:26" ht="15" customHeight="1" x14ac:dyDescent="0.35">
      <c r="A1251" s="1">
        <v>1250</v>
      </c>
      <c r="B1251" s="13">
        <v>-8.4891911059275706</v>
      </c>
      <c r="C1251" s="12">
        <v>40.1020525581458</v>
      </c>
      <c r="D1251" s="1">
        <v>3507</v>
      </c>
      <c r="E1251" s="2" t="s">
        <v>19</v>
      </c>
      <c r="F1251" s="1"/>
      <c r="G1251" s="2" t="s">
        <v>19</v>
      </c>
      <c r="H1251" s="2" t="s">
        <v>915</v>
      </c>
      <c r="I1251" s="2" t="s">
        <v>1424</v>
      </c>
      <c r="J1251" s="1">
        <v>-30362</v>
      </c>
      <c r="K1251" s="1">
        <v>48226</v>
      </c>
      <c r="L1251" s="2" t="s">
        <v>21</v>
      </c>
      <c r="M1251" s="1">
        <v>1997</v>
      </c>
      <c r="N1251" s="1" t="str" cm="1">
        <f t="array" ref="N1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1" s="2" t="s">
        <v>65</v>
      </c>
      <c r="P1251" s="2" t="str" cm="1">
        <f t="array" ref="P1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51" s="1">
        <v>1</v>
      </c>
      <c r="R1251" s="1">
        <v>4.3</v>
      </c>
      <c r="S1251" s="1">
        <v>21.1</v>
      </c>
      <c r="T1251" s="1">
        <v>4.3</v>
      </c>
      <c r="U1251" s="9"/>
      <c r="V1251" s="10"/>
      <c r="W1251" s="1" t="s">
        <v>46</v>
      </c>
      <c r="X1251" s="2" t="s">
        <v>24</v>
      </c>
      <c r="Y1251" s="2" t="str" cm="1">
        <f t="array" ref="Y1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2" spans="1:26" ht="15" customHeight="1" x14ac:dyDescent="0.35">
      <c r="A1252" s="1">
        <v>1251</v>
      </c>
      <c r="B1252" s="13">
        <v>-8.1652791417797506</v>
      </c>
      <c r="C1252" s="12">
        <v>40.306159384054901</v>
      </c>
      <c r="D1252" s="1">
        <v>3509</v>
      </c>
      <c r="E1252" s="2" t="s">
        <v>1439</v>
      </c>
      <c r="F1252" s="1"/>
      <c r="G1252" s="2" t="s">
        <v>19</v>
      </c>
      <c r="H1252" s="2" t="s">
        <v>915</v>
      </c>
      <c r="I1252" s="2" t="s">
        <v>1329</v>
      </c>
      <c r="J1252" s="1">
        <v>-2734.8809999999999</v>
      </c>
      <c r="K1252" s="1">
        <v>70829.45</v>
      </c>
      <c r="L1252" s="2" t="s">
        <v>21</v>
      </c>
      <c r="M1252" s="1">
        <v>1996</v>
      </c>
      <c r="N1252" s="1" t="str" cm="1">
        <f t="array" ref="N1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2" s="2" t="s">
        <v>32</v>
      </c>
      <c r="P1252" s="2" t="str" cm="1">
        <f t="array" ref="P1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2" s="1">
        <v>3</v>
      </c>
      <c r="R1252" s="1">
        <v>28.35</v>
      </c>
      <c r="S1252" s="1">
        <v>26.05</v>
      </c>
      <c r="T1252" s="1">
        <v>13.1</v>
      </c>
      <c r="U1252" s="1">
        <v>7.15</v>
      </c>
      <c r="V1252" s="10"/>
      <c r="W1252" s="1" t="s">
        <v>46</v>
      </c>
      <c r="X1252" s="2" t="s">
        <v>24</v>
      </c>
      <c r="Y1252" s="2" t="str" cm="1">
        <f t="array" ref="Y1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3" spans="1:26" ht="15" customHeight="1" x14ac:dyDescent="0.35">
      <c r="A1253" s="1">
        <v>1252</v>
      </c>
      <c r="B1253" s="13">
        <v>-8.5218343039550906</v>
      </c>
      <c r="C1253" s="12">
        <v>37.932596468500797</v>
      </c>
      <c r="D1253" s="1">
        <v>3510</v>
      </c>
      <c r="E1253" s="2" t="s">
        <v>1440</v>
      </c>
      <c r="F1253" s="1"/>
      <c r="G1253" s="2" t="s">
        <v>26</v>
      </c>
      <c r="H1253" s="2" t="s">
        <v>600</v>
      </c>
      <c r="I1253" s="2" t="s">
        <v>1370</v>
      </c>
      <c r="J1253" s="1">
        <v>-34174.050000000003</v>
      </c>
      <c r="K1253" s="1">
        <v>-192607.5</v>
      </c>
      <c r="L1253" s="2" t="s">
        <v>21</v>
      </c>
      <c r="M1253" s="1">
        <v>1968</v>
      </c>
      <c r="N1253" s="1" t="str" cm="1">
        <f t="array" ref="N1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3" s="2" t="s">
        <v>32</v>
      </c>
      <c r="P1253" s="2" t="str" cm="1">
        <f t="array" ref="P1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3" s="1">
        <v>3</v>
      </c>
      <c r="R1253" s="1">
        <v>27.12</v>
      </c>
      <c r="S1253" s="1">
        <v>10.4</v>
      </c>
      <c r="T1253" s="1">
        <v>9.0399999999999991</v>
      </c>
      <c r="U1253" s="1">
        <v>3.77</v>
      </c>
      <c r="V1253" s="10"/>
      <c r="W1253" s="1" t="s">
        <v>30</v>
      </c>
      <c r="X1253" s="2" t="s">
        <v>24</v>
      </c>
      <c r="Y1253" s="2" t="str" cm="1">
        <f t="array" ref="Y1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4" spans="1:26" ht="15" customHeight="1" x14ac:dyDescent="0.35">
      <c r="A1254" s="1">
        <v>1253</v>
      </c>
      <c r="B1254" s="13">
        <v>-8.5112145361905593</v>
      </c>
      <c r="C1254" s="12">
        <v>37.9335545290621</v>
      </c>
      <c r="D1254" s="1">
        <v>3511</v>
      </c>
      <c r="E1254" s="2" t="s">
        <v>1441</v>
      </c>
      <c r="F1254" s="1"/>
      <c r="G1254" s="2" t="s">
        <v>26</v>
      </c>
      <c r="H1254" s="2" t="s">
        <v>600</v>
      </c>
      <c r="I1254" s="2" t="s">
        <v>1370</v>
      </c>
      <c r="J1254" s="1">
        <v>-33240</v>
      </c>
      <c r="K1254" s="1">
        <v>-192505</v>
      </c>
      <c r="L1254" s="2" t="s">
        <v>21</v>
      </c>
      <c r="M1254" s="1">
        <v>1969</v>
      </c>
      <c r="N1254" s="1" t="str" cm="1">
        <f t="array" ref="N1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4" s="2" t="s">
        <v>22</v>
      </c>
      <c r="P1254" s="2" t="str" cm="1">
        <f t="array" ref="P1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4" s="1">
        <v>1</v>
      </c>
      <c r="R1254" s="1">
        <v>14.68</v>
      </c>
      <c r="S1254" s="1">
        <v>11.6</v>
      </c>
      <c r="T1254" s="1">
        <v>14.68</v>
      </c>
      <c r="U1254" s="9"/>
      <c r="V1254" s="10"/>
      <c r="W1254" s="1" t="s">
        <v>30</v>
      </c>
      <c r="X1254" s="2" t="s">
        <v>24</v>
      </c>
      <c r="Y1254" s="2" t="str" cm="1">
        <f t="array" ref="Y1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5" spans="1:26" ht="15" customHeight="1" x14ac:dyDescent="0.35">
      <c r="A1255" s="1">
        <v>1254</v>
      </c>
      <c r="B1255" s="13">
        <v>-8.3749145031381396</v>
      </c>
      <c r="C1255" s="12">
        <v>40.020752418388398</v>
      </c>
      <c r="D1255" s="1">
        <v>3512</v>
      </c>
      <c r="E1255" s="2" t="s">
        <v>1442</v>
      </c>
      <c r="F1255" s="1"/>
      <c r="G1255" s="2" t="s">
        <v>26</v>
      </c>
      <c r="H1255" s="2" t="s">
        <v>915</v>
      </c>
      <c r="I1255" s="2" t="s">
        <v>1443</v>
      </c>
      <c r="J1255" s="1">
        <v>-20642.52</v>
      </c>
      <c r="K1255" s="1">
        <v>39166.01</v>
      </c>
      <c r="L1255" s="2" t="s">
        <v>21</v>
      </c>
      <c r="M1255" s="1">
        <v>1977</v>
      </c>
      <c r="N1255" s="1" t="str" cm="1">
        <f t="array" ref="N1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5" s="2" t="s">
        <v>32</v>
      </c>
      <c r="P1255" s="2" t="str" cm="1">
        <f t="array" ref="P1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5" s="1">
        <v>3</v>
      </c>
      <c r="R1255" s="1">
        <v>43.05</v>
      </c>
      <c r="S1255" s="1">
        <v>13.4</v>
      </c>
      <c r="T1255" s="1">
        <v>16.95</v>
      </c>
      <c r="U1255" s="1">
        <v>5.6</v>
      </c>
      <c r="V1255" s="10"/>
      <c r="W1255" s="1" t="s">
        <v>46</v>
      </c>
      <c r="X1255" s="2" t="s">
        <v>24</v>
      </c>
      <c r="Y1255" s="2" t="str" cm="1">
        <f t="array" ref="Y1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6" spans="1:26" ht="15" customHeight="1" x14ac:dyDescent="0.35">
      <c r="A1256" s="1">
        <v>1255</v>
      </c>
      <c r="B1256" s="13">
        <v>-8.6092432399236891</v>
      </c>
      <c r="C1256" s="12">
        <v>41.139089367018698</v>
      </c>
      <c r="D1256" s="1">
        <v>3513</v>
      </c>
      <c r="E1256" s="2" t="s">
        <v>1444</v>
      </c>
      <c r="F1256" s="1"/>
      <c r="G1256" s="2" t="s">
        <v>26</v>
      </c>
      <c r="H1256" s="2" t="s">
        <v>723</v>
      </c>
      <c r="I1256" s="2" t="s">
        <v>723</v>
      </c>
      <c r="J1256" s="1">
        <v>-39975.43</v>
      </c>
      <c r="K1256" s="1">
        <v>163433.9</v>
      </c>
      <c r="L1256" s="2" t="s">
        <v>21</v>
      </c>
      <c r="M1256" s="1">
        <v>1886</v>
      </c>
      <c r="N1256" s="1" t="str" cm="1">
        <f t="array" ref="N1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56" s="2" t="s">
        <v>29</v>
      </c>
      <c r="P1256" s="2" t="str" cm="1">
        <f t="array" ref="P1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56" s="1">
        <v>1</v>
      </c>
      <c r="R1256" s="1">
        <v>175.5</v>
      </c>
      <c r="S1256" s="1">
        <v>8.6999999999999993</v>
      </c>
      <c r="T1256" s="1">
        <v>175.5</v>
      </c>
      <c r="U1256" s="9"/>
      <c r="V1256" s="10"/>
      <c r="W1256" s="1" t="s">
        <v>41</v>
      </c>
      <c r="X1256" s="2" t="s">
        <v>321</v>
      </c>
      <c r="Y1256" s="2" t="str" cm="1">
        <f t="array" ref="Y1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56" s="2" t="s">
        <v>51</v>
      </c>
    </row>
    <row r="1257" spans="1:26" ht="15" customHeight="1" x14ac:dyDescent="0.35">
      <c r="A1257" s="1">
        <v>1256</v>
      </c>
      <c r="B1257" s="13">
        <v>-8.4657597185651596</v>
      </c>
      <c r="C1257" s="12">
        <v>37.930961968174401</v>
      </c>
      <c r="D1257" s="1">
        <v>3514</v>
      </c>
      <c r="E1257" s="2" t="s">
        <v>1445</v>
      </c>
      <c r="F1257" s="1"/>
      <c r="G1257" s="2" t="s">
        <v>26</v>
      </c>
      <c r="H1257" s="2" t="s">
        <v>600</v>
      </c>
      <c r="I1257" s="2" t="s">
        <v>1370</v>
      </c>
      <c r="J1257" s="1">
        <v>-29245</v>
      </c>
      <c r="K1257" s="1">
        <v>-192808</v>
      </c>
      <c r="L1257" s="2" t="s">
        <v>21</v>
      </c>
      <c r="M1257" s="1">
        <v>1969</v>
      </c>
      <c r="N1257" s="1" t="str" cm="1">
        <f t="array" ref="N1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7" s="2" t="s">
        <v>22</v>
      </c>
      <c r="P1257" s="2" t="str" cm="1">
        <f t="array" ref="P1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57" s="1">
        <v>1</v>
      </c>
      <c r="R1257" s="1">
        <v>11.9</v>
      </c>
      <c r="S1257" s="1">
        <v>11.5</v>
      </c>
      <c r="T1257" s="1">
        <v>11.9</v>
      </c>
      <c r="U1257" s="9"/>
      <c r="V1257" s="10"/>
      <c r="W1257" s="1" t="s">
        <v>30</v>
      </c>
      <c r="X1257" s="2" t="s">
        <v>24</v>
      </c>
      <c r="Y1257" s="2" t="str" cm="1">
        <f t="array" ref="Y1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8" spans="1:26" ht="15" customHeight="1" x14ac:dyDescent="0.35">
      <c r="A1258" s="1">
        <v>1257</v>
      </c>
      <c r="B1258" s="13">
        <v>-8.1556487694941406</v>
      </c>
      <c r="C1258" s="12">
        <v>40.307217401750499</v>
      </c>
      <c r="D1258" s="1">
        <v>3515</v>
      </c>
      <c r="E1258" s="2" t="s">
        <v>1446</v>
      </c>
      <c r="F1258" s="1"/>
      <c r="G1258" s="2" t="s">
        <v>37</v>
      </c>
      <c r="H1258" s="2" t="s">
        <v>915</v>
      </c>
      <c r="I1258" s="2" t="s">
        <v>1329</v>
      </c>
      <c r="J1258" s="1">
        <v>-1916.1610000000001</v>
      </c>
      <c r="K1258" s="1">
        <v>70946.679999999993</v>
      </c>
      <c r="L1258" s="2" t="s">
        <v>21</v>
      </c>
      <c r="M1258" s="1">
        <v>1997</v>
      </c>
      <c r="N1258" s="1" t="str" cm="1">
        <f t="array" ref="N1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58" s="2" t="s">
        <v>32</v>
      </c>
      <c r="P1258" s="2" t="str" cm="1">
        <f t="array" ref="P1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8" s="1">
        <v>3</v>
      </c>
      <c r="R1258" s="1">
        <v>39.200000000000003</v>
      </c>
      <c r="S1258" s="1">
        <v>11.75</v>
      </c>
      <c r="T1258" s="1">
        <v>18.600000000000001</v>
      </c>
      <c r="U1258" s="1">
        <v>7.5</v>
      </c>
      <c r="V1258" s="10"/>
      <c r="W1258" s="1" t="s">
        <v>46</v>
      </c>
      <c r="X1258" s="2" t="s">
        <v>24</v>
      </c>
      <c r="Y1258" s="2" t="str" cm="1">
        <f t="array" ref="Y1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59" spans="1:26" ht="15" customHeight="1" x14ac:dyDescent="0.35">
      <c r="A1259" s="1">
        <v>1258</v>
      </c>
      <c r="B1259" s="13">
        <v>-8.40475182801881</v>
      </c>
      <c r="C1259" s="12">
        <v>37.931947475364197</v>
      </c>
      <c r="D1259" s="1">
        <v>3518</v>
      </c>
      <c r="E1259" s="2" t="s">
        <v>1447</v>
      </c>
      <c r="F1259" s="1"/>
      <c r="G1259" s="2" t="s">
        <v>26</v>
      </c>
      <c r="H1259" s="2" t="s">
        <v>600</v>
      </c>
      <c r="I1259" s="2" t="s">
        <v>1370</v>
      </c>
      <c r="J1259" s="1">
        <v>-23881.17</v>
      </c>
      <c r="K1259" s="1">
        <v>-192716</v>
      </c>
      <c r="L1259" s="2" t="s">
        <v>21</v>
      </c>
      <c r="M1259" s="1">
        <v>1969</v>
      </c>
      <c r="N1259" s="1" t="str" cm="1">
        <f t="array" ref="N1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59" s="2" t="s">
        <v>32</v>
      </c>
      <c r="P1259" s="2" t="str" cm="1">
        <f t="array" ref="P1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59" s="1">
        <v>5</v>
      </c>
      <c r="R1259" s="1">
        <v>82.4</v>
      </c>
      <c r="S1259" s="1">
        <v>10.35</v>
      </c>
      <c r="T1259" s="1">
        <v>18.100000000000001</v>
      </c>
      <c r="U1259" s="1">
        <v>6.73</v>
      </c>
      <c r="V1259" s="10"/>
      <c r="W1259" s="1" t="s">
        <v>30</v>
      </c>
      <c r="X1259" s="2" t="s">
        <v>24</v>
      </c>
      <c r="Y1259" s="2" t="str" cm="1">
        <f t="array" ref="Y1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0" spans="1:26" ht="15" customHeight="1" x14ac:dyDescent="0.35">
      <c r="A1260" s="1">
        <v>1259</v>
      </c>
      <c r="B1260" s="13">
        <v>-8.3853901917734799</v>
      </c>
      <c r="C1260" s="12">
        <v>37.9400188282141</v>
      </c>
      <c r="D1260" s="1">
        <v>3522</v>
      </c>
      <c r="E1260" s="2" t="s">
        <v>1448</v>
      </c>
      <c r="F1260" s="1"/>
      <c r="G1260" s="2" t="s">
        <v>63</v>
      </c>
      <c r="H1260" s="2" t="s">
        <v>600</v>
      </c>
      <c r="I1260" s="2" t="s">
        <v>1370</v>
      </c>
      <c r="J1260" s="1">
        <v>-22176.59</v>
      </c>
      <c r="K1260" s="1">
        <v>-191824.9</v>
      </c>
      <c r="L1260" s="2" t="s">
        <v>21</v>
      </c>
      <c r="M1260" s="1">
        <v>1957</v>
      </c>
      <c r="N1260" s="1" t="str" cm="1">
        <f t="array" ref="N1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0" s="2" t="s">
        <v>333</v>
      </c>
      <c r="P1260" s="2" t="str" cm="1">
        <f t="array" ref="P1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0" s="1">
        <v>5</v>
      </c>
      <c r="R1260" s="1">
        <v>46.43</v>
      </c>
      <c r="S1260" s="1">
        <v>10.220000000000001</v>
      </c>
      <c r="T1260" s="1">
        <v>11.14</v>
      </c>
      <c r="U1260" s="1">
        <v>6.23</v>
      </c>
      <c r="V1260" s="10"/>
      <c r="W1260" s="1" t="s">
        <v>30</v>
      </c>
      <c r="X1260" s="2" t="s">
        <v>24</v>
      </c>
      <c r="Y1260" s="2" t="str" cm="1">
        <f t="array" ref="Y1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1" spans="1:26" ht="15" customHeight="1" x14ac:dyDescent="0.35">
      <c r="A1261" s="1">
        <v>1260</v>
      </c>
      <c r="B1261" s="13">
        <v>-8.3746859304044499</v>
      </c>
      <c r="C1261" s="12">
        <v>40.009647577738299</v>
      </c>
      <c r="D1261" s="1">
        <v>3523</v>
      </c>
      <c r="E1261" s="2" t="s">
        <v>1449</v>
      </c>
      <c r="F1261" s="1"/>
      <c r="G1261" s="2" t="s">
        <v>26</v>
      </c>
      <c r="H1261" s="2" t="s">
        <v>915</v>
      </c>
      <c r="I1261" s="2" t="s">
        <v>1443</v>
      </c>
      <c r="J1261" s="1">
        <v>-20626.349999999999</v>
      </c>
      <c r="K1261" s="1">
        <v>37932.93</v>
      </c>
      <c r="L1261" s="2" t="s">
        <v>21</v>
      </c>
      <c r="M1261" s="1">
        <v>1884</v>
      </c>
      <c r="N1261" s="1" t="str" cm="1">
        <f t="array" ref="N1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1" s="2" t="s">
        <v>77</v>
      </c>
      <c r="P1261" s="2" t="str" cm="1">
        <f t="array" ref="P1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1" s="1">
        <v>2</v>
      </c>
      <c r="R1261" s="1">
        <v>13.3</v>
      </c>
      <c r="S1261" s="1">
        <v>13.15</v>
      </c>
      <c r="T1261" s="1">
        <v>6.65</v>
      </c>
      <c r="U1261" s="1">
        <v>2.15</v>
      </c>
      <c r="V1261" s="10"/>
      <c r="W1261" s="1" t="s">
        <v>46</v>
      </c>
      <c r="X1261" s="2" t="s">
        <v>35</v>
      </c>
      <c r="Y1261" s="2" t="str" cm="1">
        <f t="array" ref="Y1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61" s="2" t="s">
        <v>24</v>
      </c>
    </row>
    <row r="1262" spans="1:26" ht="15" customHeight="1" x14ac:dyDescent="0.35">
      <c r="A1262" s="1">
        <v>1261</v>
      </c>
      <c r="B1262" s="13">
        <v>-8.3838172970140601</v>
      </c>
      <c r="C1262" s="12">
        <v>37.940909612488603</v>
      </c>
      <c r="D1262" s="1">
        <v>3525</v>
      </c>
      <c r="E1262" s="2" t="s">
        <v>1450</v>
      </c>
      <c r="F1262" s="1"/>
      <c r="G1262" s="2" t="s">
        <v>26</v>
      </c>
      <c r="H1262" s="2" t="s">
        <v>600</v>
      </c>
      <c r="I1262" s="2" t="s">
        <v>1370</v>
      </c>
      <c r="J1262" s="1">
        <v>-22038.06</v>
      </c>
      <c r="K1262" s="1">
        <v>-191726.4</v>
      </c>
      <c r="L1262" s="2" t="s">
        <v>21</v>
      </c>
      <c r="M1262" s="1">
        <v>1952</v>
      </c>
      <c r="N1262" s="1" t="str" cm="1">
        <f t="array" ref="N1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2" s="2" t="s">
        <v>29</v>
      </c>
      <c r="P1262" s="2" t="str" cm="1">
        <f t="array" ref="P1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2" s="1">
        <v>2</v>
      </c>
      <c r="R1262" s="1">
        <v>65.599999999999994</v>
      </c>
      <c r="S1262" s="1">
        <v>10</v>
      </c>
      <c r="T1262" s="1">
        <v>32.799999999999997</v>
      </c>
      <c r="U1262" s="1">
        <v>6.65</v>
      </c>
      <c r="V1262" s="10"/>
      <c r="W1262" s="1" t="s">
        <v>30</v>
      </c>
      <c r="X1262" s="2" t="s">
        <v>24</v>
      </c>
      <c r="Y1262" s="2" t="str" cm="1">
        <f t="array" ref="Y1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3" spans="1:26" ht="15" customHeight="1" x14ac:dyDescent="0.35">
      <c r="A1263" s="1">
        <v>1262</v>
      </c>
      <c r="B1263" s="13">
        <v>-8.1464591741503103</v>
      </c>
      <c r="C1263" s="12">
        <v>40.304474963866198</v>
      </c>
      <c r="D1263" s="1">
        <v>3527</v>
      </c>
      <c r="E1263" s="2" t="s">
        <v>1451</v>
      </c>
      <c r="F1263" s="1"/>
      <c r="G1263" s="2" t="s">
        <v>19</v>
      </c>
      <c r="H1263" s="2" t="s">
        <v>915</v>
      </c>
      <c r="I1263" s="2" t="s">
        <v>1329</v>
      </c>
      <c r="J1263" s="1">
        <v>-1135</v>
      </c>
      <c r="K1263" s="1">
        <v>70642</v>
      </c>
      <c r="L1263" s="2" t="s">
        <v>21</v>
      </c>
      <c r="M1263" s="1">
        <v>1997</v>
      </c>
      <c r="N1263" s="1" t="str" cm="1">
        <f t="array" ref="N1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3" s="2" t="s">
        <v>65</v>
      </c>
      <c r="P1263" s="2" t="str" cm="1">
        <f t="array" ref="P1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3" s="1">
        <v>1</v>
      </c>
      <c r="R1263" s="1">
        <v>5.7</v>
      </c>
      <c r="S1263" s="1">
        <v>16.850000000000001</v>
      </c>
      <c r="T1263" s="1">
        <v>5.7</v>
      </c>
      <c r="U1263" s="9"/>
      <c r="V1263" s="10"/>
      <c r="W1263" s="1" t="s">
        <v>46</v>
      </c>
      <c r="X1263" s="2" t="s">
        <v>24</v>
      </c>
      <c r="Y1263" s="2" t="str" cm="1">
        <f t="array" ref="Y1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4" spans="1:26" ht="15" customHeight="1" x14ac:dyDescent="0.35">
      <c r="A1264" s="1">
        <v>1263</v>
      </c>
      <c r="B1264" s="13">
        <v>-8.1440473486994893</v>
      </c>
      <c r="C1264" s="12">
        <v>40.3017464820364</v>
      </c>
      <c r="D1264" s="1">
        <v>3529</v>
      </c>
      <c r="E1264" s="2" t="s">
        <v>1452</v>
      </c>
      <c r="F1264" s="1"/>
      <c r="G1264" s="2" t="s">
        <v>19</v>
      </c>
      <c r="H1264" s="2" t="s">
        <v>915</v>
      </c>
      <c r="I1264" s="2" t="s">
        <v>1329</v>
      </c>
      <c r="J1264" s="1">
        <v>-930</v>
      </c>
      <c r="K1264" s="1">
        <v>70339</v>
      </c>
      <c r="L1264" s="2" t="s">
        <v>21</v>
      </c>
      <c r="M1264" s="1">
        <v>1997</v>
      </c>
      <c r="N1264" s="1" t="str" cm="1">
        <f t="array" ref="N1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4" s="2" t="s">
        <v>65</v>
      </c>
      <c r="P1264" s="2" t="str" cm="1">
        <f t="array" ref="P1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4" s="1">
        <v>1</v>
      </c>
      <c r="R1264" s="1">
        <v>11</v>
      </c>
      <c r="S1264" s="1">
        <v>24.3</v>
      </c>
      <c r="T1264" s="1">
        <v>11</v>
      </c>
      <c r="U1264" s="9"/>
      <c r="V1264" s="10"/>
      <c r="W1264" s="1" t="s">
        <v>46</v>
      </c>
      <c r="X1264" s="2" t="s">
        <v>24</v>
      </c>
      <c r="Y1264" s="2" t="str" cm="1">
        <f t="array" ref="Y1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5" spans="1:26" ht="15" customHeight="1" x14ac:dyDescent="0.35">
      <c r="A1265" s="1">
        <v>1264</v>
      </c>
      <c r="B1265" s="13">
        <v>-8.1373415059604302</v>
      </c>
      <c r="C1265" s="12">
        <v>40.294275494560303</v>
      </c>
      <c r="D1265" s="1">
        <v>3531</v>
      </c>
      <c r="E1265" s="2" t="s">
        <v>1453</v>
      </c>
      <c r="F1265" s="1"/>
      <c r="G1265" s="2" t="s">
        <v>19</v>
      </c>
      <c r="H1265" s="2" t="s">
        <v>915</v>
      </c>
      <c r="I1265" s="2" t="s">
        <v>1329</v>
      </c>
      <c r="J1265" s="1">
        <v>-359.93040000000002</v>
      </c>
      <c r="K1265" s="1">
        <v>69509.37</v>
      </c>
      <c r="L1265" s="2" t="s">
        <v>21</v>
      </c>
      <c r="M1265" s="1">
        <v>1997</v>
      </c>
      <c r="N1265" s="1" t="str" cm="1">
        <f t="array" ref="N1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5" s="2" t="s">
        <v>32</v>
      </c>
      <c r="P1265" s="2" t="str" cm="1">
        <f t="array" ref="P1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5" s="1">
        <v>3</v>
      </c>
      <c r="R1265" s="1">
        <v>27.94</v>
      </c>
      <c r="S1265" s="1">
        <v>15.51</v>
      </c>
      <c r="T1265" s="1">
        <v>13.04</v>
      </c>
      <c r="U1265" s="1">
        <v>7.53</v>
      </c>
      <c r="V1265" s="10"/>
      <c r="W1265" s="1" t="s">
        <v>46</v>
      </c>
      <c r="X1265" s="2" t="s">
        <v>24</v>
      </c>
      <c r="Y1265" s="2" t="str" cm="1">
        <f t="array" ref="Y1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6" spans="1:26" ht="15" customHeight="1" x14ac:dyDescent="0.35">
      <c r="A1266" s="1">
        <v>1265</v>
      </c>
      <c r="B1266" s="13">
        <v>-8.1406112638411798</v>
      </c>
      <c r="C1266" s="12">
        <v>40.288463291432002</v>
      </c>
      <c r="D1266" s="1">
        <v>3534</v>
      </c>
      <c r="E1266" s="2" t="s">
        <v>1455</v>
      </c>
      <c r="F1266" s="1"/>
      <c r="G1266" s="2" t="s">
        <v>19</v>
      </c>
      <c r="H1266" s="2" t="s">
        <v>915</v>
      </c>
      <c r="I1266" s="2" t="s">
        <v>1329</v>
      </c>
      <c r="J1266" s="1">
        <v>-638</v>
      </c>
      <c r="K1266" s="1">
        <v>68864</v>
      </c>
      <c r="L1266" s="2" t="s">
        <v>21</v>
      </c>
      <c r="M1266" s="1">
        <v>1997</v>
      </c>
      <c r="N1266" s="1" t="str" cm="1">
        <f t="array" ref="N1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6" s="2" t="s">
        <v>65</v>
      </c>
      <c r="P1266" s="2" t="str" cm="1">
        <f t="array" ref="P1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66" s="1">
        <v>1</v>
      </c>
      <c r="R1266" s="1">
        <v>5.25</v>
      </c>
      <c r="S1266" s="1">
        <v>25.2</v>
      </c>
      <c r="T1266" s="1">
        <v>5.25</v>
      </c>
      <c r="U1266" s="9"/>
      <c r="V1266" s="10"/>
      <c r="W1266" s="1" t="s">
        <v>46</v>
      </c>
      <c r="X1266" s="2" t="s">
        <v>24</v>
      </c>
      <c r="Y1266" s="2" t="str" cm="1">
        <f t="array" ref="Y1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7" spans="1:26" ht="15" customHeight="1" x14ac:dyDescent="0.35">
      <c r="A1267" s="1">
        <v>1266</v>
      </c>
      <c r="B1267" s="13">
        <v>-8.1314386059509403</v>
      </c>
      <c r="C1267" s="12">
        <v>40.280178227618897</v>
      </c>
      <c r="D1267" s="1">
        <v>3535</v>
      </c>
      <c r="E1267" s="2" t="s">
        <v>1456</v>
      </c>
      <c r="F1267" s="1"/>
      <c r="G1267" s="2" t="s">
        <v>37</v>
      </c>
      <c r="H1267" s="2" t="s">
        <v>915</v>
      </c>
      <c r="I1267" s="2" t="s">
        <v>1435</v>
      </c>
      <c r="J1267" s="1">
        <v>142</v>
      </c>
      <c r="K1267" s="1">
        <v>67944</v>
      </c>
      <c r="L1267" s="2" t="s">
        <v>21</v>
      </c>
      <c r="M1267" s="1">
        <v>1997</v>
      </c>
      <c r="N1267" s="1" t="str" cm="1">
        <f t="array" ref="N1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7" s="2" t="s">
        <v>32</v>
      </c>
      <c r="P1267" s="2" t="str" cm="1">
        <f t="array" ref="P1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67" s="1">
        <v>3</v>
      </c>
      <c r="R1267" s="1">
        <v>52.5</v>
      </c>
      <c r="S1267" s="1">
        <v>10.3</v>
      </c>
      <c r="T1267" s="1">
        <v>25.5</v>
      </c>
      <c r="U1267" s="1">
        <v>7.7</v>
      </c>
      <c r="V1267" s="10"/>
      <c r="W1267" s="1" t="s">
        <v>46</v>
      </c>
      <c r="X1267" s="2" t="s">
        <v>24</v>
      </c>
      <c r="Y1267" s="2" t="str" cm="1">
        <f t="array" ref="Y1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8" spans="1:26" ht="15" customHeight="1" x14ac:dyDescent="0.35">
      <c r="A1268" s="1">
        <v>1267</v>
      </c>
      <c r="B1268" s="13">
        <v>-8.1293691556371197</v>
      </c>
      <c r="C1268" s="12">
        <v>40.278890355150502</v>
      </c>
      <c r="D1268" s="1">
        <v>3536</v>
      </c>
      <c r="E1268" s="2" t="s">
        <v>1457</v>
      </c>
      <c r="F1268" s="1"/>
      <c r="G1268" s="2" t="s">
        <v>19</v>
      </c>
      <c r="H1268" s="2" t="s">
        <v>915</v>
      </c>
      <c r="I1268" s="2" t="s">
        <v>1435</v>
      </c>
      <c r="J1268" s="1">
        <v>318</v>
      </c>
      <c r="K1268" s="1">
        <v>67801</v>
      </c>
      <c r="L1268" s="2" t="s">
        <v>21</v>
      </c>
      <c r="M1268" s="1">
        <v>1997</v>
      </c>
      <c r="N1268" s="1" t="str" cm="1">
        <f t="array" ref="N1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68" s="2" t="s">
        <v>22</v>
      </c>
      <c r="P1268" s="2" t="str" cm="1">
        <f t="array" ref="P1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68" s="1">
        <v>1</v>
      </c>
      <c r="R1268" s="1">
        <v>11.1</v>
      </c>
      <c r="S1268" s="1">
        <v>26.5</v>
      </c>
      <c r="T1268" s="1">
        <v>11.1</v>
      </c>
      <c r="U1268" s="9"/>
      <c r="V1268" s="10"/>
      <c r="W1268" s="1" t="s">
        <v>46</v>
      </c>
      <c r="X1268" s="2" t="s">
        <v>24</v>
      </c>
      <c r="Y1268" s="2" t="str" cm="1">
        <f t="array" ref="Y1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69" spans="1:26" ht="15" customHeight="1" x14ac:dyDescent="0.35">
      <c r="A1269" s="1">
        <v>1268</v>
      </c>
      <c r="B1269" s="13">
        <v>-8.2142171273454494</v>
      </c>
      <c r="C1269" s="12">
        <v>41.560185320430101</v>
      </c>
      <c r="D1269" s="1">
        <v>3537</v>
      </c>
      <c r="E1269" s="2" t="s">
        <v>1458</v>
      </c>
      <c r="F1269" s="1"/>
      <c r="G1269" s="2" t="s">
        <v>26</v>
      </c>
      <c r="H1269" s="2" t="s">
        <v>225</v>
      </c>
      <c r="I1269" s="2" t="s">
        <v>1305</v>
      </c>
      <c r="J1269" s="1">
        <v>-6766</v>
      </c>
      <c r="K1269" s="1">
        <v>210095</v>
      </c>
      <c r="L1269" s="2" t="s">
        <v>21</v>
      </c>
      <c r="M1269" s="1">
        <v>1893</v>
      </c>
      <c r="N1269" s="1" t="str" cm="1">
        <f t="array" ref="N1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69" s="2" t="s">
        <v>29</v>
      </c>
      <c r="P1269" s="2" t="str" cm="1">
        <f t="array" ref="P1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69" s="1">
        <v>1</v>
      </c>
      <c r="R1269" s="1">
        <v>18</v>
      </c>
      <c r="S1269" s="1">
        <v>6.66</v>
      </c>
      <c r="T1269" s="1">
        <v>18</v>
      </c>
      <c r="U1269" s="9"/>
      <c r="V1269" s="10"/>
      <c r="W1269" s="1" t="s">
        <v>41</v>
      </c>
      <c r="X1269" s="2" t="s">
        <v>35</v>
      </c>
      <c r="Y1269" s="2" t="str" cm="1">
        <f t="array" ref="Y1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270" spans="1:26" ht="15" customHeight="1" x14ac:dyDescent="0.35">
      <c r="A1270" s="1">
        <v>1269</v>
      </c>
      <c r="B1270" s="13">
        <v>-8.0591625135391602</v>
      </c>
      <c r="C1270" s="12">
        <v>40.373291437293297</v>
      </c>
      <c r="D1270" s="1">
        <v>3540</v>
      </c>
      <c r="E1270" s="2" t="s">
        <v>1459</v>
      </c>
      <c r="F1270" s="1"/>
      <c r="G1270" s="2" t="s">
        <v>26</v>
      </c>
      <c r="H1270" s="2" t="s">
        <v>915</v>
      </c>
      <c r="I1270" s="2" t="s">
        <v>1460</v>
      </c>
      <c r="J1270" s="1">
        <v>6280</v>
      </c>
      <c r="K1270" s="1">
        <v>78286</v>
      </c>
      <c r="L1270" s="2" t="s">
        <v>21</v>
      </c>
      <c r="M1270" s="1">
        <v>1996</v>
      </c>
      <c r="N1270" s="1" t="str" cm="1">
        <f t="array" ref="N1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0" s="2" t="s">
        <v>32</v>
      </c>
      <c r="P1270" s="2" t="str" cm="1">
        <f t="array" ref="P1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0" s="1">
        <v>7</v>
      </c>
      <c r="R1270" s="1">
        <v>261</v>
      </c>
      <c r="S1270" s="1">
        <v>14.7</v>
      </c>
      <c r="T1270" s="1">
        <v>40.65</v>
      </c>
      <c r="U1270" s="1">
        <v>20.82</v>
      </c>
      <c r="V1270" s="10"/>
      <c r="W1270" s="1" t="s">
        <v>46</v>
      </c>
      <c r="X1270" s="2" t="s">
        <v>38</v>
      </c>
      <c r="Y1270" s="2" t="str" cm="1">
        <f t="array" ref="Y1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1" spans="1:26" ht="15" customHeight="1" x14ac:dyDescent="0.35">
      <c r="A1271" s="1">
        <v>1270</v>
      </c>
      <c r="B1271" s="13">
        <v>-8.2237607538392794</v>
      </c>
      <c r="C1271" s="12">
        <v>40.3103569753453</v>
      </c>
      <c r="D1271" s="1">
        <v>3542</v>
      </c>
      <c r="E1271" s="2" t="s">
        <v>1461</v>
      </c>
      <c r="F1271" s="1"/>
      <c r="G1271" s="2" t="s">
        <v>37</v>
      </c>
      <c r="H1271" s="2" t="s">
        <v>915</v>
      </c>
      <c r="I1271" s="2" t="s">
        <v>1329</v>
      </c>
      <c r="J1271" s="1">
        <v>-7706</v>
      </c>
      <c r="K1271" s="1">
        <v>71299</v>
      </c>
      <c r="L1271" s="2" t="s">
        <v>21</v>
      </c>
      <c r="M1271" s="1">
        <v>1996</v>
      </c>
      <c r="N1271" s="1" t="str" cm="1">
        <f t="array" ref="N1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1" s="2" t="s">
        <v>32</v>
      </c>
      <c r="P1271" s="2" t="str" cm="1">
        <f t="array" ref="P1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1" s="1">
        <v>3</v>
      </c>
      <c r="R1271" s="1">
        <v>49.8</v>
      </c>
      <c r="S1271" s="1">
        <v>10.8</v>
      </c>
      <c r="T1271" s="1">
        <v>25.2</v>
      </c>
      <c r="U1271" s="1">
        <v>5.7</v>
      </c>
      <c r="V1271" s="10"/>
      <c r="W1271" s="1" t="s">
        <v>46</v>
      </c>
      <c r="X1271" s="2" t="s">
        <v>38</v>
      </c>
      <c r="Y1271" s="2" t="str" cm="1">
        <f t="array" ref="Y1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2" spans="1:26" ht="15" customHeight="1" x14ac:dyDescent="0.35">
      <c r="A1272" s="1">
        <v>1271</v>
      </c>
      <c r="B1272" s="13">
        <v>-7.9377062684734296</v>
      </c>
      <c r="C1272" s="12">
        <v>40.425949641123403</v>
      </c>
      <c r="D1272" s="1">
        <v>3546</v>
      </c>
      <c r="E1272" s="2" t="s">
        <v>1463</v>
      </c>
      <c r="F1272" s="1"/>
      <c r="G1272" s="2" t="s">
        <v>26</v>
      </c>
      <c r="H1272" s="2" t="s">
        <v>915</v>
      </c>
      <c r="I1272" s="2" t="s">
        <v>1464</v>
      </c>
      <c r="J1272" s="1">
        <v>16582</v>
      </c>
      <c r="K1272" s="1">
        <v>84149</v>
      </c>
      <c r="L1272" s="2" t="s">
        <v>21</v>
      </c>
      <c r="M1272" s="1">
        <v>1700</v>
      </c>
      <c r="N1272" s="1" t="str" cm="1">
        <f t="array" ref="N1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2" s="2" t="s">
        <v>29</v>
      </c>
      <c r="P1272" s="2" t="str" cm="1">
        <f t="array" ref="P1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2" s="1">
        <v>4</v>
      </c>
      <c r="R1272" s="1">
        <v>54.6</v>
      </c>
      <c r="S1272" s="1">
        <v>5</v>
      </c>
      <c r="T1272" s="1">
        <v>24.67</v>
      </c>
      <c r="U1272" s="1">
        <v>7.62</v>
      </c>
      <c r="V1272" s="10"/>
      <c r="W1272" s="1" t="s">
        <v>46</v>
      </c>
      <c r="X1272" s="2" t="s">
        <v>35</v>
      </c>
      <c r="Y1272" s="2" t="str" cm="1">
        <f t="array" ref="Y1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273" spans="1:26" ht="15" customHeight="1" x14ac:dyDescent="0.35">
      <c r="A1273" s="1">
        <v>1272</v>
      </c>
      <c r="B1273" s="13">
        <v>-7.9959885539849198</v>
      </c>
      <c r="C1273" s="12">
        <v>40.2741368009005</v>
      </c>
      <c r="D1273" s="1">
        <v>3558</v>
      </c>
      <c r="E1273" s="2" t="s">
        <v>1465</v>
      </c>
      <c r="F1273" s="1"/>
      <c r="G1273" s="2" t="s">
        <v>26</v>
      </c>
      <c r="H1273" s="2" t="s">
        <v>915</v>
      </c>
      <c r="I1273" s="2" t="s">
        <v>1435</v>
      </c>
      <c r="J1273" s="1">
        <v>11662.23</v>
      </c>
      <c r="K1273" s="1">
        <v>67282.179999999993</v>
      </c>
      <c r="L1273" s="2" t="s">
        <v>21</v>
      </c>
      <c r="M1273" s="1">
        <v>2003</v>
      </c>
      <c r="N1273" s="1" t="str" cm="1">
        <f t="array" ref="N1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3" s="2" t="s">
        <v>32</v>
      </c>
      <c r="P1273" s="2" t="str" cm="1">
        <f t="array" ref="P1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3" s="1">
        <v>3</v>
      </c>
      <c r="R1273" s="1">
        <v>117</v>
      </c>
      <c r="S1273" s="1">
        <v>12.06</v>
      </c>
      <c r="T1273" s="1">
        <v>45</v>
      </c>
      <c r="U1273" s="1">
        <v>22.15</v>
      </c>
      <c r="V1273" s="10"/>
      <c r="W1273" s="1" t="s">
        <v>46</v>
      </c>
      <c r="X1273" s="2" t="s">
        <v>38</v>
      </c>
      <c r="Y1273" s="2" t="str" cm="1">
        <f t="array" ref="Y1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4" spans="1:26" ht="15" customHeight="1" x14ac:dyDescent="0.35">
      <c r="A1274" s="1">
        <v>1273</v>
      </c>
      <c r="B1274" s="13">
        <v>-8.0377936227015905</v>
      </c>
      <c r="C1274" s="12">
        <v>40.246070092340403</v>
      </c>
      <c r="D1274" s="1">
        <v>3582</v>
      </c>
      <c r="E1274" s="2" t="s">
        <v>1468</v>
      </c>
      <c r="F1274" s="1"/>
      <c r="G1274" s="2" t="s">
        <v>26</v>
      </c>
      <c r="H1274" s="2" t="s">
        <v>915</v>
      </c>
      <c r="I1274" s="2" t="s">
        <v>1435</v>
      </c>
      <c r="J1274" s="1">
        <v>8110</v>
      </c>
      <c r="K1274" s="1">
        <v>64161</v>
      </c>
      <c r="L1274" s="2" t="s">
        <v>21</v>
      </c>
      <c r="M1274" s="1">
        <v>1977</v>
      </c>
      <c r="N1274" s="1" t="str" cm="1">
        <f t="array" ref="N1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4" s="2" t="s">
        <v>29</v>
      </c>
      <c r="P1274" s="2" t="str" cm="1">
        <f t="array" ref="P1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4" s="1">
        <v>3</v>
      </c>
      <c r="R1274" s="1">
        <v>40</v>
      </c>
      <c r="S1274" s="1">
        <v>5.4</v>
      </c>
      <c r="T1274" s="1">
        <v>14</v>
      </c>
      <c r="U1274" s="1">
        <v>6.3</v>
      </c>
      <c r="V1274" s="10"/>
      <c r="W1274" s="1" t="s">
        <v>46</v>
      </c>
      <c r="X1274" s="2" t="s">
        <v>35</v>
      </c>
      <c r="Y1274" s="2" t="str" cm="1">
        <f t="array" ref="Y1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275" spans="1:26" ht="15" customHeight="1" x14ac:dyDescent="0.35">
      <c r="A1275" s="1">
        <v>1274</v>
      </c>
      <c r="B1275" s="13">
        <v>-7.9266116146925896</v>
      </c>
      <c r="C1275" s="12">
        <v>40.4097370505309</v>
      </c>
      <c r="D1275" s="1">
        <v>3583</v>
      </c>
      <c r="E1275" s="2" t="s">
        <v>1469</v>
      </c>
      <c r="F1275" s="1"/>
      <c r="G1275" s="2" t="s">
        <v>26</v>
      </c>
      <c r="H1275" s="2" t="s">
        <v>915</v>
      </c>
      <c r="I1275" s="2" t="s">
        <v>1464</v>
      </c>
      <c r="J1275" s="1">
        <v>17527.71</v>
      </c>
      <c r="K1275" s="1">
        <v>82350.850000000006</v>
      </c>
      <c r="L1275" s="2" t="s">
        <v>21</v>
      </c>
      <c r="M1275" s="1">
        <v>1977</v>
      </c>
      <c r="N1275" s="1" t="str" cm="1">
        <f t="array" ref="N1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5" s="2" t="s">
        <v>32</v>
      </c>
      <c r="P1275" s="2" t="str" cm="1">
        <f t="array" ref="P1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5" s="1">
        <v>3</v>
      </c>
      <c r="R1275" s="1">
        <v>61.6</v>
      </c>
      <c r="S1275" s="1">
        <v>11.8</v>
      </c>
      <c r="T1275" s="1">
        <v>24.8</v>
      </c>
      <c r="U1275" s="1">
        <v>8.4</v>
      </c>
      <c r="V1275" s="10"/>
      <c r="W1275" s="1" t="s">
        <v>46</v>
      </c>
      <c r="X1275" s="2" t="s">
        <v>38</v>
      </c>
      <c r="Y1275" s="2" t="str" cm="1">
        <f t="array" ref="Y1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6" spans="1:26" ht="15" customHeight="1" x14ac:dyDescent="0.35">
      <c r="A1276" s="1">
        <v>1275</v>
      </c>
      <c r="B1276" s="13">
        <v>-8.5184056048859293</v>
      </c>
      <c r="C1276" s="12">
        <v>40.089638834271597</v>
      </c>
      <c r="D1276" s="1">
        <v>3591</v>
      </c>
      <c r="E1276" s="2" t="s">
        <v>1470</v>
      </c>
      <c r="F1276" s="1"/>
      <c r="G1276" s="2" t="s">
        <v>19</v>
      </c>
      <c r="H1276" s="2" t="s">
        <v>915</v>
      </c>
      <c r="I1276" s="2" t="s">
        <v>1424</v>
      </c>
      <c r="J1276" s="1">
        <v>-32859</v>
      </c>
      <c r="K1276" s="1">
        <v>46858</v>
      </c>
      <c r="L1276" s="2" t="s">
        <v>21</v>
      </c>
      <c r="M1276" s="1">
        <v>1959</v>
      </c>
      <c r="N1276" s="1" t="str" cm="1">
        <f t="array" ref="N1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276" s="2" t="s">
        <v>29</v>
      </c>
      <c r="P1276" s="2" t="str" cm="1">
        <f t="array" ref="P1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76" s="1">
        <v>1</v>
      </c>
      <c r="R1276" s="1">
        <v>6.61</v>
      </c>
      <c r="S1276" s="1">
        <v>20.079999999999998</v>
      </c>
      <c r="T1276" s="1">
        <v>6.61</v>
      </c>
      <c r="U1276" s="9"/>
      <c r="V1276" s="10"/>
      <c r="W1276" s="1" t="s">
        <v>46</v>
      </c>
      <c r="X1276" s="2" t="s">
        <v>35</v>
      </c>
      <c r="Y1276" s="2" t="str" cm="1">
        <f t="array" ref="Y1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276" s="2" t="s">
        <v>24</v>
      </c>
    </row>
    <row r="1277" spans="1:26" ht="15" customHeight="1" x14ac:dyDescent="0.35">
      <c r="A1277" s="1">
        <v>1276</v>
      </c>
      <c r="B1277" s="13">
        <v>-8.3342699838530905</v>
      </c>
      <c r="C1277" s="12">
        <v>40.087855871546601</v>
      </c>
      <c r="D1277" s="1">
        <v>3594</v>
      </c>
      <c r="E1277" s="2" t="s">
        <v>1471</v>
      </c>
      <c r="F1277" s="1"/>
      <c r="G1277" s="2" t="s">
        <v>63</v>
      </c>
      <c r="H1277" s="2" t="s">
        <v>915</v>
      </c>
      <c r="I1277" s="2" t="s">
        <v>1466</v>
      </c>
      <c r="J1277" s="1">
        <v>-17155.939999999999</v>
      </c>
      <c r="K1277" s="1">
        <v>46608.27</v>
      </c>
      <c r="L1277" s="2" t="s">
        <v>21</v>
      </c>
      <c r="M1277" s="1">
        <v>2000</v>
      </c>
      <c r="N1277" s="1" t="str" cm="1">
        <f t="array" ref="N1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77" s="2" t="s">
        <v>32</v>
      </c>
      <c r="P1277" s="2" t="str" cm="1">
        <f t="array" ref="P1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7" s="1">
        <v>4</v>
      </c>
      <c r="R1277" s="1">
        <v>62.1</v>
      </c>
      <c r="S1277" s="1">
        <v>11.2</v>
      </c>
      <c r="T1277" s="1">
        <v>21.1</v>
      </c>
      <c r="U1277" s="1">
        <v>7.75</v>
      </c>
      <c r="V1277" s="10"/>
      <c r="W1277" s="1" t="s">
        <v>46</v>
      </c>
      <c r="X1277" s="2" t="s">
        <v>38</v>
      </c>
      <c r="Y1277" s="2" t="str" cm="1">
        <f t="array" ref="Y1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8" spans="1:26" ht="15" customHeight="1" x14ac:dyDescent="0.35">
      <c r="A1278" s="1">
        <v>1277</v>
      </c>
      <c r="B1278" s="13">
        <v>-8.0966417553286192</v>
      </c>
      <c r="C1278" s="12">
        <v>40.0174052240137</v>
      </c>
      <c r="D1278" s="1">
        <v>3595</v>
      </c>
      <c r="E1278" s="2" t="s">
        <v>1472</v>
      </c>
      <c r="F1278" s="1"/>
      <c r="G1278" s="2" t="s">
        <v>26</v>
      </c>
      <c r="H1278" s="2" t="s">
        <v>915</v>
      </c>
      <c r="I1278" s="2" t="s">
        <v>1473</v>
      </c>
      <c r="J1278" s="1">
        <v>3113.2310000000002</v>
      </c>
      <c r="K1278" s="1">
        <v>38766.980000000003</v>
      </c>
      <c r="L1278" s="2" t="s">
        <v>21</v>
      </c>
      <c r="M1278" s="1">
        <v>1981</v>
      </c>
      <c r="N1278" s="1" t="str" cm="1">
        <f t="array" ref="N1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8" s="2" t="s">
        <v>333</v>
      </c>
      <c r="P1278" s="2" t="str" cm="1">
        <f t="array" ref="P1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8" s="1">
        <v>7</v>
      </c>
      <c r="R1278" s="1">
        <v>119.53</v>
      </c>
      <c r="S1278" s="1">
        <v>12.6</v>
      </c>
      <c r="T1278" s="1">
        <v>26.54</v>
      </c>
      <c r="U1278" s="1">
        <v>15.45</v>
      </c>
      <c r="V1278" s="10"/>
      <c r="W1278" s="1" t="s">
        <v>46</v>
      </c>
      <c r="X1278" s="2" t="s">
        <v>24</v>
      </c>
      <c r="Y1278" s="2" t="str" cm="1">
        <f t="array" ref="Y1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79" spans="1:26" ht="15" customHeight="1" x14ac:dyDescent="0.35">
      <c r="A1279" s="1">
        <v>1278</v>
      </c>
      <c r="B1279" s="13">
        <v>-8.1096913570218394</v>
      </c>
      <c r="C1279" s="12">
        <v>40.007916262884898</v>
      </c>
      <c r="D1279" s="1">
        <v>3597</v>
      </c>
      <c r="E1279" s="2" t="s">
        <v>1474</v>
      </c>
      <c r="F1279" s="1"/>
      <c r="G1279" s="2" t="s">
        <v>26</v>
      </c>
      <c r="H1279" s="2" t="s">
        <v>915</v>
      </c>
      <c r="I1279" s="2" t="s">
        <v>1473</v>
      </c>
      <c r="J1279" s="1">
        <v>1999.4349999999999</v>
      </c>
      <c r="K1279" s="1">
        <v>37713</v>
      </c>
      <c r="L1279" s="2" t="s">
        <v>21</v>
      </c>
      <c r="M1279" s="1">
        <v>1981</v>
      </c>
      <c r="N1279" s="1" t="str" cm="1">
        <f t="array" ref="N1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79" s="2" t="s">
        <v>333</v>
      </c>
      <c r="P1279" s="2" t="str" cm="1">
        <f t="array" ref="P1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79" s="1">
        <v>7</v>
      </c>
      <c r="R1279" s="1">
        <v>123.01</v>
      </c>
      <c r="S1279" s="1">
        <v>12.6</v>
      </c>
      <c r="T1279" s="1">
        <v>27.45</v>
      </c>
      <c r="U1279" s="1">
        <v>20.5</v>
      </c>
      <c r="V1279" s="10"/>
      <c r="W1279" s="1" t="s">
        <v>46</v>
      </c>
      <c r="X1279" s="2" t="s">
        <v>24</v>
      </c>
      <c r="Y1279" s="2" t="str" cm="1">
        <f t="array" ref="Y1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0" spans="1:26" ht="15" customHeight="1" x14ac:dyDescent="0.35">
      <c r="A1280" s="1">
        <v>1279</v>
      </c>
      <c r="B1280" s="13">
        <v>-8.2735644749417805</v>
      </c>
      <c r="C1280" s="12">
        <v>40.126110496421497</v>
      </c>
      <c r="D1280" s="1">
        <v>3600</v>
      </c>
      <c r="E1280" s="2" t="s">
        <v>37</v>
      </c>
      <c r="F1280" s="1"/>
      <c r="G1280" s="2" t="s">
        <v>37</v>
      </c>
      <c r="H1280" s="2" t="s">
        <v>915</v>
      </c>
      <c r="I1280" s="2" t="s">
        <v>1354</v>
      </c>
      <c r="J1280" s="1">
        <v>-11972</v>
      </c>
      <c r="K1280" s="1">
        <v>50846</v>
      </c>
      <c r="L1280" s="2" t="s">
        <v>21</v>
      </c>
      <c r="M1280" s="1">
        <v>2004</v>
      </c>
      <c r="N1280" s="1" t="str" cm="1">
        <f t="array" ref="N1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0" s="2" t="s">
        <v>32</v>
      </c>
      <c r="P1280" s="2" t="str" cm="1">
        <f t="array" ref="P1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0" s="1">
        <v>3</v>
      </c>
      <c r="R1280" s="1">
        <v>45</v>
      </c>
      <c r="S1280" s="1">
        <v>12.5</v>
      </c>
      <c r="T1280" s="1">
        <v>25</v>
      </c>
      <c r="U1280" s="1">
        <v>5.51</v>
      </c>
      <c r="V1280" s="10"/>
      <c r="W1280" s="1" t="s">
        <v>46</v>
      </c>
      <c r="X1280" s="2" t="s">
        <v>24</v>
      </c>
      <c r="Y1280" s="2" t="str" cm="1">
        <f t="array" ref="Y1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1" spans="1:25" ht="15" customHeight="1" x14ac:dyDescent="0.35">
      <c r="A1281" s="1">
        <v>1280</v>
      </c>
      <c r="B1281" s="13">
        <v>-8.2716320002971209</v>
      </c>
      <c r="C1281" s="12">
        <v>40.1277429093427</v>
      </c>
      <c r="D1281" s="1">
        <v>3602</v>
      </c>
      <c r="E1281" s="2" t="s">
        <v>1475</v>
      </c>
      <c r="F1281" s="1"/>
      <c r="G1281" s="2" t="s">
        <v>19</v>
      </c>
      <c r="H1281" s="2" t="s">
        <v>915</v>
      </c>
      <c r="I1281" s="2" t="s">
        <v>1354</v>
      </c>
      <c r="J1281" s="1">
        <v>-11807</v>
      </c>
      <c r="K1281" s="1">
        <v>51027</v>
      </c>
      <c r="L1281" s="2" t="s">
        <v>21</v>
      </c>
      <c r="M1281" s="1">
        <v>2004</v>
      </c>
      <c r="N1281" s="1" t="str" cm="1">
        <f t="array" ref="N1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1" s="2" t="s">
        <v>228</v>
      </c>
      <c r="P1281" s="2" t="str" cm="1">
        <f t="array" ref="P1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281" s="1">
        <v>1</v>
      </c>
      <c r="R1281" s="1">
        <v>9.25</v>
      </c>
      <c r="S1281" s="1">
        <v>22.5</v>
      </c>
      <c r="T1281" s="1">
        <v>9.25</v>
      </c>
      <c r="U1281" s="9"/>
      <c r="V1281" s="10"/>
      <c r="W1281" s="1" t="s">
        <v>46</v>
      </c>
      <c r="X1281" s="2" t="s">
        <v>24</v>
      </c>
      <c r="Y1281" s="2" t="str" cm="1">
        <f t="array" ref="Y1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2" spans="1:25" ht="15" customHeight="1" x14ac:dyDescent="0.35">
      <c r="A1282" s="1">
        <v>1281</v>
      </c>
      <c r="B1282" s="13">
        <v>-8.2698611987155601</v>
      </c>
      <c r="C1282" s="12">
        <v>40.128132271655701</v>
      </c>
      <c r="D1282" s="1">
        <v>3603</v>
      </c>
      <c r="E1282" s="2" t="s">
        <v>1476</v>
      </c>
      <c r="F1282" s="1"/>
      <c r="G1282" s="2" t="s">
        <v>26</v>
      </c>
      <c r="H1282" s="2" t="s">
        <v>915</v>
      </c>
      <c r="I1282" s="2" t="s">
        <v>1354</v>
      </c>
      <c r="J1282" s="1">
        <v>-11656</v>
      </c>
      <c r="K1282" s="1">
        <v>51070</v>
      </c>
      <c r="L1282" s="2" t="s">
        <v>21</v>
      </c>
      <c r="M1282" s="1">
        <v>2004</v>
      </c>
      <c r="N1282" s="1" t="str" cm="1">
        <f t="array" ref="N1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2" s="2" t="s">
        <v>22</v>
      </c>
      <c r="P1282" s="2" t="str" cm="1">
        <f t="array" ref="P1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2" s="1">
        <v>1</v>
      </c>
      <c r="R1282" s="1">
        <v>14.7</v>
      </c>
      <c r="S1282" s="1">
        <v>12.6</v>
      </c>
      <c r="T1282" s="1">
        <v>14.7</v>
      </c>
      <c r="U1282" s="9"/>
      <c r="V1282" s="10"/>
      <c r="W1282" s="1" t="s">
        <v>46</v>
      </c>
      <c r="X1282" s="2" t="s">
        <v>38</v>
      </c>
      <c r="Y1282" s="2" t="str" cm="1">
        <f t="array" ref="Y1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3" spans="1:25" ht="15" customHeight="1" x14ac:dyDescent="0.35">
      <c r="A1283" s="1">
        <v>1282</v>
      </c>
      <c r="B1283" s="13">
        <v>-8.2659897619047094</v>
      </c>
      <c r="C1283" s="12">
        <v>40.128262862327901</v>
      </c>
      <c r="D1283" s="1">
        <v>3604</v>
      </c>
      <c r="E1283" s="2" t="s">
        <v>1477</v>
      </c>
      <c r="F1283" s="1"/>
      <c r="G1283" s="2" t="s">
        <v>19</v>
      </c>
      <c r="H1283" s="2" t="s">
        <v>915</v>
      </c>
      <c r="I1283" s="2" t="s">
        <v>1354</v>
      </c>
      <c r="J1283" s="1">
        <v>-11326</v>
      </c>
      <c r="K1283" s="1">
        <v>51084</v>
      </c>
      <c r="L1283" s="2" t="s">
        <v>21</v>
      </c>
      <c r="M1283" s="1">
        <v>2004</v>
      </c>
      <c r="N1283" s="1" t="str" cm="1">
        <f t="array" ref="N1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3" s="2" t="s">
        <v>22</v>
      </c>
      <c r="P1283" s="2" t="str" cm="1">
        <f t="array" ref="P1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3" s="1">
        <v>1</v>
      </c>
      <c r="R1283" s="1">
        <v>16.73</v>
      </c>
      <c r="S1283" s="1">
        <v>17.14</v>
      </c>
      <c r="T1283" s="1">
        <v>16.73</v>
      </c>
      <c r="U1283" s="9"/>
      <c r="V1283" s="10"/>
      <c r="W1283" s="1" t="s">
        <v>46</v>
      </c>
      <c r="X1283" s="2" t="s">
        <v>38</v>
      </c>
      <c r="Y1283" s="2" t="str" cm="1">
        <f t="array" ref="Y1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4" spans="1:25" ht="15" customHeight="1" x14ac:dyDescent="0.35">
      <c r="A1284" s="1">
        <v>1283</v>
      </c>
      <c r="B1284" s="13">
        <v>-8.4592262783769101</v>
      </c>
      <c r="C1284" s="12">
        <v>41.606592338754901</v>
      </c>
      <c r="D1284" s="1">
        <v>3605</v>
      </c>
      <c r="E1284" s="2" t="s">
        <v>1478</v>
      </c>
      <c r="F1284" s="1"/>
      <c r="G1284" s="2" t="s">
        <v>37</v>
      </c>
      <c r="H1284" s="2" t="s">
        <v>225</v>
      </c>
      <c r="I1284" s="2" t="s">
        <v>1479</v>
      </c>
      <c r="J1284" s="1">
        <v>-27184.92</v>
      </c>
      <c r="K1284" s="1">
        <v>215297.4</v>
      </c>
      <c r="L1284" s="2" t="s">
        <v>21</v>
      </c>
      <c r="M1284" s="1">
        <v>1999</v>
      </c>
      <c r="N1284" s="1" t="str" cm="1">
        <f t="array" ref="N1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4" s="2" t="s">
        <v>32</v>
      </c>
      <c r="P1284" s="2" t="str" cm="1">
        <f t="array" ref="P1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4" s="1">
        <v>3</v>
      </c>
      <c r="R1284" s="1">
        <v>40.25</v>
      </c>
      <c r="S1284" s="1">
        <v>17.649999999999999</v>
      </c>
      <c r="T1284" s="1">
        <v>20.75</v>
      </c>
      <c r="U1284" s="1">
        <v>5.5</v>
      </c>
      <c r="V1284" s="10"/>
      <c r="W1284" s="1" t="s">
        <v>41</v>
      </c>
      <c r="X1284" s="2" t="s">
        <v>38</v>
      </c>
      <c r="Y1284" s="2" t="str" cm="1">
        <f t="array" ref="Y1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5" spans="1:25" ht="15" customHeight="1" x14ac:dyDescent="0.35">
      <c r="A1285" s="1">
        <v>1284</v>
      </c>
      <c r="B1285" s="13">
        <v>-8.2631389616158408</v>
      </c>
      <c r="C1285" s="12">
        <v>40.128356158162298</v>
      </c>
      <c r="D1285" s="1">
        <v>3608</v>
      </c>
      <c r="E1285" s="2" t="s">
        <v>1475</v>
      </c>
      <c r="F1285" s="1"/>
      <c r="G1285" s="2" t="s">
        <v>19</v>
      </c>
      <c r="H1285" s="2" t="s">
        <v>915</v>
      </c>
      <c r="I1285" s="2" t="s">
        <v>1354</v>
      </c>
      <c r="J1285" s="1">
        <v>-11083</v>
      </c>
      <c r="K1285" s="1">
        <v>51094</v>
      </c>
      <c r="L1285" s="2" t="s">
        <v>21</v>
      </c>
      <c r="M1285" s="1">
        <v>2004</v>
      </c>
      <c r="N1285" s="1" t="str" cm="1">
        <f t="array" ref="N1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5" s="2" t="s">
        <v>133</v>
      </c>
      <c r="P1285" s="2" t="str" cm="1">
        <f t="array" ref="P1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5" s="1">
        <v>1</v>
      </c>
      <c r="R1285" s="1">
        <v>4.25</v>
      </c>
      <c r="S1285" s="1">
        <v>15.08</v>
      </c>
      <c r="T1285" s="1">
        <v>4.25</v>
      </c>
      <c r="U1285" s="9"/>
      <c r="V1285" s="10"/>
      <c r="W1285" s="1" t="s">
        <v>46</v>
      </c>
      <c r="X1285" s="2" t="s">
        <v>24</v>
      </c>
      <c r="Y1285" s="2" t="str" cm="1">
        <f t="array" ref="Y1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6" spans="1:25" ht="15" customHeight="1" x14ac:dyDescent="0.35">
      <c r="A1286" s="1">
        <v>1285</v>
      </c>
      <c r="B1286" s="13">
        <v>-8.2484502511362798</v>
      </c>
      <c r="C1286" s="12">
        <v>40.128533826654703</v>
      </c>
      <c r="D1286" s="1">
        <v>3612</v>
      </c>
      <c r="E1286" s="2" t="s">
        <v>1480</v>
      </c>
      <c r="F1286" s="1"/>
      <c r="G1286" s="2" t="s">
        <v>37</v>
      </c>
      <c r="H1286" s="2" t="s">
        <v>915</v>
      </c>
      <c r="I1286" s="2" t="s">
        <v>1354</v>
      </c>
      <c r="J1286" s="1">
        <v>-9831</v>
      </c>
      <c r="K1286" s="1">
        <v>51112</v>
      </c>
      <c r="L1286" s="2" t="s">
        <v>21</v>
      </c>
      <c r="M1286" s="1">
        <v>2004</v>
      </c>
      <c r="N1286" s="1" t="str" cm="1">
        <f t="array" ref="N1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6" s="2" t="s">
        <v>22</v>
      </c>
      <c r="P1286" s="2" t="str" cm="1">
        <f t="array" ref="P1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286" s="1">
        <v>1</v>
      </c>
      <c r="R1286" s="1">
        <v>19.5</v>
      </c>
      <c r="S1286" s="1">
        <v>22.5</v>
      </c>
      <c r="T1286" s="1">
        <v>19.5</v>
      </c>
      <c r="U1286" s="9"/>
      <c r="V1286" s="10"/>
      <c r="W1286" s="1" t="s">
        <v>46</v>
      </c>
      <c r="X1286" s="2" t="s">
        <v>38</v>
      </c>
      <c r="Y1286" s="2" t="str" cm="1">
        <f t="array" ref="Y1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7" spans="1:25" ht="15" customHeight="1" x14ac:dyDescent="0.35">
      <c r="A1287" s="1">
        <v>1286</v>
      </c>
      <c r="B1287" s="13">
        <v>-8.3120054589658103</v>
      </c>
      <c r="C1287" s="12">
        <v>40.299132834695797</v>
      </c>
      <c r="D1287" s="1">
        <v>3614</v>
      </c>
      <c r="E1287" s="2" t="s">
        <v>37</v>
      </c>
      <c r="F1287" s="1"/>
      <c r="G1287" s="2" t="s">
        <v>37</v>
      </c>
      <c r="H1287" s="2" t="s">
        <v>915</v>
      </c>
      <c r="I1287" s="2" t="s">
        <v>1329</v>
      </c>
      <c r="J1287" s="1">
        <v>-15209.85</v>
      </c>
      <c r="K1287" s="1">
        <v>70064.08</v>
      </c>
      <c r="L1287" s="2" t="s">
        <v>21</v>
      </c>
      <c r="M1287" s="1">
        <v>1991</v>
      </c>
      <c r="N1287" s="1" t="str" cm="1">
        <f t="array" ref="N1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7" s="2" t="s">
        <v>32</v>
      </c>
      <c r="P1287" s="2" t="str" cm="1">
        <f t="array" ref="P1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7" s="1">
        <v>3</v>
      </c>
      <c r="R1287" s="1">
        <v>28.93</v>
      </c>
      <c r="S1287" s="1">
        <v>8</v>
      </c>
      <c r="T1287" s="1">
        <v>14.4</v>
      </c>
      <c r="U1287" s="1">
        <v>6.25</v>
      </c>
      <c r="V1287" s="10"/>
      <c r="W1287" s="1" t="s">
        <v>46</v>
      </c>
      <c r="X1287" s="2" t="s">
        <v>24</v>
      </c>
      <c r="Y1287" s="2" t="str" cm="1">
        <f t="array" ref="Y1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8" spans="1:25" ht="15" customHeight="1" x14ac:dyDescent="0.35">
      <c r="A1288" s="1">
        <v>1287</v>
      </c>
      <c r="B1288" s="13">
        <v>-8.2459205972894605</v>
      </c>
      <c r="C1288" s="12">
        <v>40.127835471791997</v>
      </c>
      <c r="D1288" s="1">
        <v>3617</v>
      </c>
      <c r="E1288" s="2" t="s">
        <v>1433</v>
      </c>
      <c r="F1288" s="1"/>
      <c r="G1288" s="2" t="s">
        <v>37</v>
      </c>
      <c r="H1288" s="2" t="s">
        <v>915</v>
      </c>
      <c r="I1288" s="2" t="s">
        <v>1354</v>
      </c>
      <c r="J1288" s="1">
        <v>-9615.4869999999992</v>
      </c>
      <c r="K1288" s="1">
        <v>51034.18</v>
      </c>
      <c r="L1288" s="2" t="s">
        <v>21</v>
      </c>
      <c r="M1288" s="1">
        <v>2004</v>
      </c>
      <c r="N1288" s="1" t="str" cm="1">
        <f t="array" ref="N1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8" s="2" t="s">
        <v>32</v>
      </c>
      <c r="P1288" s="2" t="str" cm="1">
        <f t="array" ref="P1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88" s="1">
        <v>3</v>
      </c>
      <c r="R1288" s="1">
        <v>57</v>
      </c>
      <c r="S1288" s="1">
        <v>10.4</v>
      </c>
      <c r="T1288" s="1">
        <v>30</v>
      </c>
      <c r="U1288" s="1">
        <v>4.75</v>
      </c>
      <c r="V1288" s="10"/>
      <c r="W1288" s="1" t="s">
        <v>46</v>
      </c>
      <c r="X1288" s="2" t="s">
        <v>24</v>
      </c>
      <c r="Y1288" s="2" t="str" cm="1">
        <f t="array" ref="Y1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89" spans="1:25" ht="15" customHeight="1" x14ac:dyDescent="0.35">
      <c r="A1289" s="1">
        <v>1288</v>
      </c>
      <c r="B1289" s="13">
        <v>-8.8188153692400402</v>
      </c>
      <c r="C1289" s="12">
        <v>40.022722397091698</v>
      </c>
      <c r="D1289" s="1">
        <v>3619</v>
      </c>
      <c r="E1289" s="2" t="s">
        <v>1481</v>
      </c>
      <c r="F1289" s="1"/>
      <c r="G1289" s="2" t="s">
        <v>19</v>
      </c>
      <c r="H1289" s="2" t="s">
        <v>915</v>
      </c>
      <c r="I1289" s="2" t="s">
        <v>1482</v>
      </c>
      <c r="J1289" s="1">
        <v>-58536</v>
      </c>
      <c r="K1289" s="1">
        <v>39582</v>
      </c>
      <c r="L1289" s="2" t="s">
        <v>21</v>
      </c>
      <c r="M1289" s="1">
        <v>2008</v>
      </c>
      <c r="N1289" s="1" t="str" cm="1">
        <f t="array" ref="N1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89" s="2" t="s">
        <v>65</v>
      </c>
      <c r="P1289" s="2" t="str" cm="1">
        <f t="array" ref="P1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89" s="1">
        <v>1</v>
      </c>
      <c r="R1289" s="1">
        <v>4.4000000000000004</v>
      </c>
      <c r="S1289" s="1">
        <v>15.9</v>
      </c>
      <c r="T1289" s="1">
        <v>4.4000000000000004</v>
      </c>
      <c r="U1289" s="9"/>
      <c r="V1289" s="10"/>
      <c r="W1289" s="1" t="s">
        <v>46</v>
      </c>
      <c r="X1289" s="2" t="s">
        <v>24</v>
      </c>
      <c r="Y1289" s="2" t="str" cm="1">
        <f t="array" ref="Y1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0" spans="1:25" ht="15" customHeight="1" x14ac:dyDescent="0.35">
      <c r="A1290" s="1">
        <v>1289</v>
      </c>
      <c r="B1290" s="13">
        <v>-8.2395004025484901</v>
      </c>
      <c r="C1290" s="12">
        <v>40.126897539023801</v>
      </c>
      <c r="D1290" s="1">
        <v>3623</v>
      </c>
      <c r="E1290" s="2" t="s">
        <v>1483</v>
      </c>
      <c r="F1290" s="1"/>
      <c r="G1290" s="2" t="s">
        <v>19</v>
      </c>
      <c r="H1290" s="2" t="s">
        <v>915</v>
      </c>
      <c r="I1290" s="2" t="s">
        <v>1354</v>
      </c>
      <c r="J1290" s="1">
        <v>-9068.39</v>
      </c>
      <c r="K1290" s="1">
        <v>50929.36</v>
      </c>
      <c r="L1290" s="2" t="s">
        <v>21</v>
      </c>
      <c r="M1290" s="1">
        <v>1999</v>
      </c>
      <c r="N1290" s="1" t="str" cm="1">
        <f t="array" ref="N1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0" s="2" t="s">
        <v>32</v>
      </c>
      <c r="P1290" s="2" t="str" cm="1">
        <f t="array" ref="P1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0" s="1">
        <v>3</v>
      </c>
      <c r="R1290" s="1">
        <v>53.66</v>
      </c>
      <c r="S1290" s="1">
        <v>12.4</v>
      </c>
      <c r="T1290" s="1">
        <v>30</v>
      </c>
      <c r="U1290" s="1">
        <v>5.93</v>
      </c>
      <c r="V1290" s="10"/>
      <c r="W1290" s="1" t="s">
        <v>46</v>
      </c>
      <c r="X1290" s="2" t="s">
        <v>24</v>
      </c>
      <c r="Y1290" s="2" t="str" cm="1">
        <f t="array" ref="Y1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1" spans="1:25" ht="15" customHeight="1" x14ac:dyDescent="0.35">
      <c r="A1291" s="1">
        <v>1290</v>
      </c>
      <c r="B1291" s="13">
        <v>-8.8505054951897808</v>
      </c>
      <c r="C1291" s="12">
        <v>40.123586447364403</v>
      </c>
      <c r="D1291" s="1">
        <v>3624</v>
      </c>
      <c r="E1291" s="2" t="s">
        <v>1484</v>
      </c>
      <c r="F1291" s="1"/>
      <c r="G1291" s="2" t="s">
        <v>19</v>
      </c>
      <c r="H1291" s="2" t="s">
        <v>915</v>
      </c>
      <c r="I1291" s="2" t="s">
        <v>1482</v>
      </c>
      <c r="J1291" s="1">
        <v>-61151</v>
      </c>
      <c r="K1291" s="1">
        <v>50803</v>
      </c>
      <c r="L1291" s="2" t="s">
        <v>21</v>
      </c>
      <c r="M1291" s="1">
        <v>1980</v>
      </c>
      <c r="N1291" s="1" t="str" cm="1">
        <f t="array" ref="N1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1" s="2" t="s">
        <v>32</v>
      </c>
      <c r="P1291" s="2" t="str" cm="1">
        <f t="array" ref="P1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1" s="1">
        <v>3</v>
      </c>
      <c r="R1291" s="1">
        <v>32.71</v>
      </c>
      <c r="S1291" s="1">
        <v>14.46</v>
      </c>
      <c r="T1291" s="1">
        <v>12.07</v>
      </c>
      <c r="U1291" s="1">
        <v>5.35</v>
      </c>
      <c r="V1291" s="10"/>
      <c r="W1291" s="1" t="s">
        <v>46</v>
      </c>
      <c r="X1291" s="2" t="s">
        <v>24</v>
      </c>
      <c r="Y1291" s="2" t="str" cm="1">
        <f t="array" ref="Y1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2" spans="1:25" ht="15" customHeight="1" x14ac:dyDescent="0.35">
      <c r="A1292" s="1">
        <v>1291</v>
      </c>
      <c r="B1292" s="13">
        <v>-8.4637773213046508</v>
      </c>
      <c r="C1292" s="12">
        <v>41.604928066400802</v>
      </c>
      <c r="D1292" s="1">
        <v>3625</v>
      </c>
      <c r="E1292" s="2" t="s">
        <v>1485</v>
      </c>
      <c r="F1292" s="1"/>
      <c r="G1292" s="2" t="s">
        <v>37</v>
      </c>
      <c r="H1292" s="2" t="s">
        <v>225</v>
      </c>
      <c r="I1292" s="2" t="s">
        <v>1479</v>
      </c>
      <c r="J1292" s="1">
        <v>-27565</v>
      </c>
      <c r="K1292" s="1">
        <v>215114</v>
      </c>
      <c r="L1292" s="2" t="s">
        <v>21</v>
      </c>
      <c r="M1292" s="1">
        <v>1999</v>
      </c>
      <c r="N1292" s="1" t="str" cm="1">
        <f t="array" ref="N1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2" s="2" t="s">
        <v>65</v>
      </c>
      <c r="P1292" s="2" t="str" cm="1">
        <f t="array" ref="P1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2" s="1">
        <v>1</v>
      </c>
      <c r="R1292" s="1">
        <v>18.2</v>
      </c>
      <c r="S1292" s="1">
        <v>24.4</v>
      </c>
      <c r="T1292" s="1">
        <v>18.2</v>
      </c>
      <c r="U1292" s="9"/>
      <c r="V1292" s="10"/>
      <c r="W1292" s="1" t="s">
        <v>41</v>
      </c>
      <c r="X1292" s="2" t="s">
        <v>24</v>
      </c>
      <c r="Y1292" s="2" t="str" cm="1">
        <f t="array" ref="Y1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3" spans="1:25" ht="15" customHeight="1" x14ac:dyDescent="0.35">
      <c r="A1293" s="1">
        <v>1292</v>
      </c>
      <c r="B1293" s="13">
        <v>-8.4393879547273603</v>
      </c>
      <c r="C1293" s="12">
        <v>41.616488802866797</v>
      </c>
      <c r="D1293" s="1">
        <v>3626</v>
      </c>
      <c r="E1293" s="2" t="s">
        <v>1486</v>
      </c>
      <c r="F1293" s="1"/>
      <c r="G1293" s="2" t="s">
        <v>37</v>
      </c>
      <c r="H1293" s="2" t="s">
        <v>225</v>
      </c>
      <c r="I1293" s="2" t="s">
        <v>1479</v>
      </c>
      <c r="J1293" s="1">
        <v>-25527.31</v>
      </c>
      <c r="K1293" s="1">
        <v>216390.5</v>
      </c>
      <c r="L1293" s="2" t="s">
        <v>21</v>
      </c>
      <c r="M1293" s="1">
        <v>1999</v>
      </c>
      <c r="N1293" s="1" t="str" cm="1">
        <f t="array" ref="N1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3" s="2" t="s">
        <v>32</v>
      </c>
      <c r="P1293" s="2" t="str" cm="1">
        <f t="array" ref="P1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3" s="1">
        <v>3</v>
      </c>
      <c r="R1293" s="1">
        <v>38</v>
      </c>
      <c r="S1293" s="1">
        <v>11.3</v>
      </c>
      <c r="T1293" s="1">
        <v>18.399999999999999</v>
      </c>
      <c r="U1293" s="1">
        <v>4.8</v>
      </c>
      <c r="V1293" s="10"/>
      <c r="W1293" s="1" t="s">
        <v>41</v>
      </c>
      <c r="X1293" s="2" t="s">
        <v>38</v>
      </c>
      <c r="Y1293" s="2" t="str" cm="1">
        <f t="array" ref="Y1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4" spans="1:25" ht="15" customHeight="1" x14ac:dyDescent="0.35">
      <c r="A1294" s="1">
        <v>1293</v>
      </c>
      <c r="B1294" s="13">
        <v>-8.4433100017517209</v>
      </c>
      <c r="C1294" s="12">
        <v>41.616986993197202</v>
      </c>
      <c r="D1294" s="1">
        <v>3627</v>
      </c>
      <c r="E1294" s="2" t="s">
        <v>1487</v>
      </c>
      <c r="F1294" s="1"/>
      <c r="G1294" s="2" t="s">
        <v>19</v>
      </c>
      <c r="H1294" s="2" t="s">
        <v>225</v>
      </c>
      <c r="I1294" s="2" t="s">
        <v>1479</v>
      </c>
      <c r="J1294" s="1">
        <v>-25854</v>
      </c>
      <c r="K1294" s="1">
        <v>216447</v>
      </c>
      <c r="L1294" s="2" t="s">
        <v>21</v>
      </c>
      <c r="M1294" s="1">
        <v>1999</v>
      </c>
      <c r="N1294" s="1" t="str" cm="1">
        <f t="array" ref="N1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4" s="2" t="s">
        <v>65</v>
      </c>
      <c r="P1294" s="2" t="str" cm="1">
        <f t="array" ref="P1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4" s="1">
        <v>1</v>
      </c>
      <c r="R1294" s="1">
        <v>12.2</v>
      </c>
      <c r="S1294" s="1">
        <v>15.35</v>
      </c>
      <c r="T1294" s="1">
        <v>12.2</v>
      </c>
      <c r="U1294" s="9"/>
      <c r="V1294" s="10"/>
      <c r="W1294" s="1" t="s">
        <v>41</v>
      </c>
      <c r="X1294" s="2" t="s">
        <v>24</v>
      </c>
      <c r="Y1294" s="2" t="str" cm="1">
        <f t="array" ref="Y1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5" spans="1:25" ht="15" customHeight="1" x14ac:dyDescent="0.35">
      <c r="A1295" s="1">
        <v>1294</v>
      </c>
      <c r="B1295" s="13">
        <v>-8.8543777899984892</v>
      </c>
      <c r="C1295" s="12">
        <v>40.1314425382566</v>
      </c>
      <c r="D1295" s="1">
        <v>3628</v>
      </c>
      <c r="E1295" s="2" t="s">
        <v>1488</v>
      </c>
      <c r="F1295" s="1"/>
      <c r="G1295" s="2" t="s">
        <v>19</v>
      </c>
      <c r="H1295" s="2" t="s">
        <v>915</v>
      </c>
      <c r="I1295" s="2" t="s">
        <v>1482</v>
      </c>
      <c r="J1295" s="1">
        <v>-61474</v>
      </c>
      <c r="K1295" s="1">
        <v>51678</v>
      </c>
      <c r="L1295" s="2" t="s">
        <v>21</v>
      </c>
      <c r="M1295" s="1">
        <v>1980</v>
      </c>
      <c r="N1295" s="1" t="str" cm="1">
        <f t="array" ref="N1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5" s="2" t="s">
        <v>65</v>
      </c>
      <c r="P1295" s="2" t="str" cm="1">
        <f t="array" ref="P1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295" s="1">
        <v>1</v>
      </c>
      <c r="R1295" s="1">
        <v>5.4</v>
      </c>
      <c r="S1295" s="1">
        <v>13.34</v>
      </c>
      <c r="T1295" s="1">
        <v>5.4</v>
      </c>
      <c r="U1295" s="9"/>
      <c r="V1295" s="10"/>
      <c r="W1295" s="1" t="s">
        <v>46</v>
      </c>
      <c r="X1295" s="2" t="s">
        <v>24</v>
      </c>
      <c r="Y1295" s="2" t="str" cm="1">
        <f t="array" ref="Y1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6" spans="1:25" ht="15" customHeight="1" x14ac:dyDescent="0.35">
      <c r="A1296" s="1">
        <v>1295</v>
      </c>
      <c r="B1296" s="13">
        <v>-8.4537493378220692</v>
      </c>
      <c r="C1296" s="12">
        <v>41.6134154129305</v>
      </c>
      <c r="D1296" s="1">
        <v>3630</v>
      </c>
      <c r="E1296" s="2" t="s">
        <v>1489</v>
      </c>
      <c r="F1296" s="1"/>
      <c r="G1296" s="2" t="s">
        <v>37</v>
      </c>
      <c r="H1296" s="2" t="s">
        <v>225</v>
      </c>
      <c r="I1296" s="2" t="s">
        <v>1479</v>
      </c>
      <c r="J1296" s="1">
        <v>-26725.55</v>
      </c>
      <c r="K1296" s="1">
        <v>216053.5</v>
      </c>
      <c r="L1296" s="2" t="s">
        <v>21</v>
      </c>
      <c r="M1296" s="1">
        <v>1999</v>
      </c>
      <c r="N1296" s="1" t="str" cm="1">
        <f t="array" ref="N1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6" s="2" t="s">
        <v>32</v>
      </c>
      <c r="P1296" s="2" t="str" cm="1">
        <f t="array" ref="P1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6" s="1">
        <v>3</v>
      </c>
      <c r="R1296" s="1">
        <v>38.549999999999997</v>
      </c>
      <c r="S1296" s="1">
        <v>8.25</v>
      </c>
      <c r="T1296" s="1">
        <v>19.5</v>
      </c>
      <c r="U1296" s="1">
        <v>4.9800000000000004</v>
      </c>
      <c r="V1296" s="10"/>
      <c r="W1296" s="1" t="s">
        <v>41</v>
      </c>
      <c r="X1296" s="2" t="s">
        <v>38</v>
      </c>
      <c r="Y1296" s="2" t="str" cm="1">
        <f t="array" ref="Y1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7" spans="1:28" ht="15" customHeight="1" x14ac:dyDescent="0.35">
      <c r="A1297" s="1">
        <v>1296</v>
      </c>
      <c r="B1297" s="13">
        <v>-8.8479510127170897</v>
      </c>
      <c r="C1297" s="12">
        <v>40.137309185688402</v>
      </c>
      <c r="D1297" s="1">
        <v>3631</v>
      </c>
      <c r="E1297" s="2" t="s">
        <v>1490</v>
      </c>
      <c r="F1297" s="1"/>
      <c r="G1297" s="2" t="s">
        <v>19</v>
      </c>
      <c r="H1297" s="2" t="s">
        <v>915</v>
      </c>
      <c r="I1297" s="2" t="s">
        <v>1482</v>
      </c>
      <c r="J1297" s="1">
        <v>-60921</v>
      </c>
      <c r="K1297" s="1">
        <v>52325</v>
      </c>
      <c r="L1297" s="2" t="s">
        <v>21</v>
      </c>
      <c r="M1297" s="1">
        <v>1980</v>
      </c>
      <c r="N1297" s="1" t="str" cm="1">
        <f t="array" ref="N1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7" s="2" t="s">
        <v>32</v>
      </c>
      <c r="P1297" s="2" t="str" cm="1">
        <f t="array" ref="P1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7" s="1">
        <v>3</v>
      </c>
      <c r="R1297" s="1">
        <v>51.25</v>
      </c>
      <c r="S1297" s="1">
        <v>20.8</v>
      </c>
      <c r="T1297" s="1">
        <v>19.95</v>
      </c>
      <c r="U1297" s="1">
        <v>5.6</v>
      </c>
      <c r="V1297" s="10"/>
      <c r="W1297" s="1" t="s">
        <v>46</v>
      </c>
      <c r="X1297" s="2" t="s">
        <v>24</v>
      </c>
      <c r="Y1297" s="2" t="str" cm="1">
        <f t="array" ref="Y1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298" spans="1:28" ht="15" customHeight="1" x14ac:dyDescent="0.35">
      <c r="A1298" s="1">
        <v>1297</v>
      </c>
      <c r="B1298" s="13">
        <v>-8.8418969729983097</v>
      </c>
      <c r="C1298" s="12">
        <v>40.146932416422899</v>
      </c>
      <c r="D1298" s="1">
        <v>3633</v>
      </c>
      <c r="E1298" s="2" t="s">
        <v>1491</v>
      </c>
      <c r="F1298" s="1"/>
      <c r="G1298" s="2" t="s">
        <v>26</v>
      </c>
      <c r="H1298" s="2" t="s">
        <v>915</v>
      </c>
      <c r="I1298" s="2" t="s">
        <v>1482</v>
      </c>
      <c r="J1298" s="1">
        <v>-60396.53</v>
      </c>
      <c r="K1298" s="1">
        <v>53389.42</v>
      </c>
      <c r="L1298" s="2" t="s">
        <v>21</v>
      </c>
      <c r="M1298" s="1">
        <v>1982</v>
      </c>
      <c r="N1298" s="1" t="str" cm="1">
        <f t="array" ref="N1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298" s="2" t="s">
        <v>526</v>
      </c>
      <c r="P1298" s="2" t="str" cm="1">
        <f t="array" ref="P1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298" s="1">
        <v>3</v>
      </c>
      <c r="R1298" s="1">
        <v>405</v>
      </c>
      <c r="S1298" s="1">
        <v>22.9</v>
      </c>
      <c r="T1298" s="1">
        <v>225</v>
      </c>
      <c r="U1298" s="1">
        <v>85</v>
      </c>
      <c r="V1298" s="10"/>
      <c r="W1298" s="1" t="s">
        <v>46</v>
      </c>
      <c r="X1298" s="2" t="s">
        <v>321</v>
      </c>
      <c r="Y1298" s="2" t="str" cm="1">
        <f t="array" ref="Y1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298" s="2" t="s">
        <v>24</v>
      </c>
      <c r="AA1298" s="2" t="s">
        <v>38</v>
      </c>
      <c r="AB1298" s="2" t="s">
        <v>85</v>
      </c>
    </row>
    <row r="1299" spans="1:28" ht="15" customHeight="1" x14ac:dyDescent="0.35">
      <c r="A1299" s="1">
        <v>1298</v>
      </c>
      <c r="B1299" s="13">
        <v>-8.8417076762277294</v>
      </c>
      <c r="C1299" s="12">
        <v>40.151901020838601</v>
      </c>
      <c r="D1299" s="1">
        <v>3634</v>
      </c>
      <c r="E1299" s="2" t="s">
        <v>1492</v>
      </c>
      <c r="F1299" s="1"/>
      <c r="G1299" s="2" t="s">
        <v>37</v>
      </c>
      <c r="H1299" s="2" t="s">
        <v>915</v>
      </c>
      <c r="I1299" s="2" t="s">
        <v>1482</v>
      </c>
      <c r="J1299" s="1">
        <v>-60376</v>
      </c>
      <c r="K1299" s="1">
        <v>53941</v>
      </c>
      <c r="L1299" s="2" t="s">
        <v>21</v>
      </c>
      <c r="M1299" s="1">
        <v>1991</v>
      </c>
      <c r="N1299" s="1" t="str" cm="1">
        <f t="array" ref="N1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299" s="2" t="s">
        <v>32</v>
      </c>
      <c r="P1299" s="2" t="str" cm="1">
        <f t="array" ref="P1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299" s="1">
        <v>3</v>
      </c>
      <c r="R1299" s="1">
        <v>53</v>
      </c>
      <c r="S1299" s="1">
        <v>21.78</v>
      </c>
      <c r="T1299" s="1">
        <v>26</v>
      </c>
      <c r="U1299" s="1">
        <v>5.5</v>
      </c>
      <c r="V1299" s="10"/>
      <c r="W1299" s="1" t="s">
        <v>46</v>
      </c>
      <c r="X1299" s="2" t="s">
        <v>38</v>
      </c>
      <c r="Y1299" s="2" t="str" cm="1">
        <f t="array" ref="Y1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0" spans="1:28" ht="15" customHeight="1" x14ac:dyDescent="0.35">
      <c r="A1300" s="1">
        <v>1299</v>
      </c>
      <c r="B1300" s="13">
        <v>-9.0623313145043305</v>
      </c>
      <c r="C1300" s="12">
        <v>38.6020396147794</v>
      </c>
      <c r="D1300" s="1">
        <v>3642</v>
      </c>
      <c r="E1300" s="2" t="s">
        <v>1493</v>
      </c>
      <c r="F1300" s="1"/>
      <c r="G1300" s="2" t="s">
        <v>19</v>
      </c>
      <c r="H1300" s="2" t="s">
        <v>600</v>
      </c>
      <c r="I1300" s="2" t="s">
        <v>625</v>
      </c>
      <c r="J1300" s="1">
        <v>-80945</v>
      </c>
      <c r="K1300" s="1">
        <v>-117960</v>
      </c>
      <c r="L1300" s="2" t="s">
        <v>21</v>
      </c>
      <c r="M1300" s="1">
        <v>2001</v>
      </c>
      <c r="N1300" s="1" t="str" cm="1">
        <f t="array" ref="N1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0" s="2" t="s">
        <v>32</v>
      </c>
      <c r="P1300" s="2" t="str" cm="1">
        <f t="array" ref="P1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0" s="1">
        <v>3</v>
      </c>
      <c r="R1300" s="1">
        <v>40.450000000000003</v>
      </c>
      <c r="S1300" s="1">
        <v>15.06</v>
      </c>
      <c r="U1300" s="1">
        <v>5.6</v>
      </c>
      <c r="V1300" s="10"/>
      <c r="W1300" s="1" t="s">
        <v>30</v>
      </c>
      <c r="X1300" s="2" t="s">
        <v>38</v>
      </c>
      <c r="Y1300" s="2" t="str" cm="1">
        <f t="array" ref="Y1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1" spans="1:28" ht="15" customHeight="1" x14ac:dyDescent="0.35">
      <c r="A1301" s="1">
        <v>1300</v>
      </c>
      <c r="B1301" s="13">
        <v>-8.5542075664098807</v>
      </c>
      <c r="C1301" s="12">
        <v>40.129597970788403</v>
      </c>
      <c r="D1301" s="1">
        <v>3653</v>
      </c>
      <c r="E1301" s="2" t="s">
        <v>1494</v>
      </c>
      <c r="F1301" s="1"/>
      <c r="G1301" s="2" t="s">
        <v>26</v>
      </c>
      <c r="H1301" s="2" t="s">
        <v>915</v>
      </c>
      <c r="I1301" s="2" t="s">
        <v>1495</v>
      </c>
      <c r="J1301" s="1">
        <v>-35891.269999999997</v>
      </c>
      <c r="K1301" s="1">
        <v>51308.79</v>
      </c>
      <c r="L1301" s="2" t="s">
        <v>21</v>
      </c>
      <c r="M1301" s="1">
        <v>1876</v>
      </c>
      <c r="N1301" s="1" t="str" cm="1">
        <f t="array" ref="N1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01" s="2" t="s">
        <v>77</v>
      </c>
      <c r="P1301" s="2" t="str" cm="1">
        <f t="array" ref="P1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01" s="1">
        <v>2</v>
      </c>
      <c r="R1301" s="1">
        <v>10.3</v>
      </c>
      <c r="S1301" s="1">
        <v>11.6</v>
      </c>
      <c r="T1301" s="1">
        <v>5.15</v>
      </c>
      <c r="U1301" s="1">
        <v>2.67</v>
      </c>
      <c r="V1301" s="10"/>
      <c r="W1301" s="1" t="s">
        <v>46</v>
      </c>
      <c r="X1301" s="2" t="s">
        <v>35</v>
      </c>
      <c r="Y1301" s="2" t="str" cm="1">
        <f t="array" ref="Y1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01" s="2" t="s">
        <v>24</v>
      </c>
    </row>
    <row r="1302" spans="1:28" ht="15" customHeight="1" x14ac:dyDescent="0.35">
      <c r="A1302" s="1">
        <v>1301</v>
      </c>
      <c r="B1302" s="13">
        <v>-8.8129520324273294</v>
      </c>
      <c r="C1302" s="12">
        <v>38.548721756490302</v>
      </c>
      <c r="D1302" s="1">
        <v>3654</v>
      </c>
      <c r="E1302" s="2" t="s">
        <v>1496</v>
      </c>
      <c r="F1302" s="1"/>
      <c r="G1302" s="2" t="s">
        <v>26</v>
      </c>
      <c r="H1302" s="2" t="s">
        <v>600</v>
      </c>
      <c r="I1302" s="2" t="s">
        <v>600</v>
      </c>
      <c r="J1302" s="1">
        <v>-59264.99</v>
      </c>
      <c r="K1302" s="1">
        <v>-124069.1</v>
      </c>
      <c r="L1302" s="2" t="s">
        <v>21</v>
      </c>
      <c r="M1302" s="1">
        <v>2008</v>
      </c>
      <c r="N1302" s="1" t="str" cm="1">
        <f t="array" ref="N1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2" s="2" t="s">
        <v>65</v>
      </c>
      <c r="P1302" s="2" t="str" cm="1">
        <f t="array" ref="P1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02" s="1">
        <v>1</v>
      </c>
      <c r="R1302" s="1">
        <v>16</v>
      </c>
      <c r="S1302" s="1">
        <v>12.22</v>
      </c>
      <c r="T1302" s="1">
        <v>16</v>
      </c>
      <c r="U1302" s="9"/>
      <c r="V1302" s="10"/>
      <c r="W1302" s="1" t="s">
        <v>30</v>
      </c>
      <c r="X1302" s="2" t="s">
        <v>24</v>
      </c>
      <c r="Y1302" s="2" t="str" cm="1">
        <f t="array" ref="Y1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3" spans="1:28" ht="15" customHeight="1" x14ac:dyDescent="0.35">
      <c r="A1303" s="1">
        <v>1302</v>
      </c>
      <c r="B1303" s="13">
        <v>-8.5455001257760497</v>
      </c>
      <c r="C1303" s="12">
        <v>40.191898047964301</v>
      </c>
      <c r="D1303" s="1">
        <v>3658</v>
      </c>
      <c r="E1303" s="2" t="s">
        <v>1433</v>
      </c>
      <c r="F1303" s="1"/>
      <c r="G1303" s="2" t="s">
        <v>37</v>
      </c>
      <c r="H1303" s="2" t="s">
        <v>915</v>
      </c>
      <c r="I1303" s="2" t="s">
        <v>915</v>
      </c>
      <c r="J1303" s="1">
        <v>-35117</v>
      </c>
      <c r="K1303" s="1">
        <v>58223</v>
      </c>
      <c r="L1303" s="2" t="s">
        <v>21</v>
      </c>
      <c r="M1303" s="1">
        <v>1999</v>
      </c>
      <c r="N1303" s="1" t="str" cm="1">
        <f t="array" ref="N1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3" s="2" t="s">
        <v>32</v>
      </c>
      <c r="P1303" s="2" t="str" cm="1">
        <f t="array" ref="P1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3" s="1">
        <v>5</v>
      </c>
      <c r="R1303" s="1">
        <v>150.47999999999999</v>
      </c>
      <c r="S1303" s="1">
        <v>11.5</v>
      </c>
      <c r="T1303" s="1">
        <v>34.130000000000003</v>
      </c>
      <c r="U1303" s="1">
        <v>14.52</v>
      </c>
      <c r="V1303" s="10"/>
      <c r="W1303" s="1" t="s">
        <v>46</v>
      </c>
      <c r="X1303" s="2" t="s">
        <v>24</v>
      </c>
      <c r="Y1303" s="2" t="str" cm="1">
        <f t="array" ref="Y1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4" spans="1:28" ht="15" customHeight="1" x14ac:dyDescent="0.35">
      <c r="A1304" s="1">
        <v>1303</v>
      </c>
      <c r="B1304" s="13">
        <v>-8.5713592778200791</v>
      </c>
      <c r="C1304" s="12">
        <v>40.327677474035603</v>
      </c>
      <c r="D1304" s="1">
        <v>3662</v>
      </c>
      <c r="E1304" s="2" t="s">
        <v>1433</v>
      </c>
      <c r="F1304" s="1"/>
      <c r="G1304" s="2" t="s">
        <v>37</v>
      </c>
      <c r="H1304" s="2" t="s">
        <v>915</v>
      </c>
      <c r="I1304" s="2" t="s">
        <v>1497</v>
      </c>
      <c r="J1304" s="1">
        <v>-37244.5</v>
      </c>
      <c r="K1304" s="1">
        <v>73310.52</v>
      </c>
      <c r="L1304" s="2" t="s">
        <v>21</v>
      </c>
      <c r="M1304" s="1">
        <v>1996</v>
      </c>
      <c r="N1304" s="1" t="str" cm="1">
        <f t="array" ref="N1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4" s="2" t="s">
        <v>32</v>
      </c>
      <c r="P1304" s="2" t="str" cm="1">
        <f t="array" ref="P1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4" s="1">
        <v>3</v>
      </c>
      <c r="R1304" s="1">
        <v>35.770000000000003</v>
      </c>
      <c r="S1304" s="1">
        <v>11.3</v>
      </c>
      <c r="T1304" s="1">
        <v>19.899999999999999</v>
      </c>
      <c r="U1304" s="1">
        <v>7.7</v>
      </c>
      <c r="V1304" s="10"/>
      <c r="W1304" s="1" t="s">
        <v>46</v>
      </c>
      <c r="X1304" s="2" t="s">
        <v>24</v>
      </c>
      <c r="Y1304" s="2" t="str" cm="1">
        <f t="array" ref="Y1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5" spans="1:28" ht="15" customHeight="1" x14ac:dyDescent="0.35">
      <c r="A1305" s="1">
        <v>1304</v>
      </c>
      <c r="B1305" s="13">
        <v>-8.3105845073139495</v>
      </c>
      <c r="C1305" s="12">
        <v>40.1727453114516</v>
      </c>
      <c r="D1305" s="1">
        <v>3665</v>
      </c>
      <c r="E1305" s="2" t="s">
        <v>1498</v>
      </c>
      <c r="F1305" s="1"/>
      <c r="G1305" s="2" t="s">
        <v>26</v>
      </c>
      <c r="H1305" s="2" t="s">
        <v>915</v>
      </c>
      <c r="I1305" s="2" t="s">
        <v>1466</v>
      </c>
      <c r="J1305" s="1">
        <v>-15117.12</v>
      </c>
      <c r="K1305" s="1">
        <v>56029.86</v>
      </c>
      <c r="L1305" s="2" t="s">
        <v>21</v>
      </c>
      <c r="M1305" s="1">
        <v>1991</v>
      </c>
      <c r="N1305" s="1" t="str" cm="1">
        <f t="array" ref="N1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5" s="2" t="s">
        <v>32</v>
      </c>
      <c r="P1305" s="2" t="str" cm="1">
        <f t="array" ref="P1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5" s="1">
        <v>3</v>
      </c>
      <c r="R1305" s="1">
        <v>52.8</v>
      </c>
      <c r="S1305" s="1">
        <v>11.7</v>
      </c>
      <c r="T1305" s="1">
        <v>24</v>
      </c>
      <c r="U1305" s="1">
        <v>10</v>
      </c>
      <c r="V1305" s="10"/>
      <c r="W1305" s="1" t="s">
        <v>46</v>
      </c>
      <c r="X1305" s="2" t="s">
        <v>38</v>
      </c>
      <c r="Y1305" s="2" t="str" cm="1">
        <f t="array" ref="Y1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6" spans="1:28" ht="15" customHeight="1" x14ac:dyDescent="0.35">
      <c r="A1306" s="1">
        <v>1305</v>
      </c>
      <c r="B1306" s="13">
        <v>-8.5329662804545805</v>
      </c>
      <c r="C1306" s="12">
        <v>40.191266578352803</v>
      </c>
      <c r="D1306" s="1">
        <v>3667</v>
      </c>
      <c r="E1306" s="2" t="s">
        <v>1499</v>
      </c>
      <c r="F1306" s="1"/>
      <c r="G1306" s="2" t="s">
        <v>37</v>
      </c>
      <c r="H1306" s="2" t="s">
        <v>915</v>
      </c>
      <c r="I1306" s="2" t="s">
        <v>915</v>
      </c>
      <c r="J1306" s="1">
        <v>-34050</v>
      </c>
      <c r="K1306" s="1">
        <v>58148</v>
      </c>
      <c r="L1306" s="2" t="s">
        <v>21</v>
      </c>
      <c r="M1306" s="1">
        <v>1999</v>
      </c>
      <c r="N1306" s="1" t="str" cm="1">
        <f t="array" ref="N1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6" s="2" t="s">
        <v>32</v>
      </c>
      <c r="P1306" s="2" t="str" cm="1">
        <f t="array" ref="P1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6" s="1">
        <v>3</v>
      </c>
      <c r="R1306" s="1">
        <v>45.1</v>
      </c>
      <c r="S1306" s="1">
        <v>19.45</v>
      </c>
      <c r="T1306" s="1">
        <v>24</v>
      </c>
      <c r="U1306" s="1">
        <v>6.61</v>
      </c>
      <c r="V1306" s="10"/>
      <c r="W1306" s="1" t="s">
        <v>46</v>
      </c>
      <c r="X1306" s="2" t="s">
        <v>24</v>
      </c>
      <c r="Y1306" s="2" t="str" cm="1">
        <f t="array" ref="Y1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7" spans="1:28" ht="15" customHeight="1" x14ac:dyDescent="0.35">
      <c r="A1307" s="1">
        <v>1306</v>
      </c>
      <c r="B1307" s="13">
        <v>-8.5166639229304604</v>
      </c>
      <c r="C1307" s="12">
        <v>40.192861741167903</v>
      </c>
      <c r="D1307" s="1">
        <v>3671</v>
      </c>
      <c r="E1307" s="2" t="s">
        <v>1500</v>
      </c>
      <c r="F1307" s="1"/>
      <c r="G1307" s="2" t="s">
        <v>37</v>
      </c>
      <c r="H1307" s="2" t="s">
        <v>915</v>
      </c>
      <c r="I1307" s="2" t="s">
        <v>915</v>
      </c>
      <c r="J1307" s="1">
        <v>-32661</v>
      </c>
      <c r="K1307" s="1">
        <v>58319</v>
      </c>
      <c r="L1307" s="2" t="s">
        <v>21</v>
      </c>
      <c r="M1307" s="1">
        <v>1999</v>
      </c>
      <c r="N1307" s="1" t="str" cm="1">
        <f t="array" ref="N1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7" s="2" t="s">
        <v>32</v>
      </c>
      <c r="P1307" s="2" t="str" cm="1">
        <f t="array" ref="P1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7" s="1">
        <v>3</v>
      </c>
      <c r="R1307" s="1">
        <v>42.9</v>
      </c>
      <c r="S1307" s="1">
        <v>9.3699999999999992</v>
      </c>
      <c r="T1307" s="1">
        <v>22</v>
      </c>
      <c r="U1307" s="1">
        <v>4.83</v>
      </c>
      <c r="V1307" s="10"/>
      <c r="W1307" s="1" t="s">
        <v>46</v>
      </c>
      <c r="X1307" s="2" t="s">
        <v>24</v>
      </c>
      <c r="Y1307" s="2" t="str" cm="1">
        <f t="array" ref="Y1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8" spans="1:28" ht="15" customHeight="1" x14ac:dyDescent="0.35">
      <c r="A1308" s="1">
        <v>1307</v>
      </c>
      <c r="B1308" s="13">
        <v>-8.5124668503591092</v>
      </c>
      <c r="C1308" s="12">
        <v>40.194136391629598</v>
      </c>
      <c r="D1308" s="1">
        <v>3674</v>
      </c>
      <c r="E1308" s="2" t="s">
        <v>1501</v>
      </c>
      <c r="F1308" s="1"/>
      <c r="G1308" s="2" t="s">
        <v>26</v>
      </c>
      <c r="H1308" s="2" t="s">
        <v>915</v>
      </c>
      <c r="I1308" s="2" t="s">
        <v>915</v>
      </c>
      <c r="J1308" s="1">
        <v>-32303</v>
      </c>
      <c r="K1308" s="1">
        <v>58459</v>
      </c>
      <c r="L1308" s="2" t="s">
        <v>21</v>
      </c>
      <c r="M1308" s="1">
        <v>1999</v>
      </c>
      <c r="N1308" s="1" t="str" cm="1">
        <f t="array" ref="N1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8" s="2" t="s">
        <v>22</v>
      </c>
      <c r="P1308" s="2" t="str" cm="1">
        <f t="array" ref="P1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08" s="1">
        <v>1</v>
      </c>
      <c r="R1308" s="1">
        <v>13</v>
      </c>
      <c r="S1308" s="1">
        <v>33.299999999999997</v>
      </c>
      <c r="T1308" s="1">
        <v>13</v>
      </c>
      <c r="U1308" s="9"/>
      <c r="V1308" s="10"/>
      <c r="W1308" s="1" t="s">
        <v>46</v>
      </c>
      <c r="X1308" s="2" t="s">
        <v>24</v>
      </c>
      <c r="Y1308" s="2" t="str" cm="1">
        <f t="array" ref="Y1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09" spans="1:28" ht="15" customHeight="1" x14ac:dyDescent="0.35">
      <c r="A1309" s="1">
        <v>1308</v>
      </c>
      <c r="B1309" s="13">
        <v>-8.5071471688552407</v>
      </c>
      <c r="C1309" s="12">
        <v>40.196315108560597</v>
      </c>
      <c r="D1309" s="1">
        <v>3676</v>
      </c>
      <c r="E1309" s="2" t="s">
        <v>1502</v>
      </c>
      <c r="F1309" s="1"/>
      <c r="G1309" s="2" t="s">
        <v>37</v>
      </c>
      <c r="H1309" s="2" t="s">
        <v>915</v>
      </c>
      <c r="I1309" s="2" t="s">
        <v>915</v>
      </c>
      <c r="J1309" s="1">
        <v>-31849</v>
      </c>
      <c r="K1309" s="1">
        <v>58699</v>
      </c>
      <c r="L1309" s="2" t="s">
        <v>21</v>
      </c>
      <c r="M1309" s="1">
        <v>1999</v>
      </c>
      <c r="N1309" s="1" t="str" cm="1">
        <f t="array" ref="N1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09" s="2" t="s">
        <v>32</v>
      </c>
      <c r="P1309" s="2" t="str" cm="1">
        <f t="array" ref="P1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09" s="1">
        <v>4</v>
      </c>
      <c r="R1309" s="1">
        <v>50.7</v>
      </c>
      <c r="S1309" s="1">
        <v>21.5</v>
      </c>
      <c r="T1309" s="1">
        <v>17</v>
      </c>
      <c r="U1309" s="1">
        <v>5.98</v>
      </c>
      <c r="V1309" s="10"/>
      <c r="W1309" s="1" t="s">
        <v>46</v>
      </c>
      <c r="X1309" s="2" t="s">
        <v>24</v>
      </c>
      <c r="Y1309" s="2" t="str" cm="1">
        <f t="array" ref="Y1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0" spans="1:28" ht="15" customHeight="1" x14ac:dyDescent="0.35">
      <c r="A1310" s="1">
        <v>1309</v>
      </c>
      <c r="B1310" s="13">
        <v>-8.5040449486803507</v>
      </c>
      <c r="C1310" s="12">
        <v>40.198144273961098</v>
      </c>
      <c r="D1310" s="1">
        <v>3677</v>
      </c>
      <c r="E1310" s="2" t="s">
        <v>1503</v>
      </c>
      <c r="F1310" s="1"/>
      <c r="G1310" s="2" t="s">
        <v>19</v>
      </c>
      <c r="H1310" s="2" t="s">
        <v>915</v>
      </c>
      <c r="I1310" s="2" t="s">
        <v>915</v>
      </c>
      <c r="J1310" s="1">
        <v>-31584</v>
      </c>
      <c r="K1310" s="1">
        <v>58901</v>
      </c>
      <c r="L1310" s="2" t="s">
        <v>21</v>
      </c>
      <c r="M1310" s="1">
        <v>1982</v>
      </c>
      <c r="N1310" s="1" t="str" cm="1">
        <f t="array" ref="N1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0" s="2" t="s">
        <v>65</v>
      </c>
      <c r="P1310" s="2" t="str" cm="1">
        <f t="array" ref="P1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0" s="1">
        <v>1</v>
      </c>
      <c r="R1310" s="1">
        <v>6.37</v>
      </c>
      <c r="S1310" s="1">
        <v>28.9</v>
      </c>
      <c r="T1310" s="1">
        <v>6.37</v>
      </c>
      <c r="U1310" s="9"/>
      <c r="V1310" s="10"/>
      <c r="W1310" s="1" t="s">
        <v>46</v>
      </c>
      <c r="X1310" s="2" t="s">
        <v>24</v>
      </c>
      <c r="Y1310" s="2" t="str" cm="1">
        <f t="array" ref="Y1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1" spans="1:28" ht="15" customHeight="1" x14ac:dyDescent="0.35">
      <c r="A1311" s="1">
        <v>1310</v>
      </c>
      <c r="B1311" s="13">
        <v>-8.5359819860423407</v>
      </c>
      <c r="C1311" s="12">
        <v>40.297929589330103</v>
      </c>
      <c r="D1311" s="1">
        <v>3678</v>
      </c>
      <c r="E1311" s="2" t="s">
        <v>1475</v>
      </c>
      <c r="F1311" s="1"/>
      <c r="G1311" s="2" t="s">
        <v>19</v>
      </c>
      <c r="H1311" s="2" t="s">
        <v>915</v>
      </c>
      <c r="I1311" s="2" t="s">
        <v>1497</v>
      </c>
      <c r="J1311" s="1">
        <v>-34253</v>
      </c>
      <c r="K1311" s="1">
        <v>69993</v>
      </c>
      <c r="L1311" s="2" t="s">
        <v>21</v>
      </c>
      <c r="M1311" s="1">
        <v>1996</v>
      </c>
      <c r="N1311" s="1" t="str" cm="1">
        <f t="array" ref="N1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1" s="2" t="s">
        <v>228</v>
      </c>
      <c r="P1311" s="2" t="str" cm="1">
        <f t="array" ref="P1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1" s="1">
        <v>1</v>
      </c>
      <c r="R1311" s="1">
        <v>13.15</v>
      </c>
      <c r="S1311" s="1">
        <v>17.5</v>
      </c>
      <c r="T1311" s="1">
        <v>13.15</v>
      </c>
      <c r="U1311" s="9"/>
      <c r="V1311" s="10"/>
      <c r="W1311" s="1" t="s">
        <v>46</v>
      </c>
      <c r="X1311" s="2" t="s">
        <v>24</v>
      </c>
      <c r="Y1311" s="2" t="str" cm="1">
        <f t="array" ref="Y1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2" spans="1:28" ht="15" customHeight="1" x14ac:dyDescent="0.35">
      <c r="A1312" s="1">
        <v>1311</v>
      </c>
      <c r="B1312" s="13">
        <v>-8.5013868072976102</v>
      </c>
      <c r="C1312" s="12">
        <v>40.199593698003802</v>
      </c>
      <c r="D1312" s="1">
        <v>3679</v>
      </c>
      <c r="E1312" s="2" t="s">
        <v>1475</v>
      </c>
      <c r="F1312" s="1"/>
      <c r="G1312" s="2" t="s">
        <v>19</v>
      </c>
      <c r="H1312" s="2" t="s">
        <v>915</v>
      </c>
      <c r="I1312" s="2" t="s">
        <v>915</v>
      </c>
      <c r="J1312" s="1">
        <v>-31357</v>
      </c>
      <c r="K1312" s="1">
        <v>59061</v>
      </c>
      <c r="L1312" s="2" t="s">
        <v>21</v>
      </c>
      <c r="M1312" s="1">
        <v>1982</v>
      </c>
      <c r="N1312" s="1" t="str" cm="1">
        <f t="array" ref="N1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2" s="2" t="s">
        <v>32</v>
      </c>
      <c r="P1312" s="2" t="str" cm="1">
        <f t="array" ref="P1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2" s="1">
        <v>3</v>
      </c>
      <c r="R1312" s="1">
        <v>31.7</v>
      </c>
      <c r="S1312" s="1">
        <v>43</v>
      </c>
      <c r="T1312" s="1">
        <v>12.5</v>
      </c>
      <c r="U1312" s="1">
        <v>6.15</v>
      </c>
      <c r="V1312" s="10"/>
      <c r="W1312" s="1" t="s">
        <v>46</v>
      </c>
      <c r="X1312" s="2" t="s">
        <v>24</v>
      </c>
      <c r="Y1312" s="2" t="str" cm="1">
        <f t="array" ref="Y1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3" spans="1:25" ht="15" customHeight="1" x14ac:dyDescent="0.35">
      <c r="A1313" s="1">
        <v>1312</v>
      </c>
      <c r="B1313" s="13">
        <v>-8.5400200607472296</v>
      </c>
      <c r="C1313" s="12">
        <v>40.3005271091439</v>
      </c>
      <c r="D1313" s="1">
        <v>3680</v>
      </c>
      <c r="E1313" s="2" t="s">
        <v>1433</v>
      </c>
      <c r="F1313" s="1"/>
      <c r="G1313" s="2" t="s">
        <v>37</v>
      </c>
      <c r="H1313" s="2" t="s">
        <v>915</v>
      </c>
      <c r="I1313" s="2" t="s">
        <v>1497</v>
      </c>
      <c r="J1313" s="1">
        <v>-34595</v>
      </c>
      <c r="K1313" s="1">
        <v>70283</v>
      </c>
      <c r="L1313" s="2" t="s">
        <v>21</v>
      </c>
      <c r="M1313" s="1">
        <v>1996</v>
      </c>
      <c r="N1313" s="1" t="str" cm="1">
        <f t="array" ref="N1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3" s="2" t="s">
        <v>32</v>
      </c>
      <c r="P1313" s="2" t="str" cm="1">
        <f t="array" ref="P1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3" s="1">
        <v>3</v>
      </c>
      <c r="R1313" s="1">
        <v>34.950000000000003</v>
      </c>
      <c r="S1313" s="1">
        <v>7</v>
      </c>
      <c r="T1313" s="1">
        <v>15.95</v>
      </c>
      <c r="U1313" s="1">
        <v>6.15</v>
      </c>
      <c r="V1313" s="10"/>
      <c r="W1313" s="1" t="s">
        <v>46</v>
      </c>
      <c r="X1313" s="2" t="s">
        <v>24</v>
      </c>
      <c r="Y1313" s="2" t="str" cm="1">
        <f t="array" ref="Y1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4" spans="1:25" ht="15" customHeight="1" x14ac:dyDescent="0.35">
      <c r="A1314" s="1">
        <v>1313</v>
      </c>
      <c r="B1314" s="13">
        <v>-8.8059657285625601</v>
      </c>
      <c r="C1314" s="12">
        <v>38.553591470976201</v>
      </c>
      <c r="D1314" s="1">
        <v>3681</v>
      </c>
      <c r="E1314" s="2" t="s">
        <v>1504</v>
      </c>
      <c r="F1314" s="1"/>
      <c r="G1314" s="2" t="s">
        <v>26</v>
      </c>
      <c r="H1314" s="2" t="s">
        <v>600</v>
      </c>
      <c r="I1314" s="2" t="s">
        <v>600</v>
      </c>
      <c r="J1314" s="1">
        <v>-58652</v>
      </c>
      <c r="K1314" s="1">
        <v>-123533</v>
      </c>
      <c r="L1314" s="2" t="s">
        <v>21</v>
      </c>
      <c r="M1314" s="1">
        <v>2008</v>
      </c>
      <c r="N1314" s="1" t="str" cm="1">
        <f t="array" ref="N1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4" s="2" t="s">
        <v>65</v>
      </c>
      <c r="P1314" s="2" t="str" cm="1">
        <f t="array" ref="P1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14" s="1">
        <v>1</v>
      </c>
      <c r="R1314" s="1">
        <v>16</v>
      </c>
      <c r="S1314" s="1">
        <v>12.22</v>
      </c>
      <c r="T1314" s="1">
        <v>16</v>
      </c>
      <c r="U1314" s="9"/>
      <c r="V1314" s="10"/>
      <c r="W1314" s="1" t="s">
        <v>30</v>
      </c>
      <c r="X1314" s="2" t="s">
        <v>24</v>
      </c>
      <c r="Y1314" s="2" t="str" cm="1">
        <f t="array" ref="Y1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5" spans="1:25" ht="15" customHeight="1" x14ac:dyDescent="0.35">
      <c r="A1315" s="1">
        <v>1314</v>
      </c>
      <c r="B1315" s="13">
        <v>-8.7131308905174798</v>
      </c>
      <c r="C1315" s="12">
        <v>38.584840821952497</v>
      </c>
      <c r="D1315" s="1">
        <v>3683</v>
      </c>
      <c r="E1315" s="2" t="s">
        <v>1505</v>
      </c>
      <c r="F1315" s="1"/>
      <c r="G1315" s="2" t="s">
        <v>26</v>
      </c>
      <c r="H1315" s="2" t="s">
        <v>600</v>
      </c>
      <c r="I1315" s="2" t="s">
        <v>1058</v>
      </c>
      <c r="J1315" s="1">
        <v>-50537.760000000002</v>
      </c>
      <c r="K1315" s="1">
        <v>-120119.2</v>
      </c>
      <c r="L1315" s="2" t="s">
        <v>21</v>
      </c>
      <c r="M1315" s="1">
        <v>2008</v>
      </c>
      <c r="N1315" s="1" t="str" cm="1">
        <f t="array" ref="N1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5" s="2" t="s">
        <v>22</v>
      </c>
      <c r="P1315" s="2" t="str" cm="1">
        <f t="array" ref="P1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15" s="1">
        <v>1</v>
      </c>
      <c r="R1315" s="1">
        <v>22.5</v>
      </c>
      <c r="S1315" s="1">
        <v>11.67</v>
      </c>
      <c r="T1315" s="1">
        <v>22.5</v>
      </c>
      <c r="U1315" s="9"/>
      <c r="V1315" s="10"/>
      <c r="W1315" s="1" t="s">
        <v>30</v>
      </c>
      <c r="X1315" s="2" t="s">
        <v>38</v>
      </c>
      <c r="Y1315" s="2" t="str" cm="1">
        <f t="array" ref="Y1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6" spans="1:25" ht="15" customHeight="1" x14ac:dyDescent="0.35">
      <c r="A1316" s="1">
        <v>1315</v>
      </c>
      <c r="B1316" s="13">
        <v>-8.6568630093627004</v>
      </c>
      <c r="C1316" s="12">
        <v>40.163016285213899</v>
      </c>
      <c r="D1316" s="1">
        <v>3686</v>
      </c>
      <c r="E1316" s="2" t="s">
        <v>1506</v>
      </c>
      <c r="F1316" s="1"/>
      <c r="G1316" s="2" t="s">
        <v>26</v>
      </c>
      <c r="H1316" s="2" t="s">
        <v>915</v>
      </c>
      <c r="I1316" s="2" t="s">
        <v>1495</v>
      </c>
      <c r="J1316" s="1">
        <v>-44619</v>
      </c>
      <c r="K1316" s="1">
        <v>55066</v>
      </c>
      <c r="L1316" s="2" t="s">
        <v>21</v>
      </c>
      <c r="M1316" s="1">
        <v>1980</v>
      </c>
      <c r="N1316" s="1" t="str" cm="1">
        <f t="array" ref="N1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16" s="2" t="s">
        <v>32</v>
      </c>
      <c r="P1316" s="2" t="str" cm="1">
        <f t="array" ref="P1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6" s="1">
        <v>9</v>
      </c>
      <c r="R1316" s="1">
        <v>226.2</v>
      </c>
      <c r="S1316" s="1">
        <v>7.5</v>
      </c>
      <c r="T1316" s="1">
        <v>25.4</v>
      </c>
      <c r="U1316" s="1">
        <v>9.16</v>
      </c>
      <c r="V1316" s="10"/>
      <c r="W1316" s="1" t="s">
        <v>46</v>
      </c>
      <c r="X1316" s="2" t="s">
        <v>38</v>
      </c>
      <c r="Y1316" s="2" t="str" cm="1">
        <f t="array" ref="Y1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7" spans="1:25" ht="15" customHeight="1" x14ac:dyDescent="0.35">
      <c r="A1317" s="1">
        <v>1316</v>
      </c>
      <c r="B1317" s="13">
        <v>-9.1078814416761595</v>
      </c>
      <c r="C1317" s="12">
        <v>38.612199473199503</v>
      </c>
      <c r="D1317" s="1">
        <v>3690</v>
      </c>
      <c r="E1317" s="2" t="s">
        <v>1507</v>
      </c>
      <c r="F1317" s="1"/>
      <c r="G1317" s="2" t="s">
        <v>26</v>
      </c>
      <c r="H1317" s="2" t="s">
        <v>600</v>
      </c>
      <c r="I1317" s="2" t="s">
        <v>625</v>
      </c>
      <c r="J1317" s="1">
        <v>-84901</v>
      </c>
      <c r="K1317" s="1">
        <v>-116791</v>
      </c>
      <c r="L1317" s="2" t="s">
        <v>21</v>
      </c>
      <c r="M1317" s="1">
        <v>2001</v>
      </c>
      <c r="N1317" s="1" t="str" cm="1">
        <f t="array" ref="N1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7" s="2" t="s">
        <v>32</v>
      </c>
      <c r="P1317" s="2" t="str" cm="1">
        <f t="array" ref="P1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7" s="1">
        <v>3</v>
      </c>
      <c r="R1317" s="1">
        <v>11.77</v>
      </c>
      <c r="S1317" s="1">
        <v>57.79</v>
      </c>
      <c r="T1317" s="1">
        <v>6.01</v>
      </c>
      <c r="U1317" s="1">
        <v>1.73</v>
      </c>
      <c r="V1317" s="10"/>
      <c r="W1317" s="1" t="s">
        <v>30</v>
      </c>
      <c r="X1317" s="2" t="s">
        <v>24</v>
      </c>
      <c r="Y1317" s="2" t="str" cm="1">
        <f t="array" ref="Y1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18" spans="1:25" ht="15" customHeight="1" x14ac:dyDescent="0.35">
      <c r="A1318" s="1">
        <v>1317</v>
      </c>
      <c r="B1318" s="13">
        <v>-7.8714221259373298</v>
      </c>
      <c r="C1318" s="12">
        <v>40.307034592619303</v>
      </c>
      <c r="D1318" s="1">
        <v>3692</v>
      </c>
      <c r="E1318" s="2" t="s">
        <v>1508</v>
      </c>
      <c r="F1318" s="1"/>
      <c r="G1318" s="2" t="s">
        <v>26</v>
      </c>
      <c r="H1318" s="2" t="s">
        <v>915</v>
      </c>
      <c r="I1318" s="2" t="s">
        <v>1464</v>
      </c>
      <c r="J1318" s="1">
        <v>22246</v>
      </c>
      <c r="K1318" s="1">
        <v>70959</v>
      </c>
      <c r="L1318" s="2" t="s">
        <v>21</v>
      </c>
      <c r="M1318" s="1">
        <v>1790</v>
      </c>
      <c r="N1318" s="1" t="str" cm="1">
        <f t="array" ref="N1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18" s="2" t="s">
        <v>29</v>
      </c>
      <c r="P1318" s="2" t="str" cm="1">
        <f t="array" ref="P1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18" s="1">
        <v>4</v>
      </c>
      <c r="R1318" s="1">
        <v>70.849999999999994</v>
      </c>
      <c r="S1318" s="1">
        <v>6.6</v>
      </c>
      <c r="T1318" s="1">
        <v>28.6</v>
      </c>
      <c r="U1318" s="1">
        <v>2</v>
      </c>
      <c r="V1318" s="10"/>
      <c r="W1318" s="1" t="s">
        <v>46</v>
      </c>
      <c r="X1318" s="2" t="s">
        <v>35</v>
      </c>
      <c r="Y1318" s="2" t="str" cm="1">
        <f t="array" ref="Y1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319" spans="1:25" ht="15" customHeight="1" x14ac:dyDescent="0.35">
      <c r="A1319" s="1">
        <v>1318</v>
      </c>
      <c r="B1319" s="13">
        <v>-8.8512585347533204</v>
      </c>
      <c r="C1319" s="12">
        <v>40.1358371555717</v>
      </c>
      <c r="D1319" s="1">
        <v>3695</v>
      </c>
      <c r="E1319" s="2" t="s">
        <v>1509</v>
      </c>
      <c r="F1319" s="1"/>
      <c r="G1319" s="2" t="s">
        <v>26</v>
      </c>
      <c r="H1319" s="2" t="s">
        <v>915</v>
      </c>
      <c r="I1319" s="2" t="s">
        <v>1482</v>
      </c>
      <c r="J1319" s="1">
        <v>-61204.2</v>
      </c>
      <c r="K1319" s="1">
        <v>52163.82</v>
      </c>
      <c r="L1319" s="2" t="s">
        <v>21</v>
      </c>
      <c r="M1319" s="1">
        <v>2008</v>
      </c>
      <c r="N1319" s="1" t="str" cm="1">
        <f t="array" ref="N1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19" s="2" t="s">
        <v>32</v>
      </c>
      <c r="P1319" s="2" t="str" cm="1">
        <f t="array" ref="P1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19" s="1">
        <v>4</v>
      </c>
      <c r="R1319" s="1">
        <v>240</v>
      </c>
      <c r="S1319" s="1">
        <v>28.2</v>
      </c>
      <c r="T1319" s="1">
        <v>60</v>
      </c>
      <c r="U1319" s="1">
        <v>9.42</v>
      </c>
      <c r="V1319" s="10"/>
      <c r="W1319" s="1" t="s">
        <v>46</v>
      </c>
      <c r="X1319" s="2" t="s">
        <v>38</v>
      </c>
      <c r="Y1319" s="2" t="str" cm="1">
        <f t="array" ref="Y1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0" spans="1:25" ht="15" customHeight="1" x14ac:dyDescent="0.35">
      <c r="A1320" s="1">
        <v>1319</v>
      </c>
      <c r="B1320" s="13">
        <v>-8.8415502211035299</v>
      </c>
      <c r="C1320" s="12">
        <v>40.155372925858302</v>
      </c>
      <c r="D1320" s="1">
        <v>3697</v>
      </c>
      <c r="E1320" s="2" t="s">
        <v>1510</v>
      </c>
      <c r="F1320" s="1"/>
      <c r="G1320" s="2" t="s">
        <v>19</v>
      </c>
      <c r="H1320" s="2" t="s">
        <v>915</v>
      </c>
      <c r="I1320" s="2" t="s">
        <v>1482</v>
      </c>
      <c r="J1320" s="1">
        <v>-60359.51</v>
      </c>
      <c r="K1320" s="1">
        <v>54326.41</v>
      </c>
      <c r="L1320" s="2" t="s">
        <v>21</v>
      </c>
      <c r="M1320" s="1">
        <v>2009</v>
      </c>
      <c r="N1320" s="1" t="str" cm="1">
        <f t="array" ref="N1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0" s="2" t="s">
        <v>32</v>
      </c>
      <c r="P1320" s="2" t="str" cm="1">
        <f t="array" ref="P1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0" s="1">
        <v>3</v>
      </c>
      <c r="R1320" s="1">
        <v>31.2</v>
      </c>
      <c r="S1320" s="1">
        <v>24.9</v>
      </c>
      <c r="T1320" s="1">
        <v>12.05</v>
      </c>
      <c r="U1320" s="1">
        <v>5.73</v>
      </c>
      <c r="V1320" s="10"/>
      <c r="W1320" s="1" t="s">
        <v>46</v>
      </c>
      <c r="X1320" s="2" t="s">
        <v>24</v>
      </c>
      <c r="Y1320" s="2" t="str" cm="1">
        <f t="array" ref="Y1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1" spans="1:25" ht="15" customHeight="1" x14ac:dyDescent="0.35">
      <c r="A1321" s="1">
        <v>1320</v>
      </c>
      <c r="B1321" s="13">
        <v>-8.84135383645323</v>
      </c>
      <c r="C1321" s="12">
        <v>40.156771293011502</v>
      </c>
      <c r="D1321" s="1">
        <v>3699</v>
      </c>
      <c r="E1321" s="2" t="s">
        <v>19</v>
      </c>
      <c r="F1321" s="1"/>
      <c r="G1321" s="2" t="s">
        <v>19</v>
      </c>
      <c r="H1321" s="2" t="s">
        <v>915</v>
      </c>
      <c r="I1321" s="2" t="s">
        <v>1482</v>
      </c>
      <c r="J1321" s="1">
        <v>-60341.54</v>
      </c>
      <c r="K1321" s="1">
        <v>54481.55</v>
      </c>
      <c r="L1321" s="2" t="s">
        <v>21</v>
      </c>
      <c r="M1321" s="1">
        <v>2009</v>
      </c>
      <c r="N1321" s="1" t="str" cm="1">
        <f t="array" ref="N1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1" s="2" t="s">
        <v>32</v>
      </c>
      <c r="P1321" s="2" t="str" cm="1">
        <f t="array" ref="P1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1" s="1">
        <v>3</v>
      </c>
      <c r="R1321" s="1">
        <v>29.97</v>
      </c>
      <c r="S1321" s="1">
        <v>25.4</v>
      </c>
      <c r="T1321" s="1">
        <v>12</v>
      </c>
      <c r="U1321" s="1">
        <v>5.53</v>
      </c>
      <c r="V1321" s="10"/>
      <c r="W1321" s="1" t="s">
        <v>46</v>
      </c>
      <c r="X1321" s="2" t="s">
        <v>24</v>
      </c>
      <c r="Y1321" s="2" t="str" cm="1">
        <f t="array" ref="Y1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2" spans="1:25" ht="15" customHeight="1" x14ac:dyDescent="0.35">
      <c r="A1322" s="1">
        <v>1321</v>
      </c>
      <c r="B1322" s="13">
        <v>-8.5329101498039694</v>
      </c>
      <c r="C1322" s="12">
        <v>40.289600962879902</v>
      </c>
      <c r="D1322" s="1">
        <v>3708</v>
      </c>
      <c r="E1322" s="2" t="s">
        <v>1511</v>
      </c>
      <c r="F1322" s="1"/>
      <c r="G1322" s="2" t="s">
        <v>37</v>
      </c>
      <c r="H1322" s="2" t="s">
        <v>915</v>
      </c>
      <c r="I1322" s="2" t="s">
        <v>1497</v>
      </c>
      <c r="J1322" s="1">
        <v>-33996</v>
      </c>
      <c r="K1322" s="1">
        <v>69067</v>
      </c>
      <c r="L1322" s="2" t="s">
        <v>21</v>
      </c>
      <c r="M1322" s="1">
        <v>1996</v>
      </c>
      <c r="N1322" s="1" t="str" cm="1">
        <f t="array" ref="N1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2" s="2" t="s">
        <v>32</v>
      </c>
      <c r="P1322" s="2" t="str" cm="1">
        <f t="array" ref="P1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2" s="1">
        <v>3</v>
      </c>
      <c r="R1322" s="1">
        <v>34.979999999999997</v>
      </c>
      <c r="S1322" s="1">
        <v>7</v>
      </c>
      <c r="T1322" s="1">
        <v>15.95</v>
      </c>
      <c r="U1322" s="1">
        <v>6.33</v>
      </c>
      <c r="V1322" s="10"/>
      <c r="W1322" s="1" t="s">
        <v>46</v>
      </c>
      <c r="X1322" s="2" t="s">
        <v>24</v>
      </c>
      <c r="Y1322" s="2" t="str" cm="1">
        <f t="array" ref="Y1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3" spans="1:25" ht="15" customHeight="1" x14ac:dyDescent="0.35">
      <c r="A1323" s="1">
        <v>1322</v>
      </c>
      <c r="B1323" s="13">
        <v>-9.10597361024635</v>
      </c>
      <c r="C1323" s="12">
        <v>38.605252115639402</v>
      </c>
      <c r="D1323" s="1">
        <v>3712</v>
      </c>
      <c r="E1323" s="2" t="s">
        <v>1512</v>
      </c>
      <c r="F1323" s="1"/>
      <c r="G1323" s="2" t="s">
        <v>19</v>
      </c>
      <c r="H1323" s="2" t="s">
        <v>600</v>
      </c>
      <c r="I1323" s="2" t="s">
        <v>625</v>
      </c>
      <c r="J1323" s="1">
        <v>-84743</v>
      </c>
      <c r="K1323" s="1">
        <v>-117564</v>
      </c>
      <c r="L1323" s="2" t="s">
        <v>21</v>
      </c>
      <c r="M1323" s="1">
        <v>2001</v>
      </c>
      <c r="N1323" s="1" t="str" cm="1">
        <f t="array" ref="N1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3" s="2" t="s">
        <v>65</v>
      </c>
      <c r="P1323" s="2" t="str" cm="1">
        <f t="array" ref="P1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3" s="1">
        <v>1</v>
      </c>
      <c r="R1323" s="1">
        <v>18.86</v>
      </c>
      <c r="S1323" s="1">
        <v>14.72</v>
      </c>
      <c r="T1323" s="1">
        <v>18.86</v>
      </c>
      <c r="U1323" s="9"/>
      <c r="V1323" s="10"/>
      <c r="W1323" s="1" t="s">
        <v>30</v>
      </c>
      <c r="X1323" s="2" t="s">
        <v>24</v>
      </c>
      <c r="Y1323" s="2" t="str" cm="1">
        <f t="array" ref="Y1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4" spans="1:25" ht="15" customHeight="1" x14ac:dyDescent="0.35">
      <c r="A1324" s="1">
        <v>1323</v>
      </c>
      <c r="B1324" s="13">
        <v>-8.5370215981672803</v>
      </c>
      <c r="C1324" s="12">
        <v>40.098797575675697</v>
      </c>
      <c r="D1324" s="1">
        <v>3714</v>
      </c>
      <c r="E1324" s="2" t="s">
        <v>1513</v>
      </c>
      <c r="F1324" s="1"/>
      <c r="G1324" s="2" t="s">
        <v>26</v>
      </c>
      <c r="H1324" s="2" t="s">
        <v>915</v>
      </c>
      <c r="I1324" s="2" t="s">
        <v>1424</v>
      </c>
      <c r="J1324" s="1">
        <v>-34442</v>
      </c>
      <c r="K1324" s="1">
        <v>47882</v>
      </c>
      <c r="L1324" s="2" t="s">
        <v>21</v>
      </c>
      <c r="M1324" s="1">
        <v>1896</v>
      </c>
      <c r="N1324" s="1" t="str" cm="1">
        <f t="array" ref="N1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4" s="2" t="s">
        <v>29</v>
      </c>
      <c r="P1324" s="2" t="str" cm="1">
        <f t="array" ref="P1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24" s="1">
        <v>2</v>
      </c>
      <c r="R1324" s="1">
        <v>17.36</v>
      </c>
      <c r="S1324" s="1">
        <v>6</v>
      </c>
      <c r="T1324" s="1">
        <v>8.68</v>
      </c>
      <c r="U1324" s="1">
        <v>2.35</v>
      </c>
      <c r="V1324" s="10"/>
      <c r="W1324" s="1" t="s">
        <v>46</v>
      </c>
      <c r="X1324" s="2" t="s">
        <v>35</v>
      </c>
      <c r="Y1324" s="2" t="str" cm="1">
        <f t="array" ref="Y1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325" spans="1:25" ht="15" customHeight="1" x14ac:dyDescent="0.35">
      <c r="A1325" s="1">
        <v>1324</v>
      </c>
      <c r="B1325" s="13">
        <v>-8.4970631133196495</v>
      </c>
      <c r="C1325" s="12">
        <v>40.201480590284298</v>
      </c>
      <c r="D1325" s="1">
        <v>3716</v>
      </c>
      <c r="E1325" s="2" t="s">
        <v>19</v>
      </c>
      <c r="F1325" s="1"/>
      <c r="G1325" s="2" t="s">
        <v>19</v>
      </c>
      <c r="H1325" s="2" t="s">
        <v>915</v>
      </c>
      <c r="I1325" s="2" t="s">
        <v>915</v>
      </c>
      <c r="J1325" s="1">
        <v>-30988</v>
      </c>
      <c r="K1325" s="1">
        <v>59269</v>
      </c>
      <c r="L1325" s="2" t="s">
        <v>21</v>
      </c>
      <c r="M1325" s="1">
        <v>1982</v>
      </c>
      <c r="N1325" s="1" t="str" cm="1">
        <f t="array" ref="N1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5" s="2" t="s">
        <v>65</v>
      </c>
      <c r="P1325" s="2" t="str" cm="1">
        <f t="array" ref="P1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5" s="1">
        <v>1</v>
      </c>
      <c r="R1325" s="1">
        <v>3.75</v>
      </c>
      <c r="S1325" s="1">
        <v>32.6</v>
      </c>
      <c r="T1325" s="1">
        <v>3.75</v>
      </c>
      <c r="U1325" s="9"/>
      <c r="V1325" s="10"/>
      <c r="W1325" s="1" t="s">
        <v>46</v>
      </c>
      <c r="X1325" s="2" t="s">
        <v>24</v>
      </c>
      <c r="Y1325" s="2" t="str" cm="1">
        <f t="array" ref="Y1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6" spans="1:25" ht="15" customHeight="1" x14ac:dyDescent="0.35">
      <c r="A1326" s="1">
        <v>1325</v>
      </c>
      <c r="B1326" s="13">
        <v>-8.4920498394071</v>
      </c>
      <c r="C1326" s="12">
        <v>40.201829460125701</v>
      </c>
      <c r="D1326" s="1">
        <v>3719</v>
      </c>
      <c r="E1326" s="2" t="s">
        <v>1514</v>
      </c>
      <c r="F1326" s="1"/>
      <c r="G1326" s="2" t="s">
        <v>19</v>
      </c>
      <c r="H1326" s="2" t="s">
        <v>915</v>
      </c>
      <c r="I1326" s="2" t="s">
        <v>915</v>
      </c>
      <c r="J1326" s="1">
        <v>-30561</v>
      </c>
      <c r="K1326" s="1">
        <v>59306</v>
      </c>
      <c r="L1326" s="2" t="s">
        <v>21</v>
      </c>
      <c r="M1326" s="1">
        <v>1982</v>
      </c>
      <c r="N1326" s="1" t="str" cm="1">
        <f t="array" ref="N1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26" s="2" t="s">
        <v>32</v>
      </c>
      <c r="P1326" s="2" t="str" cm="1">
        <f t="array" ref="P1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6" s="1">
        <v>3</v>
      </c>
      <c r="R1326" s="1">
        <v>30.55</v>
      </c>
      <c r="S1326" s="1">
        <v>32</v>
      </c>
      <c r="T1326" s="1">
        <v>12.45</v>
      </c>
      <c r="U1326" s="1">
        <v>5.0599999999999996</v>
      </c>
      <c r="V1326" s="10"/>
      <c r="W1326" s="1" t="s">
        <v>46</v>
      </c>
      <c r="X1326" s="2" t="s">
        <v>24</v>
      </c>
      <c r="Y1326" s="2" t="str" cm="1">
        <f t="array" ref="Y1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7" spans="1:25" ht="15" customHeight="1" x14ac:dyDescent="0.35">
      <c r="A1327" s="1">
        <v>1326</v>
      </c>
      <c r="B1327" s="13">
        <v>-8.5111972164992302</v>
      </c>
      <c r="C1327" s="12">
        <v>40.097142896288098</v>
      </c>
      <c r="D1327" s="1">
        <v>3720</v>
      </c>
      <c r="E1327" s="2" t="s">
        <v>1515</v>
      </c>
      <c r="F1327" s="1"/>
      <c r="G1327" s="2" t="s">
        <v>26</v>
      </c>
      <c r="H1327" s="2" t="s">
        <v>915</v>
      </c>
      <c r="I1327" s="2" t="s">
        <v>1424</v>
      </c>
      <c r="J1327" s="1">
        <v>-32240.71</v>
      </c>
      <c r="K1327" s="1">
        <v>47688.59</v>
      </c>
      <c r="L1327" s="2" t="s">
        <v>21</v>
      </c>
      <c r="M1327" s="1">
        <v>1959</v>
      </c>
      <c r="N1327" s="1" t="str" cm="1">
        <f t="array" ref="N1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27" s="2" t="s">
        <v>32</v>
      </c>
      <c r="P1327" s="2" t="str" cm="1">
        <f t="array" ref="P1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7" s="1">
        <v>3</v>
      </c>
      <c r="R1327" s="1">
        <v>22.1</v>
      </c>
      <c r="S1327" s="1">
        <v>13.2</v>
      </c>
      <c r="T1327" s="1">
        <v>8.3000000000000007</v>
      </c>
      <c r="U1327" s="1">
        <v>4.5</v>
      </c>
      <c r="V1327" s="10"/>
      <c r="W1327" s="1" t="s">
        <v>46</v>
      </c>
      <c r="X1327" s="2" t="s">
        <v>24</v>
      </c>
      <c r="Y1327" s="2" t="str" cm="1">
        <f t="array" ref="Y1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8" spans="1:25" ht="15" customHeight="1" x14ac:dyDescent="0.35">
      <c r="A1328" s="1">
        <v>1327</v>
      </c>
      <c r="B1328" s="13">
        <v>-8.4785019040452099</v>
      </c>
      <c r="C1328" s="12">
        <v>40.130814662160397</v>
      </c>
      <c r="D1328" s="1">
        <v>3728</v>
      </c>
      <c r="E1328" s="2" t="s">
        <v>1475</v>
      </c>
      <c r="F1328" s="1"/>
      <c r="G1328" s="2" t="s">
        <v>19</v>
      </c>
      <c r="H1328" s="2" t="s">
        <v>915</v>
      </c>
      <c r="I1328" s="2" t="s">
        <v>915</v>
      </c>
      <c r="J1328" s="1">
        <v>-29438.16</v>
      </c>
      <c r="K1328" s="1">
        <v>51416.07</v>
      </c>
      <c r="L1328" s="2" t="s">
        <v>21</v>
      </c>
      <c r="M1328" s="1">
        <v>2000</v>
      </c>
      <c r="N1328" s="1" t="str" cm="1">
        <f t="array" ref="N1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8" s="2" t="s">
        <v>65</v>
      </c>
      <c r="P1328" s="2" t="str" cm="1">
        <f t="array" ref="P1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28" s="1">
        <v>1</v>
      </c>
      <c r="R1328" s="1">
        <v>12.36</v>
      </c>
      <c r="S1328" s="1">
        <v>22.44</v>
      </c>
      <c r="T1328" s="1">
        <v>12.36</v>
      </c>
      <c r="U1328" s="9"/>
      <c r="V1328" s="10"/>
      <c r="W1328" s="1" t="s">
        <v>46</v>
      </c>
      <c r="X1328" s="2" t="s">
        <v>24</v>
      </c>
      <c r="Y1328" s="2" t="str" cm="1">
        <f t="array" ref="Y1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29" spans="1:27" ht="15" customHeight="1" x14ac:dyDescent="0.35">
      <c r="A1329" s="1">
        <v>1328</v>
      </c>
      <c r="B1329" s="13">
        <v>-8.4738122976613308</v>
      </c>
      <c r="C1329" s="12">
        <v>40.133705779508396</v>
      </c>
      <c r="D1329" s="1">
        <v>3730</v>
      </c>
      <c r="E1329" s="2" t="s">
        <v>1433</v>
      </c>
      <c r="F1329" s="1"/>
      <c r="G1329" s="2" t="s">
        <v>37</v>
      </c>
      <c r="H1329" s="2" t="s">
        <v>915</v>
      </c>
      <c r="I1329" s="2" t="s">
        <v>915</v>
      </c>
      <c r="J1329" s="1">
        <v>-29037.23</v>
      </c>
      <c r="K1329" s="1">
        <v>51735.55</v>
      </c>
      <c r="L1329" s="2" t="s">
        <v>21</v>
      </c>
      <c r="M1329" s="1">
        <v>1999</v>
      </c>
      <c r="N1329" s="1" t="str" cm="1">
        <f t="array" ref="N1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29" s="2" t="s">
        <v>32</v>
      </c>
      <c r="P1329" s="2" t="str" cm="1">
        <f t="array" ref="P1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29" s="1">
        <v>3</v>
      </c>
      <c r="R1329" s="1">
        <v>37.5</v>
      </c>
      <c r="S1329" s="1">
        <v>10.8</v>
      </c>
      <c r="T1329" s="1">
        <v>20.2</v>
      </c>
      <c r="U1329" s="1">
        <v>5.19</v>
      </c>
      <c r="V1329" s="10"/>
      <c r="W1329" s="1" t="s">
        <v>46</v>
      </c>
      <c r="X1329" s="2" t="s">
        <v>38</v>
      </c>
      <c r="Y1329" s="2" t="str" cm="1">
        <f t="array" ref="Y1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0" spans="1:27" ht="15" customHeight="1" x14ac:dyDescent="0.35">
      <c r="A1330" s="1">
        <v>1329</v>
      </c>
      <c r="B1330" s="13">
        <v>-8.5369533683597805</v>
      </c>
      <c r="C1330" s="12">
        <v>40.098662633422698</v>
      </c>
      <c r="D1330" s="1">
        <v>3733</v>
      </c>
      <c r="E1330" s="2" t="s">
        <v>1516</v>
      </c>
      <c r="F1330" s="1"/>
      <c r="G1330" s="2" t="s">
        <v>26</v>
      </c>
      <c r="H1330" s="2" t="s">
        <v>915</v>
      </c>
      <c r="I1330" s="2" t="s">
        <v>1424</v>
      </c>
      <c r="J1330" s="1">
        <v>-34436.25</v>
      </c>
      <c r="K1330" s="1">
        <v>47866.99</v>
      </c>
      <c r="L1330" s="2" t="s">
        <v>21</v>
      </c>
      <c r="M1330" s="1">
        <v>1990</v>
      </c>
      <c r="N1330" s="1" t="str" cm="1">
        <f t="array" ref="N1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0" s="2" t="s">
        <v>22</v>
      </c>
      <c r="P1330" s="2" t="str" cm="1">
        <f t="array" ref="P1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0" s="1">
        <v>1</v>
      </c>
      <c r="R1330" s="1">
        <v>18.3</v>
      </c>
      <c r="S1330" s="1">
        <v>11.85</v>
      </c>
      <c r="T1330" s="1">
        <v>18.3</v>
      </c>
      <c r="U1330" s="9"/>
      <c r="V1330" s="10"/>
      <c r="W1330" s="1" t="s">
        <v>46</v>
      </c>
      <c r="X1330" s="2" t="s">
        <v>24</v>
      </c>
      <c r="Y1330" s="2" t="str" cm="1">
        <f t="array" ref="Y1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1" spans="1:27" ht="15" customHeight="1" x14ac:dyDescent="0.35">
      <c r="A1331" s="1">
        <v>1330</v>
      </c>
      <c r="B1331" s="13">
        <v>-8.5054043589298391</v>
      </c>
      <c r="C1331" s="12">
        <v>40.108386025386999</v>
      </c>
      <c r="D1331" s="1">
        <v>3734</v>
      </c>
      <c r="E1331" s="2" t="s">
        <v>1433</v>
      </c>
      <c r="F1331" s="1"/>
      <c r="G1331" s="2" t="s">
        <v>37</v>
      </c>
      <c r="H1331" s="2" t="s">
        <v>915</v>
      </c>
      <c r="I1331" s="2" t="s">
        <v>1424</v>
      </c>
      <c r="J1331" s="1">
        <v>-31741.51</v>
      </c>
      <c r="K1331" s="1">
        <v>48934.91</v>
      </c>
      <c r="L1331" s="2" t="s">
        <v>21</v>
      </c>
      <c r="M1331" s="1">
        <v>1996</v>
      </c>
      <c r="N1331" s="1" t="str" cm="1">
        <f t="array" ref="N1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1" s="2" t="s">
        <v>32</v>
      </c>
      <c r="P1331" s="2" t="str" cm="1">
        <f t="array" ref="P1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1" s="1">
        <v>3</v>
      </c>
      <c r="R1331" s="1">
        <v>38.5</v>
      </c>
      <c r="S1331" s="1">
        <v>10.15</v>
      </c>
      <c r="T1331" s="1">
        <v>19.09</v>
      </c>
      <c r="U1331" s="1">
        <v>5.15</v>
      </c>
      <c r="V1331" s="10"/>
      <c r="W1331" s="1" t="s">
        <v>46</v>
      </c>
      <c r="X1331" s="2" t="s">
        <v>24</v>
      </c>
      <c r="Y1331" s="2" t="str" cm="1">
        <f t="array" ref="Y1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2" spans="1:27" ht="15" customHeight="1" x14ac:dyDescent="0.35">
      <c r="A1332" s="1">
        <v>1331</v>
      </c>
      <c r="B1332" s="13">
        <v>-8.4852447128641</v>
      </c>
      <c r="C1332" s="12">
        <v>40.2009137517582</v>
      </c>
      <c r="D1332" s="1">
        <v>3738</v>
      </c>
      <c r="E1332" s="2" t="s">
        <v>1517</v>
      </c>
      <c r="F1332" s="1"/>
      <c r="G1332" s="2" t="s">
        <v>37</v>
      </c>
      <c r="H1332" s="2" t="s">
        <v>915</v>
      </c>
      <c r="I1332" s="2" t="s">
        <v>915</v>
      </c>
      <c r="J1332" s="1">
        <v>-29982</v>
      </c>
      <c r="K1332" s="1">
        <v>59202</v>
      </c>
      <c r="L1332" s="2" t="s">
        <v>21</v>
      </c>
      <c r="M1332" s="1">
        <v>1982</v>
      </c>
      <c r="N1332" s="1" t="str" cm="1">
        <f t="array" ref="N1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2" s="2" t="s">
        <v>32</v>
      </c>
      <c r="P1332" s="2" t="str" cm="1">
        <f t="array" ref="P1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2" s="1">
        <v>3</v>
      </c>
      <c r="R1332" s="1">
        <v>52.9</v>
      </c>
      <c r="S1332" s="1">
        <v>12.2</v>
      </c>
      <c r="T1332" s="1">
        <v>29.9</v>
      </c>
      <c r="U1332" s="1">
        <v>5.87</v>
      </c>
      <c r="V1332" s="10"/>
      <c r="W1332" s="1" t="s">
        <v>46</v>
      </c>
      <c r="X1332" s="2" t="s">
        <v>24</v>
      </c>
      <c r="Y1332" s="2" t="str" cm="1">
        <f t="array" ref="Y1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3" spans="1:27" ht="15" customHeight="1" x14ac:dyDescent="0.35">
      <c r="A1333" s="1">
        <v>1332</v>
      </c>
      <c r="B1333" s="13">
        <v>-8.5393819509083695</v>
      </c>
      <c r="C1333" s="12">
        <v>40.121428304194303</v>
      </c>
      <c r="D1333" s="1">
        <v>3739</v>
      </c>
      <c r="E1333" s="2" t="s">
        <v>1518</v>
      </c>
      <c r="F1333" s="1"/>
      <c r="G1333" s="2" t="s">
        <v>26</v>
      </c>
      <c r="H1333" s="2" t="s">
        <v>915</v>
      </c>
      <c r="I1333" s="2" t="s">
        <v>1424</v>
      </c>
      <c r="J1333" s="1">
        <v>-34631.79</v>
      </c>
      <c r="K1333" s="1">
        <v>50395.77</v>
      </c>
      <c r="L1333" s="2" t="s">
        <v>21</v>
      </c>
      <c r="M1333" s="1">
        <v>1996</v>
      </c>
      <c r="N1333" s="1" t="str" cm="1">
        <f t="array" ref="N1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3" s="2" t="s">
        <v>77</v>
      </c>
      <c r="P1333" s="2" t="str" cm="1">
        <f t="array" ref="P1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33" s="1">
        <v>2</v>
      </c>
      <c r="R1333" s="1">
        <v>11</v>
      </c>
      <c r="S1333" s="1">
        <v>11.5</v>
      </c>
      <c r="T1333" s="1">
        <v>5.5</v>
      </c>
      <c r="U1333" s="1">
        <v>0.2</v>
      </c>
      <c r="V1333" s="10"/>
      <c r="W1333" s="1" t="s">
        <v>46</v>
      </c>
      <c r="X1333" s="2" t="s">
        <v>35</v>
      </c>
      <c r="Y1333" s="2" t="str" cm="1">
        <f t="array" ref="Y1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33" s="2" t="s">
        <v>24</v>
      </c>
    </row>
    <row r="1334" spans="1:27" ht="15" customHeight="1" x14ac:dyDescent="0.35">
      <c r="A1334" s="1">
        <v>1333</v>
      </c>
      <c r="B1334" s="13">
        <v>-8.4811615568202807</v>
      </c>
      <c r="C1334" s="12">
        <v>40.201709609867102</v>
      </c>
      <c r="D1334" s="1">
        <v>3741</v>
      </c>
      <c r="E1334" s="2" t="s">
        <v>1519</v>
      </c>
      <c r="F1334" s="1"/>
      <c r="G1334" s="2" t="s">
        <v>19</v>
      </c>
      <c r="H1334" s="2" t="s">
        <v>915</v>
      </c>
      <c r="I1334" s="2" t="s">
        <v>915</v>
      </c>
      <c r="J1334" s="1">
        <v>-29634</v>
      </c>
      <c r="K1334" s="1">
        <v>59289</v>
      </c>
      <c r="L1334" s="2" t="s">
        <v>21</v>
      </c>
      <c r="M1334" s="1">
        <v>1982</v>
      </c>
      <c r="N1334" s="1" t="str" cm="1">
        <f t="array" ref="N1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34" s="2" t="s">
        <v>65</v>
      </c>
      <c r="P1334" s="2" t="str" cm="1">
        <f t="array" ref="P1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4" s="1">
        <v>1</v>
      </c>
      <c r="R1334" s="1">
        <v>3.75</v>
      </c>
      <c r="S1334" s="1">
        <v>31.18</v>
      </c>
      <c r="T1334" s="1">
        <v>3.75</v>
      </c>
      <c r="U1334" s="9"/>
      <c r="V1334" s="10"/>
      <c r="W1334" s="1" t="s">
        <v>46</v>
      </c>
      <c r="X1334" s="2" t="s">
        <v>24</v>
      </c>
      <c r="Y1334" s="2" t="str" cm="1">
        <f t="array" ref="Y1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5" spans="1:27" ht="15" customHeight="1" x14ac:dyDescent="0.35">
      <c r="A1335" s="1">
        <v>1334</v>
      </c>
      <c r="B1335" s="13">
        <v>-7.7807590183134803</v>
      </c>
      <c r="C1335" s="12">
        <v>41.155986395284899</v>
      </c>
      <c r="D1335" s="1">
        <v>3745</v>
      </c>
      <c r="E1335" s="2" t="s">
        <v>1520</v>
      </c>
      <c r="F1335" s="1"/>
      <c r="G1335" s="2" t="s">
        <v>26</v>
      </c>
      <c r="H1335" s="2" t="s">
        <v>265</v>
      </c>
      <c r="I1335" s="2" t="s">
        <v>1317</v>
      </c>
      <c r="J1335" s="1">
        <v>29575</v>
      </c>
      <c r="K1335" s="1">
        <v>165261</v>
      </c>
      <c r="L1335" s="2" t="s">
        <v>21</v>
      </c>
      <c r="M1335" s="1">
        <v>1872</v>
      </c>
      <c r="N1335" s="1" t="str" cm="1">
        <f t="array" ref="N1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35" s="2" t="s">
        <v>22</v>
      </c>
      <c r="P1335" s="2" t="str" cm="1">
        <f t="array" ref="P1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35" s="1">
        <v>5</v>
      </c>
      <c r="R1335" s="1">
        <v>272.8</v>
      </c>
      <c r="S1335" s="1">
        <v>7.14</v>
      </c>
      <c r="T1335" s="1">
        <v>79.2</v>
      </c>
      <c r="U1335" s="1">
        <v>26.2</v>
      </c>
      <c r="V1335" s="10"/>
      <c r="W1335" s="1" t="s">
        <v>41</v>
      </c>
      <c r="X1335" s="2" t="s">
        <v>654</v>
      </c>
      <c r="Y1335" s="2" t="str" cm="1">
        <f t="array" ref="Y1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5" s="2" t="s">
        <v>1521</v>
      </c>
      <c r="AA1335" s="2" t="s">
        <v>740</v>
      </c>
    </row>
    <row r="1336" spans="1:27" ht="15" customHeight="1" x14ac:dyDescent="0.35">
      <c r="A1336" s="1">
        <v>1335</v>
      </c>
      <c r="B1336" s="13">
        <v>-8.3293070151028203</v>
      </c>
      <c r="C1336" s="12">
        <v>42.083284630863602</v>
      </c>
      <c r="D1336" s="1">
        <v>3746</v>
      </c>
      <c r="E1336" s="2" t="s">
        <v>1010</v>
      </c>
      <c r="F1336" s="1"/>
      <c r="G1336" s="2" t="s">
        <v>19</v>
      </c>
      <c r="H1336" s="2" t="s">
        <v>384</v>
      </c>
      <c r="I1336" s="2" t="s">
        <v>1522</v>
      </c>
      <c r="J1336" s="1">
        <v>-16234</v>
      </c>
      <c r="K1336" s="1">
        <v>268211</v>
      </c>
      <c r="L1336" s="2" t="s">
        <v>21</v>
      </c>
      <c r="M1336" s="1">
        <v>1995</v>
      </c>
      <c r="N1336" s="1" t="str" cm="1">
        <f t="array" ref="N1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6" s="2" t="s">
        <v>291</v>
      </c>
      <c r="P1336" s="2" t="str" cm="1">
        <f t="array" ref="P1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36" s="1">
        <v>1</v>
      </c>
      <c r="R1336" s="1">
        <v>3.68</v>
      </c>
      <c r="S1336" s="1">
        <v>19.75</v>
      </c>
      <c r="T1336" s="1">
        <v>3.68</v>
      </c>
      <c r="U1336" s="9"/>
      <c r="V1336" s="10"/>
      <c r="W1336" s="1" t="s">
        <v>41</v>
      </c>
      <c r="X1336" s="2" t="s">
        <v>321</v>
      </c>
      <c r="Y1336" s="2" t="str" cm="1">
        <f t="array" ref="Y1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36" s="2" t="s">
        <v>292</v>
      </c>
    </row>
    <row r="1337" spans="1:27" ht="15" customHeight="1" x14ac:dyDescent="0.35">
      <c r="A1337" s="1">
        <v>1336</v>
      </c>
      <c r="B1337" s="13">
        <v>-8.6687431352397102</v>
      </c>
      <c r="C1337" s="12">
        <v>40.174008715520102</v>
      </c>
      <c r="D1337" s="1">
        <v>3750</v>
      </c>
      <c r="E1337" s="2" t="s">
        <v>1523</v>
      </c>
      <c r="F1337" s="1"/>
      <c r="G1337" s="2" t="s">
        <v>26</v>
      </c>
      <c r="H1337" s="2" t="s">
        <v>915</v>
      </c>
      <c r="I1337" s="2" t="s">
        <v>1524</v>
      </c>
      <c r="J1337" s="1">
        <v>-45623.72</v>
      </c>
      <c r="K1337" s="1">
        <v>56292.62</v>
      </c>
      <c r="L1337" s="2" t="s">
        <v>21</v>
      </c>
      <c r="M1337" s="1">
        <v>2002</v>
      </c>
      <c r="N1337" s="1" t="str" cm="1">
        <f t="array" ref="N1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7" s="2" t="s">
        <v>32</v>
      </c>
      <c r="P1337" s="2" t="str" cm="1">
        <f t="array" ref="P1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7" s="1">
        <v>3</v>
      </c>
      <c r="R1337" s="1">
        <v>152.5</v>
      </c>
      <c r="S1337" s="1">
        <v>10</v>
      </c>
      <c r="T1337" s="1">
        <v>63.5</v>
      </c>
      <c r="U1337" s="1">
        <v>4.55</v>
      </c>
      <c r="V1337" s="10"/>
      <c r="W1337" s="1" t="s">
        <v>46</v>
      </c>
      <c r="X1337" s="2" t="s">
        <v>38</v>
      </c>
      <c r="Y1337" s="2" t="str" cm="1">
        <f t="array" ref="Y1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8" spans="1:27" ht="15" customHeight="1" x14ac:dyDescent="0.35">
      <c r="A1338" s="1">
        <v>1337</v>
      </c>
      <c r="B1338" s="13">
        <v>-8.6070180409527701</v>
      </c>
      <c r="C1338" s="12">
        <v>39.915329561359997</v>
      </c>
      <c r="D1338" s="1">
        <v>3756</v>
      </c>
      <c r="E1338" s="2" t="s">
        <v>1525</v>
      </c>
      <c r="F1338" s="1"/>
      <c r="G1338" s="2" t="s">
        <v>19</v>
      </c>
      <c r="H1338" s="2" t="s">
        <v>143</v>
      </c>
      <c r="I1338" s="2" t="s">
        <v>210</v>
      </c>
      <c r="J1338" s="1">
        <v>-40519</v>
      </c>
      <c r="K1338" s="1">
        <v>27540</v>
      </c>
      <c r="L1338" s="2" t="s">
        <v>21</v>
      </c>
      <c r="M1338" s="1">
        <v>1999</v>
      </c>
      <c r="N1338" s="1" t="str" cm="1">
        <f t="array" ref="N1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8" s="2" t="s">
        <v>65</v>
      </c>
      <c r="P1338" s="2" t="str" cm="1">
        <f t="array" ref="P1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38" s="1">
        <v>1</v>
      </c>
      <c r="R1338" s="1">
        <v>15.9</v>
      </c>
      <c r="S1338" s="1">
        <v>18.5</v>
      </c>
      <c r="T1338" s="1">
        <v>15.9</v>
      </c>
      <c r="U1338" s="9"/>
      <c r="V1338" s="10"/>
      <c r="W1338" s="1" t="s">
        <v>23</v>
      </c>
      <c r="X1338" s="2" t="s">
        <v>24</v>
      </c>
      <c r="Y1338" s="2" t="str" cm="1">
        <f t="array" ref="Y1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39" spans="1:27" ht="15" customHeight="1" x14ac:dyDescent="0.35">
      <c r="A1339" s="1">
        <v>1338</v>
      </c>
      <c r="B1339" s="13">
        <v>-8.6279230022938709</v>
      </c>
      <c r="C1339" s="12">
        <v>39.9338041353381</v>
      </c>
      <c r="D1339" s="1">
        <v>3757</v>
      </c>
      <c r="E1339" s="2" t="s">
        <v>1526</v>
      </c>
      <c r="F1339" s="1"/>
      <c r="G1339" s="2" t="s">
        <v>37</v>
      </c>
      <c r="H1339" s="2" t="s">
        <v>143</v>
      </c>
      <c r="I1339" s="2" t="s">
        <v>210</v>
      </c>
      <c r="J1339" s="1">
        <v>-42295</v>
      </c>
      <c r="K1339" s="1">
        <v>29601</v>
      </c>
      <c r="L1339" s="2" t="s">
        <v>21</v>
      </c>
      <c r="M1339" s="1">
        <v>1999</v>
      </c>
      <c r="N1339" s="1" t="str" cm="1">
        <f t="array" ref="N1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39" s="2" t="s">
        <v>32</v>
      </c>
      <c r="P1339" s="2" t="str" cm="1">
        <f t="array" ref="P1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39" s="1">
        <v>3</v>
      </c>
      <c r="R1339" s="1">
        <v>54.05</v>
      </c>
      <c r="S1339" s="1">
        <v>16.600000000000001</v>
      </c>
      <c r="T1339" s="1">
        <v>23.65</v>
      </c>
      <c r="U1339" s="1">
        <v>7.3</v>
      </c>
      <c r="V1339" s="10"/>
      <c r="W1339" s="1" t="s">
        <v>23</v>
      </c>
      <c r="X1339" s="2" t="s">
        <v>38</v>
      </c>
      <c r="Y1339" s="2" t="str" cm="1">
        <f t="array" ref="Y1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0" spans="1:27" ht="15" customHeight="1" x14ac:dyDescent="0.35">
      <c r="A1340" s="1">
        <v>1339</v>
      </c>
      <c r="B1340" s="13">
        <v>-8.4686407483350603</v>
      </c>
      <c r="C1340" s="12">
        <v>40.137219244359301</v>
      </c>
      <c r="D1340" s="1">
        <v>3759</v>
      </c>
      <c r="E1340" s="2" t="s">
        <v>1475</v>
      </c>
      <c r="F1340" s="1"/>
      <c r="G1340" s="2" t="s">
        <v>19</v>
      </c>
      <c r="H1340" s="2" t="s">
        <v>915</v>
      </c>
      <c r="I1340" s="2" t="s">
        <v>915</v>
      </c>
      <c r="J1340" s="1">
        <v>-28595</v>
      </c>
      <c r="K1340" s="1">
        <v>52124</v>
      </c>
      <c r="L1340" s="2" t="s">
        <v>21</v>
      </c>
      <c r="M1340" s="1">
        <v>2000</v>
      </c>
      <c r="N1340" s="1" t="str" cm="1">
        <f t="array" ref="N1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0" s="2" t="s">
        <v>65</v>
      </c>
      <c r="P1340" s="2" t="str" cm="1">
        <f t="array" ref="P1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0" s="1">
        <v>1</v>
      </c>
      <c r="R1340" s="1">
        <v>5.25</v>
      </c>
      <c r="S1340" s="1">
        <v>16</v>
      </c>
      <c r="T1340" s="1">
        <v>5.25</v>
      </c>
      <c r="U1340" s="9"/>
      <c r="V1340" s="10"/>
      <c r="W1340" s="1" t="s">
        <v>46</v>
      </c>
      <c r="X1340" s="2" t="s">
        <v>24</v>
      </c>
      <c r="Y1340" s="2" t="str" cm="1">
        <f t="array" ref="Y1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1" spans="1:27" ht="15" customHeight="1" x14ac:dyDescent="0.35">
      <c r="A1341" s="1">
        <v>1340</v>
      </c>
      <c r="B1341" s="13">
        <v>-8.6115631534718506</v>
      </c>
      <c r="C1341" s="12">
        <v>39.9214238126075</v>
      </c>
      <c r="D1341" s="1">
        <v>3760</v>
      </c>
      <c r="E1341" s="2" t="s">
        <v>1527</v>
      </c>
      <c r="F1341" s="1"/>
      <c r="G1341" s="2" t="s">
        <v>63</v>
      </c>
      <c r="H1341" s="2" t="s">
        <v>143</v>
      </c>
      <c r="I1341" s="2" t="s">
        <v>210</v>
      </c>
      <c r="J1341" s="1">
        <v>-40903.980000000003</v>
      </c>
      <c r="K1341" s="1">
        <v>28218.74</v>
      </c>
      <c r="L1341" s="2" t="s">
        <v>21</v>
      </c>
      <c r="M1341" s="1">
        <v>1999</v>
      </c>
      <c r="N1341" s="1" t="str" cm="1">
        <f t="array" ref="N1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1" s="2" t="s">
        <v>32</v>
      </c>
      <c r="P1341" s="2" t="str" cm="1">
        <f t="array" ref="P1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1" s="1">
        <v>11</v>
      </c>
      <c r="R1341" s="1">
        <v>290.2</v>
      </c>
      <c r="S1341" s="1">
        <v>15</v>
      </c>
      <c r="T1341" s="1">
        <v>27.9</v>
      </c>
      <c r="U1341" s="1">
        <v>12.4</v>
      </c>
      <c r="V1341" s="10"/>
      <c r="W1341" s="1" t="s">
        <v>23</v>
      </c>
      <c r="X1341" s="2" t="s">
        <v>38</v>
      </c>
      <c r="Y1341" s="2" t="str" cm="1">
        <f t="array" ref="Y1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2" spans="1:27" ht="15" customHeight="1" x14ac:dyDescent="0.35">
      <c r="A1342" s="1">
        <v>1341</v>
      </c>
      <c r="B1342" s="13">
        <v>-8.6092262004527793</v>
      </c>
      <c r="C1342" s="12">
        <v>39.917267041765101</v>
      </c>
      <c r="D1342" s="1">
        <v>3762</v>
      </c>
      <c r="E1342" s="2" t="s">
        <v>1528</v>
      </c>
      <c r="F1342" s="1"/>
      <c r="G1342" s="2" t="s">
        <v>37</v>
      </c>
      <c r="H1342" s="2" t="s">
        <v>143</v>
      </c>
      <c r="I1342" s="2" t="s">
        <v>210</v>
      </c>
      <c r="J1342" s="1">
        <v>-40706.65</v>
      </c>
      <c r="K1342" s="1">
        <v>27756.13</v>
      </c>
      <c r="L1342" s="2" t="s">
        <v>21</v>
      </c>
      <c r="M1342" s="1">
        <v>1999</v>
      </c>
      <c r="N1342" s="1" t="str" cm="1">
        <f t="array" ref="N1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2" s="2" t="s">
        <v>32</v>
      </c>
      <c r="P1342" s="2" t="str" cm="1">
        <f t="array" ref="P1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2" s="1">
        <v>3</v>
      </c>
      <c r="R1342" s="1">
        <v>39.1</v>
      </c>
      <c r="S1342" s="1">
        <v>10.7</v>
      </c>
      <c r="T1342" s="1">
        <v>17</v>
      </c>
      <c r="U1342" s="1">
        <v>8.9</v>
      </c>
      <c r="V1342" s="10"/>
      <c r="W1342" s="1" t="s">
        <v>23</v>
      </c>
      <c r="X1342" s="2" t="s">
        <v>38</v>
      </c>
      <c r="Y1342" s="2" t="str" cm="1">
        <f t="array" ref="Y1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3" spans="1:27" ht="15" customHeight="1" x14ac:dyDescent="0.35">
      <c r="A1343" s="1">
        <v>1342</v>
      </c>
      <c r="B1343" s="13">
        <v>-8.4670342568927808</v>
      </c>
      <c r="C1343" s="12">
        <v>40.140455495166002</v>
      </c>
      <c r="D1343" s="1">
        <v>3764</v>
      </c>
      <c r="E1343" s="2" t="s">
        <v>1475</v>
      </c>
      <c r="F1343" s="1"/>
      <c r="G1343" s="2" t="s">
        <v>19</v>
      </c>
      <c r="H1343" s="2" t="s">
        <v>915</v>
      </c>
      <c r="I1343" s="2" t="s">
        <v>915</v>
      </c>
      <c r="J1343" s="1">
        <v>-28456.74</v>
      </c>
      <c r="K1343" s="1">
        <v>52482.83</v>
      </c>
      <c r="L1343" s="2" t="s">
        <v>21</v>
      </c>
      <c r="M1343" s="1">
        <v>2000</v>
      </c>
      <c r="N1343" s="1" t="str" cm="1">
        <f t="array" ref="N1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3" s="2" t="s">
        <v>65</v>
      </c>
      <c r="P1343" s="2" t="str" cm="1">
        <f t="array" ref="P1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3" s="1">
        <v>1</v>
      </c>
      <c r="R1343" s="1">
        <v>10.28</v>
      </c>
      <c r="S1343" s="1">
        <v>24.4</v>
      </c>
      <c r="T1343" s="1">
        <v>10.28</v>
      </c>
      <c r="U1343" s="9"/>
      <c r="V1343" s="10"/>
      <c r="W1343" s="1" t="s">
        <v>46</v>
      </c>
      <c r="X1343" s="2" t="s">
        <v>24</v>
      </c>
      <c r="Y1343" s="2" t="str" cm="1">
        <f t="array" ref="Y1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4" spans="1:27" ht="15" customHeight="1" x14ac:dyDescent="0.35">
      <c r="A1344" s="1">
        <v>1343</v>
      </c>
      <c r="B1344" s="13">
        <v>-8.4645260248817493</v>
      </c>
      <c r="C1344" s="12">
        <v>40.145264403291101</v>
      </c>
      <c r="D1344" s="1">
        <v>3772</v>
      </c>
      <c r="E1344" s="2" t="s">
        <v>1475</v>
      </c>
      <c r="F1344" s="1"/>
      <c r="G1344" s="2" t="s">
        <v>19</v>
      </c>
      <c r="H1344" s="2" t="s">
        <v>915</v>
      </c>
      <c r="I1344" s="2" t="s">
        <v>915</v>
      </c>
      <c r="J1344" s="1">
        <v>-28241</v>
      </c>
      <c r="K1344" s="1">
        <v>53016</v>
      </c>
      <c r="L1344" s="2" t="s">
        <v>21</v>
      </c>
      <c r="M1344" s="1">
        <v>1999</v>
      </c>
      <c r="N1344" s="1" t="str" cm="1">
        <f t="array" ref="N1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4" s="2" t="s">
        <v>65</v>
      </c>
      <c r="P1344" s="2" t="str" cm="1">
        <f t="array" ref="P1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44" s="1">
        <v>1</v>
      </c>
      <c r="R1344" s="1">
        <v>11.21</v>
      </c>
      <c r="S1344" s="1">
        <v>21.4</v>
      </c>
      <c r="T1344" s="1">
        <v>11.21</v>
      </c>
      <c r="U1344" s="9"/>
      <c r="V1344" s="10"/>
      <c r="W1344" s="1" t="s">
        <v>46</v>
      </c>
      <c r="X1344" s="2" t="s">
        <v>24</v>
      </c>
      <c r="Y1344" s="2" t="str" cm="1">
        <f t="array" ref="Y1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5" spans="1:26" ht="15" customHeight="1" x14ac:dyDescent="0.35">
      <c r="A1345" s="1">
        <v>1344</v>
      </c>
      <c r="B1345" s="13">
        <v>-7.7407968284299802</v>
      </c>
      <c r="C1345" s="12">
        <v>41.2970321988116</v>
      </c>
      <c r="D1345" s="1">
        <v>3776</v>
      </c>
      <c r="E1345" s="2" t="s">
        <v>1529</v>
      </c>
      <c r="F1345" s="1"/>
      <c r="G1345" s="2" t="s">
        <v>26</v>
      </c>
      <c r="H1345" s="2" t="s">
        <v>265</v>
      </c>
      <c r="I1345" s="2" t="s">
        <v>265</v>
      </c>
      <c r="J1345" s="1">
        <v>32858.61</v>
      </c>
      <c r="K1345" s="1">
        <v>180939.7</v>
      </c>
      <c r="L1345" s="2" t="s">
        <v>21</v>
      </c>
      <c r="M1345" s="1">
        <v>1904</v>
      </c>
      <c r="N1345" s="1" t="str" cm="1">
        <f t="array" ref="N1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45" s="2" t="s">
        <v>32</v>
      </c>
      <c r="P1345" s="2" t="str" cm="1">
        <f t="array" ref="P1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5" s="1">
        <v>3</v>
      </c>
      <c r="R1345" s="1">
        <v>109.1</v>
      </c>
      <c r="S1345" s="1">
        <v>13.5</v>
      </c>
      <c r="T1345" s="1">
        <v>45.3</v>
      </c>
      <c r="U1345" s="1">
        <v>30.2</v>
      </c>
      <c r="V1345" s="10"/>
      <c r="W1345" s="1" t="s">
        <v>41</v>
      </c>
      <c r="X1345" s="2" t="s">
        <v>321</v>
      </c>
      <c r="Y1345" s="2" t="str" cm="1">
        <f t="array" ref="Y1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45" s="2" t="s">
        <v>24</v>
      </c>
    </row>
    <row r="1346" spans="1:26" ht="15" customHeight="1" x14ac:dyDescent="0.35">
      <c r="A1346" s="1">
        <v>1345</v>
      </c>
      <c r="B1346" s="13">
        <v>-8.3637934121744397</v>
      </c>
      <c r="C1346" s="12">
        <v>38.482204818990901</v>
      </c>
      <c r="D1346" s="1">
        <v>3789</v>
      </c>
      <c r="E1346" s="2" t="s">
        <v>1530</v>
      </c>
      <c r="F1346" s="1"/>
      <c r="G1346" s="2" t="s">
        <v>26</v>
      </c>
      <c r="H1346" s="2" t="s">
        <v>600</v>
      </c>
      <c r="I1346" s="2" t="s">
        <v>1351</v>
      </c>
      <c r="J1346" s="1">
        <v>-20128.259999999998</v>
      </c>
      <c r="K1346" s="1">
        <v>-131646.79999999999</v>
      </c>
      <c r="L1346" s="2" t="s">
        <v>21</v>
      </c>
      <c r="M1346" s="1">
        <v>1965</v>
      </c>
      <c r="N1346" s="1" t="str" cm="1">
        <f t="array" ref="N1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6" s="2" t="s">
        <v>32</v>
      </c>
      <c r="P1346" s="2" t="str" cm="1">
        <f t="array" ref="P1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6" s="1">
        <v>3</v>
      </c>
      <c r="R1346" s="1">
        <v>68.400000000000006</v>
      </c>
      <c r="S1346" s="1">
        <v>9.9499999999999993</v>
      </c>
      <c r="T1346" s="1">
        <v>23.22</v>
      </c>
      <c r="U1346" s="1">
        <v>7.15</v>
      </c>
      <c r="V1346" s="10"/>
      <c r="W1346" s="1" t="s">
        <v>30</v>
      </c>
      <c r="X1346" s="2" t="s">
        <v>24</v>
      </c>
      <c r="Y1346" s="2" t="str" cm="1">
        <f t="array" ref="Y1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7" spans="1:26" ht="15" customHeight="1" x14ac:dyDescent="0.35">
      <c r="A1347" s="1">
        <v>1346</v>
      </c>
      <c r="B1347" s="13">
        <v>-8.2909590803978599</v>
      </c>
      <c r="C1347" s="12">
        <v>42.103267234327298</v>
      </c>
      <c r="D1347" s="1">
        <v>3791</v>
      </c>
      <c r="E1347" s="2" t="s">
        <v>1531</v>
      </c>
      <c r="F1347" s="1"/>
      <c r="G1347" s="2" t="s">
        <v>19</v>
      </c>
      <c r="H1347" s="2" t="s">
        <v>384</v>
      </c>
      <c r="I1347" s="2" t="s">
        <v>1522</v>
      </c>
      <c r="J1347" s="1">
        <v>-13056.89</v>
      </c>
      <c r="K1347" s="1">
        <v>270424</v>
      </c>
      <c r="L1347" s="2" t="s">
        <v>21</v>
      </c>
      <c r="M1347" s="1">
        <v>1995</v>
      </c>
      <c r="N1347" s="1" t="str" cm="1">
        <f t="array" ref="N1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47" s="2" t="s">
        <v>32</v>
      </c>
      <c r="P1347" s="2" t="str" cm="1">
        <f t="array" ref="P1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7" s="1">
        <v>3</v>
      </c>
      <c r="R1347" s="1">
        <v>33.54</v>
      </c>
      <c r="S1347" s="1">
        <v>21.77</v>
      </c>
      <c r="T1347" s="1">
        <v>13.09</v>
      </c>
      <c r="U1347" s="1">
        <v>7.5</v>
      </c>
      <c r="V1347" s="10"/>
      <c r="W1347" s="1" t="s">
        <v>41</v>
      </c>
      <c r="X1347" s="2" t="s">
        <v>24</v>
      </c>
      <c r="Y1347" s="2" t="str" cm="1">
        <f t="array" ref="Y1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8" spans="1:26" ht="15" customHeight="1" x14ac:dyDescent="0.35">
      <c r="A1348" s="1">
        <v>1347</v>
      </c>
      <c r="B1348" s="13">
        <v>-8.4785490804463599</v>
      </c>
      <c r="C1348" s="12">
        <v>40.203023284256503</v>
      </c>
      <c r="D1348" s="1">
        <v>3794</v>
      </c>
      <c r="E1348" s="2" t="s">
        <v>19</v>
      </c>
      <c r="F1348" s="1"/>
      <c r="G1348" s="2" t="s">
        <v>19</v>
      </c>
      <c r="H1348" s="2" t="s">
        <v>915</v>
      </c>
      <c r="I1348" s="2" t="s">
        <v>915</v>
      </c>
      <c r="J1348" s="1">
        <v>-29411</v>
      </c>
      <c r="K1348" s="1">
        <v>59434</v>
      </c>
      <c r="L1348" s="2" t="s">
        <v>21</v>
      </c>
      <c r="M1348" s="1">
        <v>1982</v>
      </c>
      <c r="N1348" s="1" t="str" cm="1">
        <f t="array" ref="N1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8" s="2" t="s">
        <v>32</v>
      </c>
      <c r="P1348" s="2" t="str" cm="1">
        <f t="array" ref="P1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8" s="1">
        <v>3</v>
      </c>
      <c r="R1348" s="1">
        <v>31</v>
      </c>
      <c r="S1348" s="1">
        <v>31</v>
      </c>
      <c r="T1348" s="1">
        <v>12.4</v>
      </c>
      <c r="U1348" s="1">
        <v>3.96</v>
      </c>
      <c r="V1348" s="10"/>
      <c r="W1348" s="1" t="s">
        <v>46</v>
      </c>
      <c r="X1348" s="2" t="s">
        <v>24</v>
      </c>
      <c r="Y1348" s="2" t="str" cm="1">
        <f t="array" ref="Y1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49" spans="1:26" ht="15" customHeight="1" x14ac:dyDescent="0.35">
      <c r="A1349" s="1">
        <v>1348</v>
      </c>
      <c r="B1349" s="13">
        <v>-8.4720144672459892</v>
      </c>
      <c r="C1349" s="12">
        <v>40.206888098864198</v>
      </c>
      <c r="D1349" s="1">
        <v>3795</v>
      </c>
      <c r="E1349" s="2" t="s">
        <v>1532</v>
      </c>
      <c r="F1349" s="1"/>
      <c r="G1349" s="2" t="s">
        <v>37</v>
      </c>
      <c r="H1349" s="2" t="s">
        <v>915</v>
      </c>
      <c r="I1349" s="2" t="s">
        <v>915</v>
      </c>
      <c r="J1349" s="1">
        <v>-28853</v>
      </c>
      <c r="K1349" s="1">
        <v>59861</v>
      </c>
      <c r="L1349" s="2" t="s">
        <v>21</v>
      </c>
      <c r="M1349" s="1">
        <v>1982</v>
      </c>
      <c r="N1349" s="1" t="str" cm="1">
        <f t="array" ref="N1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49" s="2" t="s">
        <v>32</v>
      </c>
      <c r="P1349" s="2" t="str" cm="1">
        <f t="array" ref="P1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49" s="1">
        <v>3</v>
      </c>
      <c r="R1349" s="1">
        <v>52.55</v>
      </c>
      <c r="S1349" s="1">
        <v>8.4499999999999993</v>
      </c>
      <c r="T1349" s="1">
        <v>30.05</v>
      </c>
      <c r="U1349" s="1">
        <v>5.04</v>
      </c>
      <c r="V1349" s="10"/>
      <c r="W1349" s="1" t="s">
        <v>46</v>
      </c>
      <c r="X1349" s="2" t="s">
        <v>24</v>
      </c>
      <c r="Y1349" s="2" t="str" cm="1">
        <f t="array" ref="Y1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0" spans="1:26" ht="15" customHeight="1" x14ac:dyDescent="0.35">
      <c r="A1350" s="1">
        <v>1349</v>
      </c>
      <c r="B1350" s="13">
        <v>-8.6739115270647495</v>
      </c>
      <c r="C1350" s="12">
        <v>38.577994924562198</v>
      </c>
      <c r="D1350" s="1">
        <v>3796</v>
      </c>
      <c r="E1350" s="2" t="s">
        <v>1533</v>
      </c>
      <c r="F1350" s="1"/>
      <c r="G1350" s="2" t="s">
        <v>26</v>
      </c>
      <c r="H1350" s="2" t="s">
        <v>600</v>
      </c>
      <c r="I1350" s="2" t="s">
        <v>1058</v>
      </c>
      <c r="J1350" s="1">
        <v>-47125</v>
      </c>
      <c r="K1350" s="1">
        <v>-120900</v>
      </c>
      <c r="L1350" s="2" t="s">
        <v>21</v>
      </c>
      <c r="M1350" s="1">
        <v>1988</v>
      </c>
      <c r="N1350" s="1" t="str" cm="1">
        <f t="array" ref="N1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0" s="2" t="s">
        <v>32</v>
      </c>
      <c r="P1350" s="2" t="str" cm="1">
        <f t="array" ref="P1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0" s="1">
        <v>14</v>
      </c>
      <c r="R1350" s="1">
        <v>334.04</v>
      </c>
      <c r="S1350" s="1">
        <v>16.149999999999999</v>
      </c>
      <c r="T1350" s="1">
        <v>24.77</v>
      </c>
      <c r="U1350" s="1">
        <v>6.71</v>
      </c>
      <c r="V1350" s="10"/>
      <c r="W1350" s="1" t="s">
        <v>30</v>
      </c>
      <c r="X1350" s="2" t="s">
        <v>38</v>
      </c>
      <c r="Y1350" s="2" t="str" cm="1">
        <f t="array" ref="Y1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1" spans="1:26" ht="15" customHeight="1" x14ac:dyDescent="0.35">
      <c r="A1351" s="1">
        <v>1350</v>
      </c>
      <c r="B1351" s="13">
        <v>-8.4629800004827995</v>
      </c>
      <c r="C1351" s="12">
        <v>40.211354079525798</v>
      </c>
      <c r="D1351" s="1">
        <v>3797</v>
      </c>
      <c r="E1351" s="2" t="s">
        <v>1534</v>
      </c>
      <c r="F1351" s="1"/>
      <c r="G1351" s="2" t="s">
        <v>37</v>
      </c>
      <c r="H1351" s="2" t="s">
        <v>915</v>
      </c>
      <c r="I1351" s="2" t="s">
        <v>915</v>
      </c>
      <c r="J1351" s="1">
        <v>-28082</v>
      </c>
      <c r="K1351" s="1">
        <v>60354</v>
      </c>
      <c r="L1351" s="2" t="s">
        <v>21</v>
      </c>
      <c r="M1351" s="1">
        <v>1982</v>
      </c>
      <c r="N1351" s="1" t="str" cm="1">
        <f t="array" ref="N1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1" s="2" t="s">
        <v>32</v>
      </c>
      <c r="P1351" s="2" t="str" cm="1">
        <f t="array" ref="P1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1" s="1">
        <v>3</v>
      </c>
      <c r="R1351" s="1">
        <v>53.67</v>
      </c>
      <c r="S1351" s="1">
        <v>12.5</v>
      </c>
      <c r="T1351" s="1">
        <v>30.5</v>
      </c>
      <c r="U1351" s="1">
        <v>5.97</v>
      </c>
      <c r="V1351" s="10"/>
      <c r="W1351" s="1" t="s">
        <v>46</v>
      </c>
      <c r="X1351" s="2" t="s">
        <v>38</v>
      </c>
      <c r="Y1351" s="2" t="str" cm="1">
        <f t="array" ref="Y1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2" spans="1:26" ht="15" customHeight="1" x14ac:dyDescent="0.35">
      <c r="A1352" s="1">
        <v>1351</v>
      </c>
      <c r="B1352" s="13">
        <v>-8.4583895577497206</v>
      </c>
      <c r="C1352" s="12">
        <v>41.608841123513102</v>
      </c>
      <c r="D1352" s="1">
        <v>3804</v>
      </c>
      <c r="E1352" s="2" t="s">
        <v>1535</v>
      </c>
      <c r="F1352" s="1"/>
      <c r="G1352" s="2" t="s">
        <v>37</v>
      </c>
      <c r="H1352" s="2" t="s">
        <v>225</v>
      </c>
      <c r="I1352" s="2" t="s">
        <v>1479</v>
      </c>
      <c r="J1352" s="1">
        <v>-27114.23</v>
      </c>
      <c r="K1352" s="1">
        <v>215546.9</v>
      </c>
      <c r="L1352" s="2" t="s">
        <v>21</v>
      </c>
      <c r="M1352" s="1">
        <v>1999</v>
      </c>
      <c r="N1352" s="1" t="str" cm="1">
        <f t="array" ref="N1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2" s="2" t="s">
        <v>32</v>
      </c>
      <c r="P1352" s="2" t="str" cm="1">
        <f t="array" ref="P1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2" s="1">
        <v>3</v>
      </c>
      <c r="R1352" s="1">
        <v>47.5</v>
      </c>
      <c r="S1352" s="1">
        <v>11.4</v>
      </c>
      <c r="T1352" s="1">
        <v>24.1</v>
      </c>
      <c r="U1352" s="1">
        <v>4.9000000000000004</v>
      </c>
      <c r="V1352" s="10"/>
      <c r="W1352" s="1" t="s">
        <v>41</v>
      </c>
      <c r="X1352" s="2" t="s">
        <v>38</v>
      </c>
      <c r="Y1352" s="2" t="str" cm="1">
        <f t="array" ref="Y1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3" spans="1:26" ht="15" customHeight="1" x14ac:dyDescent="0.35">
      <c r="A1353" s="1">
        <v>1352</v>
      </c>
      <c r="B1353" s="13">
        <v>-8.4623146916552496</v>
      </c>
      <c r="C1353" s="12">
        <v>40.149071219420499</v>
      </c>
      <c r="D1353" s="1">
        <v>3805</v>
      </c>
      <c r="E1353" s="2" t="s">
        <v>1475</v>
      </c>
      <c r="F1353" s="1"/>
      <c r="G1353" s="2" t="s">
        <v>19</v>
      </c>
      <c r="H1353" s="2" t="s">
        <v>915</v>
      </c>
      <c r="I1353" s="2" t="s">
        <v>915</v>
      </c>
      <c r="J1353" s="1">
        <v>-28051</v>
      </c>
      <c r="K1353" s="1">
        <v>53438</v>
      </c>
      <c r="L1353" s="2" t="s">
        <v>21</v>
      </c>
      <c r="M1353" s="1">
        <v>1999</v>
      </c>
      <c r="N1353" s="1" t="str" cm="1">
        <f t="array" ref="N1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3" s="2" t="s">
        <v>65</v>
      </c>
      <c r="P1353" s="2" t="str" cm="1">
        <f t="array" ref="P1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3" s="1">
        <v>1</v>
      </c>
      <c r="R1353" s="1">
        <v>3.18</v>
      </c>
      <c r="S1353" s="1">
        <v>15.8</v>
      </c>
      <c r="T1353" s="1">
        <v>3.18</v>
      </c>
      <c r="U1353" s="9"/>
      <c r="V1353" s="10"/>
      <c r="W1353" s="1" t="s">
        <v>46</v>
      </c>
      <c r="X1353" s="2" t="s">
        <v>24</v>
      </c>
      <c r="Y1353" s="2" t="str" cm="1">
        <f t="array" ref="Y1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4" spans="1:26" ht="15" customHeight="1" x14ac:dyDescent="0.35">
      <c r="A1354" s="1">
        <v>1353</v>
      </c>
      <c r="B1354" s="13">
        <v>-8.4475590912174603</v>
      </c>
      <c r="C1354" s="12">
        <v>40.214440973178903</v>
      </c>
      <c r="D1354" s="1">
        <v>3806</v>
      </c>
      <c r="E1354" s="2" t="s">
        <v>1519</v>
      </c>
      <c r="F1354" s="1"/>
      <c r="G1354" s="2" t="s">
        <v>19</v>
      </c>
      <c r="H1354" s="2" t="s">
        <v>915</v>
      </c>
      <c r="I1354" s="2" t="s">
        <v>915</v>
      </c>
      <c r="J1354" s="1">
        <v>-26768</v>
      </c>
      <c r="K1354" s="1">
        <v>60692</v>
      </c>
      <c r="L1354" s="2" t="s">
        <v>21</v>
      </c>
      <c r="M1354" s="1">
        <v>1982</v>
      </c>
      <c r="N1354" s="1" t="str" cm="1">
        <f t="array" ref="N1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54" s="2" t="s">
        <v>65</v>
      </c>
      <c r="P1354" s="2" t="str" cm="1">
        <f t="array" ref="P1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4" s="1">
        <v>1</v>
      </c>
      <c r="R1354" s="1">
        <v>6.35</v>
      </c>
      <c r="S1354" s="1">
        <v>28.7</v>
      </c>
      <c r="T1354" s="1">
        <v>6.35</v>
      </c>
      <c r="U1354" s="9"/>
      <c r="V1354" s="10"/>
      <c r="W1354" s="1" t="s">
        <v>46</v>
      </c>
      <c r="X1354" s="2" t="s">
        <v>24</v>
      </c>
      <c r="Y1354" s="2" t="str" cm="1">
        <f t="array" ref="Y1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5" spans="1:26" ht="15" customHeight="1" x14ac:dyDescent="0.35">
      <c r="A1355" s="1">
        <v>1354</v>
      </c>
      <c r="B1355" s="13">
        <v>-8.4602453762551306</v>
      </c>
      <c r="C1355" s="12">
        <v>40.153174785836796</v>
      </c>
      <c r="D1355" s="1">
        <v>3809</v>
      </c>
      <c r="E1355" s="2" t="s">
        <v>1433</v>
      </c>
      <c r="F1355" s="1"/>
      <c r="G1355" s="2" t="s">
        <v>37</v>
      </c>
      <c r="H1355" s="2" t="s">
        <v>915</v>
      </c>
      <c r="I1355" s="2" t="s">
        <v>915</v>
      </c>
      <c r="J1355" s="1">
        <v>-27873</v>
      </c>
      <c r="K1355" s="1">
        <v>53893</v>
      </c>
      <c r="L1355" s="2" t="s">
        <v>21</v>
      </c>
      <c r="M1355" s="1">
        <v>1999</v>
      </c>
      <c r="N1355" s="1" t="str" cm="1">
        <f t="array" ref="N1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5" s="2" t="s">
        <v>32</v>
      </c>
      <c r="P1355" s="2" t="str" cm="1">
        <f t="array" ref="P1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5" s="1">
        <v>3</v>
      </c>
      <c r="R1355" s="1">
        <v>37.5</v>
      </c>
      <c r="S1355" s="1">
        <v>14.79</v>
      </c>
      <c r="T1355" s="1">
        <v>18.2</v>
      </c>
      <c r="U1355" s="1">
        <v>5.55</v>
      </c>
      <c r="V1355" s="10"/>
      <c r="W1355" s="1" t="s">
        <v>46</v>
      </c>
      <c r="X1355" s="2" t="s">
        <v>38</v>
      </c>
      <c r="Y1355" s="2" t="str" cm="1">
        <f t="array" ref="Y1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6" spans="1:26" ht="15" customHeight="1" x14ac:dyDescent="0.35">
      <c r="A1356" s="1">
        <v>1355</v>
      </c>
      <c r="B1356" s="13">
        <v>-8.4550943430940304</v>
      </c>
      <c r="C1356" s="12">
        <v>41.605783751273201</v>
      </c>
      <c r="D1356" s="1">
        <v>3810</v>
      </c>
      <c r="E1356" s="2" t="s">
        <v>1536</v>
      </c>
      <c r="F1356" s="1"/>
      <c r="G1356" s="2" t="s">
        <v>37</v>
      </c>
      <c r="H1356" s="2" t="s">
        <v>225</v>
      </c>
      <c r="I1356" s="2" t="s">
        <v>1479</v>
      </c>
      <c r="J1356" s="1">
        <v>-26840.82</v>
      </c>
      <c r="K1356" s="1">
        <v>215206.3</v>
      </c>
      <c r="L1356" s="2" t="s">
        <v>21</v>
      </c>
      <c r="M1356" s="1">
        <v>1999</v>
      </c>
      <c r="N1356" s="1" t="str" cm="1">
        <f t="array" ref="N1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6" s="2" t="s">
        <v>32</v>
      </c>
      <c r="P1356" s="2" t="str" cm="1">
        <f t="array" ref="P1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6" s="1">
        <v>4</v>
      </c>
      <c r="R1356" s="1">
        <v>47.35</v>
      </c>
      <c r="S1356" s="1">
        <v>11.25</v>
      </c>
      <c r="T1356" s="1">
        <v>14.85</v>
      </c>
      <c r="U1356" s="1">
        <v>5.55</v>
      </c>
      <c r="V1356" s="10"/>
      <c r="W1356" s="1" t="s">
        <v>41</v>
      </c>
      <c r="X1356" s="2" t="s">
        <v>38</v>
      </c>
      <c r="Y1356" s="2" t="str" cm="1">
        <f t="array" ref="Y1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7" spans="1:26" ht="15" customHeight="1" x14ac:dyDescent="0.35">
      <c r="A1357" s="1">
        <v>1356</v>
      </c>
      <c r="B1357" s="13">
        <v>-8.4439312996419797</v>
      </c>
      <c r="C1357" s="12">
        <v>41.597297896758903</v>
      </c>
      <c r="D1357" s="1">
        <v>3811</v>
      </c>
      <c r="E1357" s="2" t="s">
        <v>1537</v>
      </c>
      <c r="F1357" s="1"/>
      <c r="G1357" s="2" t="s">
        <v>37</v>
      </c>
      <c r="H1357" s="2" t="s">
        <v>225</v>
      </c>
      <c r="I1357" s="2" t="s">
        <v>225</v>
      </c>
      <c r="J1357" s="1">
        <v>-25913.66</v>
      </c>
      <c r="K1357" s="1">
        <v>214260.4</v>
      </c>
      <c r="L1357" s="2" t="s">
        <v>21</v>
      </c>
      <c r="M1357" s="1">
        <v>1999</v>
      </c>
      <c r="N1357" s="1" t="str" cm="1">
        <f t="array" ref="N1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7" s="2" t="s">
        <v>32</v>
      </c>
      <c r="P1357" s="2" t="str" cm="1">
        <f t="array" ref="P1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57" s="1">
        <v>3</v>
      </c>
      <c r="R1357" s="1">
        <v>55.7</v>
      </c>
      <c r="S1357" s="1">
        <v>7.55</v>
      </c>
      <c r="T1357" s="1">
        <v>27.2</v>
      </c>
      <c r="U1357" s="1">
        <v>5.9</v>
      </c>
      <c r="V1357" s="10"/>
      <c r="W1357" s="1" t="s">
        <v>41</v>
      </c>
      <c r="X1357" s="2" t="s">
        <v>38</v>
      </c>
      <c r="Y1357" s="2" t="str" cm="1">
        <f t="array" ref="Y1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58" spans="1:26" ht="15" customHeight="1" x14ac:dyDescent="0.35">
      <c r="A1358" s="1">
        <v>1357</v>
      </c>
      <c r="B1358" s="13">
        <v>-8.4318254839786295</v>
      </c>
      <c r="C1358" s="12">
        <v>38.310722647268598</v>
      </c>
      <c r="D1358" s="1">
        <v>3817</v>
      </c>
      <c r="E1358" s="2" t="s">
        <v>1538</v>
      </c>
      <c r="F1358" s="1"/>
      <c r="G1358" s="2" t="s">
        <v>26</v>
      </c>
      <c r="H1358" s="2" t="s">
        <v>600</v>
      </c>
      <c r="I1358" s="2" t="s">
        <v>1351</v>
      </c>
      <c r="J1358" s="1">
        <v>-26126</v>
      </c>
      <c r="K1358" s="1">
        <v>-150665</v>
      </c>
      <c r="L1358" s="2" t="s">
        <v>21</v>
      </c>
      <c r="M1358" s="1">
        <v>2011</v>
      </c>
      <c r="N1358" s="1" t="str" cm="1">
        <f t="array" ref="N1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358" s="2" t="s">
        <v>29</v>
      </c>
      <c r="P1358" s="2" t="str" cm="1">
        <f t="array" ref="P1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58" s="1">
        <v>1</v>
      </c>
      <c r="R1358" s="1">
        <v>9.9</v>
      </c>
      <c r="S1358" s="1">
        <v>5.22</v>
      </c>
      <c r="U1358" s="9"/>
      <c r="V1358" s="10"/>
      <c r="W1358" s="1" t="s">
        <v>30</v>
      </c>
      <c r="X1358" s="2" t="s">
        <v>73</v>
      </c>
      <c r="Y1358" s="2" t="str" cm="1">
        <f t="array" ref="Y1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359" spans="1:26" ht="15" customHeight="1" x14ac:dyDescent="0.35">
      <c r="A1359" s="1">
        <v>1358</v>
      </c>
      <c r="B1359" s="13">
        <v>-8.4536675434462296</v>
      </c>
      <c r="C1359" s="12">
        <v>40.172015558223698</v>
      </c>
      <c r="D1359" s="1">
        <v>3818</v>
      </c>
      <c r="E1359" s="2" t="s">
        <v>1475</v>
      </c>
      <c r="F1359" s="1"/>
      <c r="G1359" s="2" t="s">
        <v>19</v>
      </c>
      <c r="H1359" s="2" t="s">
        <v>915</v>
      </c>
      <c r="I1359" s="2" t="s">
        <v>915</v>
      </c>
      <c r="J1359" s="1">
        <v>-27305</v>
      </c>
      <c r="K1359" s="1">
        <v>55983</v>
      </c>
      <c r="L1359" s="2" t="s">
        <v>21</v>
      </c>
      <c r="M1359" s="1">
        <v>1999</v>
      </c>
      <c r="N1359" s="1" t="str" cm="1">
        <f t="array" ref="N1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59" s="2" t="s">
        <v>65</v>
      </c>
      <c r="P1359" s="2" t="str" cm="1">
        <f t="array" ref="P1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59" s="1">
        <v>1</v>
      </c>
      <c r="R1359" s="1">
        <v>8.7200000000000006</v>
      </c>
      <c r="S1359" s="1">
        <v>21.4</v>
      </c>
      <c r="T1359" s="1">
        <v>8.7200000000000006</v>
      </c>
      <c r="U1359" s="9"/>
      <c r="V1359" s="10"/>
      <c r="W1359" s="1" t="s">
        <v>46</v>
      </c>
      <c r="X1359" s="2" t="s">
        <v>24</v>
      </c>
      <c r="Y1359" s="2" t="str" cm="1">
        <f t="array" ref="Y1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0" spans="1:26" ht="15" customHeight="1" x14ac:dyDescent="0.35">
      <c r="A1360" s="1">
        <v>1359</v>
      </c>
      <c r="B1360" s="13">
        <v>-8.4877033117284899</v>
      </c>
      <c r="C1360" s="12">
        <v>38.367967982923801</v>
      </c>
      <c r="D1360" s="1">
        <v>3819</v>
      </c>
      <c r="E1360" s="2" t="s">
        <v>1539</v>
      </c>
      <c r="F1360" s="1"/>
      <c r="G1360" s="2" t="s">
        <v>26</v>
      </c>
      <c r="H1360" s="2" t="s">
        <v>600</v>
      </c>
      <c r="I1360" s="2" t="s">
        <v>1351</v>
      </c>
      <c r="J1360" s="1">
        <v>-30988.73</v>
      </c>
      <c r="K1360" s="1">
        <v>-144293.29999999999</v>
      </c>
      <c r="L1360" s="2" t="s">
        <v>21</v>
      </c>
      <c r="M1360" s="1">
        <v>1949</v>
      </c>
      <c r="N1360" s="1" t="str" cm="1">
        <f t="array" ref="N1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60" s="2" t="s">
        <v>32</v>
      </c>
      <c r="P1360" s="2" t="str" cm="1">
        <f t="array" ref="P1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0" s="1">
        <v>3</v>
      </c>
      <c r="R1360" s="1">
        <v>65.900000000000006</v>
      </c>
      <c r="S1360" s="1">
        <v>7.4</v>
      </c>
      <c r="T1360" s="1">
        <v>23.68</v>
      </c>
      <c r="U1360" s="1">
        <v>5.6</v>
      </c>
      <c r="V1360" s="10"/>
      <c r="W1360" s="1" t="s">
        <v>30</v>
      </c>
      <c r="X1360" s="2" t="s">
        <v>321</v>
      </c>
      <c r="Y1360" s="2" t="str" cm="1">
        <f t="array" ref="Y1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60" s="2" t="s">
        <v>24</v>
      </c>
    </row>
    <row r="1361" spans="1:26" ht="15" customHeight="1" x14ac:dyDescent="0.35">
      <c r="A1361" s="1">
        <v>1360</v>
      </c>
      <c r="B1361" s="13">
        <v>-8.4292383979500602</v>
      </c>
      <c r="C1361" s="12">
        <v>40.188597432638502</v>
      </c>
      <c r="D1361" s="1">
        <v>3821</v>
      </c>
      <c r="E1361" s="2" t="s">
        <v>1475</v>
      </c>
      <c r="F1361" s="1"/>
      <c r="G1361" s="2" t="s">
        <v>19</v>
      </c>
      <c r="H1361" s="2" t="s">
        <v>915</v>
      </c>
      <c r="I1361" s="2" t="s">
        <v>915</v>
      </c>
      <c r="J1361" s="1">
        <v>-25218</v>
      </c>
      <c r="K1361" s="1">
        <v>57817</v>
      </c>
      <c r="L1361" s="2" t="s">
        <v>21</v>
      </c>
      <c r="M1361" s="1">
        <v>1998</v>
      </c>
      <c r="N1361" s="1" t="str" cm="1">
        <f t="array" ref="N1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1" s="2" t="s">
        <v>228</v>
      </c>
      <c r="P1361" s="2" t="str" cm="1">
        <f t="array" ref="P1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1" s="1">
        <v>1</v>
      </c>
      <c r="R1361" s="1">
        <v>10</v>
      </c>
      <c r="S1361" s="1">
        <v>25</v>
      </c>
      <c r="T1361" s="1">
        <v>10</v>
      </c>
      <c r="U1361" s="9"/>
      <c r="V1361" s="10"/>
      <c r="W1361" s="1" t="s">
        <v>46</v>
      </c>
      <c r="X1361" s="2" t="s">
        <v>24</v>
      </c>
      <c r="Y1361" s="2" t="str" cm="1">
        <f t="array" ref="Y1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2" spans="1:26" ht="15" customHeight="1" x14ac:dyDescent="0.35">
      <c r="A1362" s="1">
        <v>1361</v>
      </c>
      <c r="B1362" s="13">
        <v>-8.4360321015488999</v>
      </c>
      <c r="C1362" s="12">
        <v>40.226442177497098</v>
      </c>
      <c r="D1362" s="1">
        <v>3826</v>
      </c>
      <c r="E1362" s="2" t="s">
        <v>1475</v>
      </c>
      <c r="F1362" s="1"/>
      <c r="G1362" s="2" t="s">
        <v>19</v>
      </c>
      <c r="H1362" s="2" t="s">
        <v>915</v>
      </c>
      <c r="I1362" s="2" t="s">
        <v>915</v>
      </c>
      <c r="J1362" s="1">
        <v>-25782.2</v>
      </c>
      <c r="K1362" s="1">
        <v>62021.19</v>
      </c>
      <c r="L1362" s="2" t="s">
        <v>21</v>
      </c>
      <c r="M1362" s="1">
        <v>1991</v>
      </c>
      <c r="N1362" s="1" t="str" cm="1">
        <f t="array" ref="N1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2" s="2" t="s">
        <v>32</v>
      </c>
      <c r="P1362" s="2" t="str" cm="1">
        <f t="array" ref="P1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2" s="1">
        <v>3</v>
      </c>
      <c r="R1362" s="1">
        <v>38.9</v>
      </c>
      <c r="S1362" s="1">
        <v>31</v>
      </c>
      <c r="T1362" s="1">
        <v>16.2</v>
      </c>
      <c r="U1362" s="1">
        <v>6.88</v>
      </c>
      <c r="V1362" s="10"/>
      <c r="W1362" s="1" t="s">
        <v>46</v>
      </c>
      <c r="X1362" s="2" t="s">
        <v>38</v>
      </c>
      <c r="Y1362" s="2" t="str" cm="1">
        <f t="array" ref="Y1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3" spans="1:26" ht="15" customHeight="1" x14ac:dyDescent="0.35">
      <c r="A1363" s="1">
        <v>1362</v>
      </c>
      <c r="B1363" s="13">
        <v>-8.4355631352115807</v>
      </c>
      <c r="C1363" s="12">
        <v>40.232215594325801</v>
      </c>
      <c r="D1363" s="1">
        <v>3828</v>
      </c>
      <c r="E1363" s="2" t="s">
        <v>1540</v>
      </c>
      <c r="F1363" s="1"/>
      <c r="G1363" s="2" t="s">
        <v>63</v>
      </c>
      <c r="H1363" s="2" t="s">
        <v>915</v>
      </c>
      <c r="I1363" s="2" t="s">
        <v>915</v>
      </c>
      <c r="J1363" s="1">
        <v>-25740.1</v>
      </c>
      <c r="K1363" s="1">
        <v>62662.13</v>
      </c>
      <c r="L1363" s="2" t="s">
        <v>21</v>
      </c>
      <c r="M1363" s="1">
        <v>1991</v>
      </c>
      <c r="N1363" s="1" t="str" cm="1">
        <f t="array" ref="N1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3" s="2" t="s">
        <v>32</v>
      </c>
      <c r="P1363" s="2" t="str" cm="1">
        <f t="array" ref="P1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3" s="1">
        <v>6</v>
      </c>
      <c r="R1363" s="1">
        <v>136</v>
      </c>
      <c r="S1363" s="1">
        <v>14.2</v>
      </c>
      <c r="T1363" s="1">
        <v>24</v>
      </c>
      <c r="U1363" s="1">
        <v>15</v>
      </c>
      <c r="V1363" s="10"/>
      <c r="W1363" s="1" t="s">
        <v>46</v>
      </c>
      <c r="X1363" s="2" t="s">
        <v>24</v>
      </c>
      <c r="Y1363" s="2" t="str" cm="1">
        <f t="array" ref="Y1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4" spans="1:26" ht="15" customHeight="1" x14ac:dyDescent="0.35">
      <c r="A1364" s="1">
        <v>1363</v>
      </c>
      <c r="B1364" s="13">
        <v>-8.4354332636453098</v>
      </c>
      <c r="C1364" s="12">
        <v>40.232340844295997</v>
      </c>
      <c r="D1364" s="1">
        <v>3828</v>
      </c>
      <c r="E1364" s="2" t="s">
        <v>1541</v>
      </c>
      <c r="F1364" s="1"/>
      <c r="G1364" s="2" t="s">
        <v>63</v>
      </c>
      <c r="H1364" s="2" t="s">
        <v>915</v>
      </c>
      <c r="I1364" s="2" t="s">
        <v>915</v>
      </c>
      <c r="J1364" s="1">
        <v>-25729</v>
      </c>
      <c r="K1364" s="1">
        <v>62676</v>
      </c>
      <c r="L1364" s="2" t="s">
        <v>21</v>
      </c>
      <c r="M1364" s="1">
        <v>1991</v>
      </c>
      <c r="N1364" s="1" t="str" cm="1">
        <f t="array" ref="N1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4" s="2" t="s">
        <v>32</v>
      </c>
      <c r="P1364" s="2" t="str" cm="1">
        <f t="array" ref="P1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4" s="1">
        <v>6</v>
      </c>
      <c r="R1364" s="1">
        <v>136.01</v>
      </c>
      <c r="S1364" s="1">
        <v>14.2</v>
      </c>
      <c r="T1364" s="1">
        <v>23.95</v>
      </c>
      <c r="U1364" s="1">
        <v>14.75</v>
      </c>
      <c r="V1364" s="10"/>
      <c r="W1364" s="1" t="s">
        <v>46</v>
      </c>
      <c r="X1364" s="2" t="s">
        <v>38</v>
      </c>
      <c r="Y1364" s="2" t="str" cm="1">
        <f t="array" ref="Y1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5" spans="1:26" ht="15" customHeight="1" x14ac:dyDescent="0.35">
      <c r="A1365" s="1">
        <v>1364</v>
      </c>
      <c r="B1365" s="13">
        <v>-8.6260054404571491</v>
      </c>
      <c r="C1365" s="12">
        <v>39.935586532574099</v>
      </c>
      <c r="D1365" s="1">
        <v>3829</v>
      </c>
      <c r="E1365" s="2" t="s">
        <v>1542</v>
      </c>
      <c r="F1365" s="1"/>
      <c r="G1365" s="2" t="s">
        <v>37</v>
      </c>
      <c r="H1365" s="2" t="s">
        <v>143</v>
      </c>
      <c r="I1365" s="2" t="s">
        <v>210</v>
      </c>
      <c r="J1365" s="1">
        <v>-42130</v>
      </c>
      <c r="K1365" s="1">
        <v>29798</v>
      </c>
      <c r="L1365" s="2" t="s">
        <v>21</v>
      </c>
      <c r="M1365" s="1">
        <v>1999</v>
      </c>
      <c r="N1365" s="1" t="str" cm="1">
        <f t="array" ref="N1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5" s="2" t="s">
        <v>32</v>
      </c>
      <c r="P1365" s="2" t="str" cm="1">
        <f t="array" ref="P1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5" s="1">
        <v>3</v>
      </c>
      <c r="R1365" s="1">
        <v>53.5</v>
      </c>
      <c r="S1365" s="1">
        <v>15.3</v>
      </c>
      <c r="T1365" s="1">
        <v>23.9</v>
      </c>
      <c r="U1365" s="1">
        <v>7.8</v>
      </c>
      <c r="V1365" s="10"/>
      <c r="W1365" s="1" t="s">
        <v>23</v>
      </c>
      <c r="X1365" s="2" t="s">
        <v>38</v>
      </c>
      <c r="Y1365" s="2" t="str" cm="1">
        <f t="array" ref="Y1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6" spans="1:26" ht="15" customHeight="1" x14ac:dyDescent="0.35">
      <c r="A1366" s="1">
        <v>1365</v>
      </c>
      <c r="B1366" s="13">
        <v>-8.4371933399676902</v>
      </c>
      <c r="C1366" s="12">
        <v>40.238591579343797</v>
      </c>
      <c r="D1366" s="1">
        <v>3833</v>
      </c>
      <c r="E1366" s="2" t="s">
        <v>1433</v>
      </c>
      <c r="F1366" s="1"/>
      <c r="G1366" s="2" t="s">
        <v>37</v>
      </c>
      <c r="H1366" s="2" t="s">
        <v>915</v>
      </c>
      <c r="I1366" s="2" t="s">
        <v>915</v>
      </c>
      <c r="J1366" s="1">
        <v>-25876.41</v>
      </c>
      <c r="K1366" s="1">
        <v>63370.59</v>
      </c>
      <c r="L1366" s="2" t="s">
        <v>21</v>
      </c>
      <c r="M1366" s="1">
        <v>1991</v>
      </c>
      <c r="N1366" s="1" t="str" cm="1">
        <f t="array" ref="N1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6" s="2" t="s">
        <v>32</v>
      </c>
      <c r="P1366" s="2" t="str" cm="1">
        <f t="array" ref="P1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6" s="1">
        <v>3</v>
      </c>
      <c r="R1366" s="1">
        <v>53</v>
      </c>
      <c r="S1366" s="1">
        <v>15.8</v>
      </c>
      <c r="T1366" s="1">
        <v>30.82</v>
      </c>
      <c r="U1366" s="1">
        <v>5.3</v>
      </c>
      <c r="V1366" s="10"/>
      <c r="W1366" s="1" t="s">
        <v>46</v>
      </c>
      <c r="X1366" s="2" t="s">
        <v>38</v>
      </c>
      <c r="Y1366" s="2" t="str" cm="1">
        <f t="array" ref="Y1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7" spans="1:26" ht="15" customHeight="1" x14ac:dyDescent="0.35">
      <c r="A1367" s="1">
        <v>1366</v>
      </c>
      <c r="B1367" s="13">
        <v>-8.6728143099882793</v>
      </c>
      <c r="C1367" s="12">
        <v>39.941502322347802</v>
      </c>
      <c r="D1367" s="1">
        <v>3841</v>
      </c>
      <c r="E1367" s="2" t="s">
        <v>1543</v>
      </c>
      <c r="F1367" s="1"/>
      <c r="G1367" s="2" t="s">
        <v>19</v>
      </c>
      <c r="H1367" s="2" t="s">
        <v>143</v>
      </c>
      <c r="I1367" s="2" t="s">
        <v>210</v>
      </c>
      <c r="J1367" s="1">
        <v>-46127</v>
      </c>
      <c r="K1367" s="1">
        <v>30478</v>
      </c>
      <c r="L1367" s="2" t="s">
        <v>21</v>
      </c>
      <c r="M1367" s="1">
        <v>1999</v>
      </c>
      <c r="N1367" s="1" t="str" cm="1">
        <f t="array" ref="N1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7" s="2" t="s">
        <v>32</v>
      </c>
      <c r="P1367" s="2" t="str" cm="1">
        <f t="array" ref="P1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7" s="1">
        <v>3</v>
      </c>
      <c r="R1367" s="1">
        <v>69.05</v>
      </c>
      <c r="S1367" s="1">
        <v>25</v>
      </c>
      <c r="T1367" s="1">
        <v>30.15</v>
      </c>
      <c r="U1367" s="1">
        <v>5.8</v>
      </c>
      <c r="V1367" s="10"/>
      <c r="W1367" s="1" t="s">
        <v>23</v>
      </c>
      <c r="X1367" s="2" t="s">
        <v>38</v>
      </c>
      <c r="Y1367" s="2" t="str" cm="1">
        <f t="array" ref="Y1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68" spans="1:26" ht="15" customHeight="1" x14ac:dyDescent="0.35">
      <c r="A1368" s="1">
        <v>1367</v>
      </c>
      <c r="B1368" s="13">
        <v>-8.3850707804563491</v>
      </c>
      <c r="C1368" s="12">
        <v>38.011642631940099</v>
      </c>
      <c r="D1368" s="1">
        <v>3842</v>
      </c>
      <c r="E1368" s="2" t="s">
        <v>1544</v>
      </c>
      <c r="F1368" s="1"/>
      <c r="G1368" s="2" t="s">
        <v>26</v>
      </c>
      <c r="H1368" s="2" t="s">
        <v>600</v>
      </c>
      <c r="I1368" s="2" t="s">
        <v>1370</v>
      </c>
      <c r="J1368" s="1">
        <v>-22127</v>
      </c>
      <c r="K1368" s="1">
        <v>-183875</v>
      </c>
      <c r="L1368" s="2" t="s">
        <v>21</v>
      </c>
      <c r="M1368" s="1">
        <v>2003</v>
      </c>
      <c r="N1368" s="1" t="str" cm="1">
        <f t="array" ref="N1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8" s="2" t="s">
        <v>77</v>
      </c>
      <c r="P1368" s="2" t="str" cm="1">
        <f t="array" ref="P1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68" s="1">
        <v>8</v>
      </c>
      <c r="R1368" s="1">
        <v>93.24</v>
      </c>
      <c r="S1368" s="1">
        <v>15.95</v>
      </c>
      <c r="T1368" s="1">
        <v>12.02</v>
      </c>
      <c r="U1368" s="1">
        <v>8.99</v>
      </c>
      <c r="V1368" s="10"/>
      <c r="W1368" s="1" t="s">
        <v>30</v>
      </c>
      <c r="X1368" s="2" t="s">
        <v>35</v>
      </c>
      <c r="Y1368" s="2" t="str" cm="1">
        <f t="array" ref="Y1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368" s="2" t="s">
        <v>24</v>
      </c>
    </row>
    <row r="1369" spans="1:26" ht="15" customHeight="1" x14ac:dyDescent="0.35">
      <c r="A1369" s="1">
        <v>1368</v>
      </c>
      <c r="B1369" s="13">
        <v>-8.6660038844153107</v>
      </c>
      <c r="C1369" s="12">
        <v>39.938381647370498</v>
      </c>
      <c r="D1369" s="1">
        <v>3843</v>
      </c>
      <c r="E1369" s="2" t="s">
        <v>1545</v>
      </c>
      <c r="F1369" s="1"/>
      <c r="G1369" s="2" t="s">
        <v>37</v>
      </c>
      <c r="H1369" s="2" t="s">
        <v>143</v>
      </c>
      <c r="I1369" s="2" t="s">
        <v>210</v>
      </c>
      <c r="J1369" s="1">
        <v>-45547</v>
      </c>
      <c r="K1369" s="1">
        <v>30128</v>
      </c>
      <c r="L1369" s="2" t="s">
        <v>21</v>
      </c>
      <c r="M1369" s="1">
        <v>1999</v>
      </c>
      <c r="N1369" s="1" t="str" cm="1">
        <f t="array" ref="N1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69" s="2" t="s">
        <v>32</v>
      </c>
      <c r="P1369" s="2" t="str" cm="1">
        <f t="array" ref="P1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69" s="1">
        <v>3</v>
      </c>
      <c r="R1369" s="1">
        <v>81.2</v>
      </c>
      <c r="S1369" s="1">
        <v>11.45</v>
      </c>
      <c r="T1369" s="1">
        <v>35</v>
      </c>
      <c r="U1369" s="1">
        <v>6</v>
      </c>
      <c r="V1369" s="10"/>
      <c r="W1369" s="1" t="s">
        <v>23</v>
      </c>
      <c r="X1369" s="2" t="s">
        <v>38</v>
      </c>
      <c r="Y1369" s="2" t="str" cm="1">
        <f t="array" ref="Y1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0" spans="1:26" ht="15" customHeight="1" x14ac:dyDescent="0.35">
      <c r="A1370" s="1">
        <v>1369</v>
      </c>
      <c r="B1370" s="13">
        <v>-8.5249867659500502</v>
      </c>
      <c r="C1370" s="12">
        <v>38.368993397325902</v>
      </c>
      <c r="D1370" s="1">
        <v>3845</v>
      </c>
      <c r="E1370" s="2" t="s">
        <v>1546</v>
      </c>
      <c r="F1370" s="1"/>
      <c r="G1370" s="2" t="s">
        <v>26</v>
      </c>
      <c r="H1370" s="2" t="s">
        <v>600</v>
      </c>
      <c r="I1370" s="2" t="s">
        <v>1351</v>
      </c>
      <c r="J1370" s="1">
        <v>-34246.53</v>
      </c>
      <c r="K1370" s="1">
        <v>-144166.29999999999</v>
      </c>
      <c r="L1370" s="2" t="s">
        <v>21</v>
      </c>
      <c r="M1370" s="1">
        <v>1992</v>
      </c>
      <c r="N1370" s="1" t="str" cm="1">
        <f t="array" ref="N1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0" s="2" t="s">
        <v>32</v>
      </c>
      <c r="P1370" s="2" t="str" cm="1">
        <f t="array" ref="P1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0" s="1">
        <v>38</v>
      </c>
      <c r="R1370" s="1">
        <v>1215.1199999999999</v>
      </c>
      <c r="S1370" s="1">
        <v>14.9</v>
      </c>
      <c r="T1370" s="1">
        <v>86.3</v>
      </c>
      <c r="U1370" s="1">
        <v>10.65</v>
      </c>
      <c r="V1370" s="10"/>
      <c r="W1370" s="1" t="s">
        <v>30</v>
      </c>
      <c r="X1370" s="2" t="s">
        <v>24</v>
      </c>
      <c r="Y1370" s="2" t="str" cm="1">
        <f t="array" ref="Y1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370" s="2" t="s">
        <v>38</v>
      </c>
    </row>
    <row r="1371" spans="1:26" ht="15" customHeight="1" x14ac:dyDescent="0.35">
      <c r="A1371" s="1">
        <v>1370</v>
      </c>
      <c r="B1371" s="13">
        <v>-8.6596936777646203</v>
      </c>
      <c r="C1371" s="12">
        <v>39.937861099137002</v>
      </c>
      <c r="D1371" s="1">
        <v>3847</v>
      </c>
      <c r="E1371" s="2" t="s">
        <v>1547</v>
      </c>
      <c r="F1371" s="1"/>
      <c r="G1371" s="2" t="s">
        <v>37</v>
      </c>
      <c r="H1371" s="2" t="s">
        <v>143</v>
      </c>
      <c r="I1371" s="2" t="s">
        <v>210</v>
      </c>
      <c r="J1371" s="1">
        <v>-45008</v>
      </c>
      <c r="K1371" s="1">
        <v>30067</v>
      </c>
      <c r="L1371" s="2" t="s">
        <v>21</v>
      </c>
      <c r="M1371" s="1">
        <v>1999</v>
      </c>
      <c r="N1371" s="1" t="str" cm="1">
        <f t="array" ref="N1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1" s="2" t="s">
        <v>32</v>
      </c>
      <c r="P1371" s="2" t="str" cm="1">
        <f t="array" ref="P1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1" s="1">
        <v>3</v>
      </c>
      <c r="R1371" s="1">
        <v>71.2</v>
      </c>
      <c r="S1371" s="1">
        <v>12.2</v>
      </c>
      <c r="T1371" s="1">
        <v>31</v>
      </c>
      <c r="U1371" s="1">
        <v>6.5</v>
      </c>
      <c r="V1371" s="10"/>
      <c r="W1371" s="1" t="s">
        <v>23</v>
      </c>
      <c r="X1371" s="2" t="s">
        <v>38</v>
      </c>
      <c r="Y1371" s="2" t="str" cm="1">
        <f t="array" ref="Y1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2" spans="1:26" ht="15" customHeight="1" x14ac:dyDescent="0.35">
      <c r="A1372" s="1">
        <v>1371</v>
      </c>
      <c r="B1372" s="13">
        <v>-8.4426009251066603</v>
      </c>
      <c r="C1372" s="12">
        <v>40.250396541511002</v>
      </c>
      <c r="D1372" s="1">
        <v>3849</v>
      </c>
      <c r="E1372" s="2" t="s">
        <v>1475</v>
      </c>
      <c r="F1372" s="1"/>
      <c r="G1372" s="2" t="s">
        <v>19</v>
      </c>
      <c r="H1372" s="2" t="s">
        <v>915</v>
      </c>
      <c r="I1372" s="2" t="s">
        <v>915</v>
      </c>
      <c r="J1372" s="1">
        <v>-26332</v>
      </c>
      <c r="K1372" s="1">
        <v>64683</v>
      </c>
      <c r="L1372" s="2" t="s">
        <v>21</v>
      </c>
      <c r="M1372" s="1">
        <v>1991</v>
      </c>
      <c r="N1372" s="1" t="str" cm="1">
        <f t="array" ref="N1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2" s="2" t="s">
        <v>32</v>
      </c>
      <c r="P1372" s="2" t="str" cm="1">
        <f t="array" ref="P1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2" s="1">
        <v>3</v>
      </c>
      <c r="R1372" s="1">
        <v>37.700000000000003</v>
      </c>
      <c r="S1372" s="1">
        <v>30.36</v>
      </c>
      <c r="T1372" s="1">
        <v>15.96</v>
      </c>
      <c r="U1372" s="1">
        <v>4.96</v>
      </c>
      <c r="V1372" s="10"/>
      <c r="W1372" s="1" t="s">
        <v>46</v>
      </c>
      <c r="X1372" s="2" t="s">
        <v>24</v>
      </c>
      <c r="Y1372" s="2" t="str" cm="1">
        <f t="array" ref="Y1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3" spans="1:26" ht="15" customHeight="1" x14ac:dyDescent="0.35">
      <c r="A1373" s="1">
        <v>1372</v>
      </c>
      <c r="B1373" s="13">
        <v>-8.6424722301264705</v>
      </c>
      <c r="C1373" s="12">
        <v>39.934785854647401</v>
      </c>
      <c r="D1373" s="1">
        <v>3850</v>
      </c>
      <c r="E1373" s="2" t="s">
        <v>1548</v>
      </c>
      <c r="F1373" s="1"/>
      <c r="G1373" s="2" t="s">
        <v>19</v>
      </c>
      <c r="H1373" s="2" t="s">
        <v>143</v>
      </c>
      <c r="I1373" s="2" t="s">
        <v>210</v>
      </c>
      <c r="J1373" s="1">
        <v>-43538</v>
      </c>
      <c r="K1373" s="1">
        <v>29717</v>
      </c>
      <c r="L1373" s="2" t="s">
        <v>21</v>
      </c>
      <c r="M1373" s="1">
        <v>1999</v>
      </c>
      <c r="N1373" s="1" t="str" cm="1">
        <f t="array" ref="N1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3" s="2" t="s">
        <v>133</v>
      </c>
      <c r="P1373" s="2" t="str" cm="1">
        <f t="array" ref="P1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73" s="1">
        <v>1</v>
      </c>
      <c r="R1373" s="1">
        <v>8.5</v>
      </c>
      <c r="S1373" s="1">
        <v>26</v>
      </c>
      <c r="T1373" s="1">
        <v>8.5</v>
      </c>
      <c r="U1373" s="9"/>
      <c r="V1373" s="10"/>
      <c r="W1373" s="1" t="s">
        <v>23</v>
      </c>
      <c r="X1373" s="2" t="s">
        <v>24</v>
      </c>
      <c r="Y1373" s="2" t="str" cm="1">
        <f t="array" ref="Y1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4" spans="1:26" ht="15" customHeight="1" x14ac:dyDescent="0.35">
      <c r="A1374" s="1">
        <v>1373</v>
      </c>
      <c r="B1374" s="13">
        <v>-8.4433428059741509</v>
      </c>
      <c r="C1374" s="12">
        <v>40.258427710978097</v>
      </c>
      <c r="D1374" s="1">
        <v>3851</v>
      </c>
      <c r="E1374" s="2" t="s">
        <v>1549</v>
      </c>
      <c r="F1374" s="1"/>
      <c r="G1374" s="2" t="s">
        <v>19</v>
      </c>
      <c r="H1374" s="2" t="s">
        <v>915</v>
      </c>
      <c r="I1374" s="2" t="s">
        <v>915</v>
      </c>
      <c r="J1374" s="1">
        <v>-26392</v>
      </c>
      <c r="K1374" s="1">
        <v>65575</v>
      </c>
      <c r="L1374" s="2" t="s">
        <v>21</v>
      </c>
      <c r="M1374" s="1">
        <v>1991</v>
      </c>
      <c r="N1374" s="1" t="str" cm="1">
        <f t="array" ref="N1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4" s="2" t="s">
        <v>22</v>
      </c>
      <c r="P1374" s="2" t="str" cm="1">
        <f t="array" ref="P1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374" s="1">
        <v>3</v>
      </c>
      <c r="R1374" s="1">
        <v>54.62</v>
      </c>
      <c r="S1374" s="1">
        <v>85</v>
      </c>
      <c r="T1374" s="1">
        <v>22.45</v>
      </c>
      <c r="U1374" s="1">
        <v>9</v>
      </c>
      <c r="V1374" s="10"/>
      <c r="W1374" s="1" t="s">
        <v>46</v>
      </c>
      <c r="X1374" s="2" t="s">
        <v>38</v>
      </c>
      <c r="Y1374" s="2" t="str" cm="1">
        <f t="array" ref="Y1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5" spans="1:26" ht="15" customHeight="1" x14ac:dyDescent="0.35">
      <c r="A1375" s="1">
        <v>1374</v>
      </c>
      <c r="B1375" s="13">
        <v>-8.6404933934493098</v>
      </c>
      <c r="C1375" s="12">
        <v>39.934560368990503</v>
      </c>
      <c r="D1375" s="1">
        <v>3853</v>
      </c>
      <c r="E1375" s="2" t="s">
        <v>1550</v>
      </c>
      <c r="F1375" s="1"/>
      <c r="G1375" s="2" t="s">
        <v>19</v>
      </c>
      <c r="H1375" s="2" t="s">
        <v>143</v>
      </c>
      <c r="I1375" s="2" t="s">
        <v>210</v>
      </c>
      <c r="J1375" s="1">
        <v>-43369</v>
      </c>
      <c r="K1375" s="1">
        <v>29691</v>
      </c>
      <c r="L1375" s="2" t="s">
        <v>21</v>
      </c>
      <c r="M1375" s="1">
        <v>1999</v>
      </c>
      <c r="N1375" s="1" t="str" cm="1">
        <f t="array" ref="N1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5" s="2" t="s">
        <v>32</v>
      </c>
      <c r="P1375" s="2" t="str" cm="1">
        <f t="array" ref="P1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5" s="1">
        <v>3</v>
      </c>
      <c r="R1375" s="1">
        <v>22.7</v>
      </c>
      <c r="S1375" s="1">
        <v>27</v>
      </c>
      <c r="T1375" s="1">
        <v>10</v>
      </c>
      <c r="U1375" s="1">
        <v>8.1</v>
      </c>
      <c r="V1375" s="10"/>
      <c r="W1375" s="1" t="s">
        <v>23</v>
      </c>
      <c r="X1375" s="2" t="s">
        <v>38</v>
      </c>
      <c r="Y1375" s="2" t="str" cm="1">
        <f t="array" ref="Y1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6" spans="1:26" ht="15" customHeight="1" x14ac:dyDescent="0.35">
      <c r="A1376" s="1">
        <v>1375</v>
      </c>
      <c r="B1376" s="13">
        <v>-8.6389645401159001</v>
      </c>
      <c r="C1376" s="12">
        <v>39.934258225432998</v>
      </c>
      <c r="D1376" s="1">
        <v>3855</v>
      </c>
      <c r="E1376" s="2" t="s">
        <v>1551</v>
      </c>
      <c r="F1376" s="1"/>
      <c r="G1376" s="2" t="s">
        <v>63</v>
      </c>
      <c r="H1376" s="2" t="s">
        <v>143</v>
      </c>
      <c r="I1376" s="2" t="s">
        <v>210</v>
      </c>
      <c r="J1376" s="1">
        <v>-43238.51</v>
      </c>
      <c r="K1376" s="1">
        <v>29656.71</v>
      </c>
      <c r="L1376" s="2" t="s">
        <v>21</v>
      </c>
      <c r="M1376" s="1">
        <v>1999</v>
      </c>
      <c r="N1376" s="1" t="str" cm="1">
        <f t="array" ref="N1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6" s="2" t="s">
        <v>32</v>
      </c>
      <c r="P1376" s="2" t="str" cm="1">
        <f t="array" ref="P1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6" s="1">
        <v>10</v>
      </c>
      <c r="R1376" s="1">
        <v>304</v>
      </c>
      <c r="S1376" s="1">
        <v>24.9</v>
      </c>
      <c r="T1376" s="1">
        <v>31.9</v>
      </c>
      <c r="U1376" s="1">
        <v>10.4</v>
      </c>
      <c r="V1376" s="10"/>
      <c r="W1376" s="1" t="s">
        <v>23</v>
      </c>
      <c r="X1376" s="2" t="s">
        <v>38</v>
      </c>
      <c r="Y1376" s="2" t="str" cm="1">
        <f t="array" ref="Y1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7" spans="1:26" ht="15" customHeight="1" x14ac:dyDescent="0.35">
      <c r="A1377" s="1">
        <v>1376</v>
      </c>
      <c r="B1377" s="13">
        <v>-8.6354541889254595</v>
      </c>
      <c r="C1377" s="12">
        <v>39.934159378635002</v>
      </c>
      <c r="D1377" s="1">
        <v>3855</v>
      </c>
      <c r="E1377" s="2" t="s">
        <v>1551</v>
      </c>
      <c r="F1377" s="1"/>
      <c r="G1377" s="2" t="s">
        <v>63</v>
      </c>
      <c r="H1377" s="2" t="s">
        <v>143</v>
      </c>
      <c r="I1377" s="2" t="s">
        <v>210</v>
      </c>
      <c r="J1377" s="1">
        <v>-42938.52</v>
      </c>
      <c r="K1377" s="1">
        <v>29644.04</v>
      </c>
      <c r="L1377" s="2" t="s">
        <v>21</v>
      </c>
      <c r="M1377" s="1">
        <v>1999</v>
      </c>
      <c r="N1377" s="1" t="str" cm="1">
        <f t="array" ref="N1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7" s="2" t="s">
        <v>32</v>
      </c>
      <c r="P1377" s="2" t="str" cm="1">
        <f t="array" ref="P1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7" s="1">
        <v>12</v>
      </c>
      <c r="R1377" s="1">
        <v>368.9</v>
      </c>
      <c r="S1377" s="1">
        <v>24.9</v>
      </c>
      <c r="T1377" s="1">
        <v>31.8</v>
      </c>
      <c r="U1377" s="1">
        <v>10.5</v>
      </c>
      <c r="V1377" s="10"/>
      <c r="W1377" s="1" t="s">
        <v>23</v>
      </c>
      <c r="X1377" s="2" t="s">
        <v>38</v>
      </c>
      <c r="Y1377" s="2" t="str" cm="1">
        <f t="array" ref="Y1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8" spans="1:26" ht="15" customHeight="1" x14ac:dyDescent="0.35">
      <c r="A1378" s="1">
        <v>1377</v>
      </c>
      <c r="B1378" s="13">
        <v>-8.6312072637682906</v>
      </c>
      <c r="C1378" s="12">
        <v>39.934721227890201</v>
      </c>
      <c r="D1378" s="1">
        <v>3855</v>
      </c>
      <c r="E1378" s="2" t="s">
        <v>1551</v>
      </c>
      <c r="F1378" s="1"/>
      <c r="G1378" s="2" t="s">
        <v>63</v>
      </c>
      <c r="H1378" s="2" t="s">
        <v>143</v>
      </c>
      <c r="I1378" s="2" t="s">
        <v>210</v>
      </c>
      <c r="J1378" s="1">
        <v>-42575.16</v>
      </c>
      <c r="K1378" s="1">
        <v>29704.39</v>
      </c>
      <c r="L1378" s="2" t="s">
        <v>21</v>
      </c>
      <c r="M1378" s="1">
        <v>1999</v>
      </c>
      <c r="N1378" s="1" t="str" cm="1">
        <f t="array" ref="N1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8" s="2" t="s">
        <v>32</v>
      </c>
      <c r="P1378" s="2" t="str" cm="1">
        <f t="array" ref="P1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8" s="1">
        <v>10</v>
      </c>
      <c r="R1378" s="1">
        <v>304.39999999999998</v>
      </c>
      <c r="S1378" s="1">
        <v>25</v>
      </c>
      <c r="T1378" s="1">
        <v>31.9</v>
      </c>
      <c r="U1378" s="1">
        <v>11</v>
      </c>
      <c r="V1378" s="10"/>
      <c r="W1378" s="1" t="s">
        <v>23</v>
      </c>
      <c r="X1378" s="2" t="s">
        <v>38</v>
      </c>
      <c r="Y1378" s="2" t="str" cm="1">
        <f t="array" ref="Y1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79" spans="1:26" ht="15" customHeight="1" x14ac:dyDescent="0.35">
      <c r="A1379" s="1">
        <v>1378</v>
      </c>
      <c r="B1379" s="13">
        <v>-8.4433213392948403</v>
      </c>
      <c r="C1379" s="12">
        <v>40.266595999635697</v>
      </c>
      <c r="D1379" s="1">
        <v>3858</v>
      </c>
      <c r="E1379" s="2" t="s">
        <v>1433</v>
      </c>
      <c r="F1379" s="1"/>
      <c r="G1379" s="2" t="s">
        <v>37</v>
      </c>
      <c r="H1379" s="2" t="s">
        <v>915</v>
      </c>
      <c r="I1379" s="2" t="s">
        <v>915</v>
      </c>
      <c r="J1379" s="1">
        <v>-26387</v>
      </c>
      <c r="K1379" s="1">
        <v>66482</v>
      </c>
      <c r="L1379" s="2" t="s">
        <v>21</v>
      </c>
      <c r="M1379" s="1">
        <v>1991</v>
      </c>
      <c r="N1379" s="1" t="str" cm="1">
        <f t="array" ref="N1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79" s="2" t="s">
        <v>32</v>
      </c>
      <c r="P1379" s="2" t="str" cm="1">
        <f t="array" ref="P1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79" s="1">
        <v>3</v>
      </c>
      <c r="R1379" s="1">
        <v>83</v>
      </c>
      <c r="S1379" s="1">
        <v>11.9</v>
      </c>
      <c r="T1379" s="1">
        <v>31.67</v>
      </c>
      <c r="U1379" s="1">
        <v>5.46</v>
      </c>
      <c r="V1379" s="10"/>
      <c r="W1379" s="1" t="s">
        <v>46</v>
      </c>
      <c r="X1379" s="2" t="s">
        <v>24</v>
      </c>
      <c r="Y1379" s="2" t="str" cm="1">
        <f t="array" ref="Y1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0" spans="1:26" ht="15" customHeight="1" x14ac:dyDescent="0.35">
      <c r="A1380" s="1">
        <v>1379</v>
      </c>
      <c r="B1380" s="13">
        <v>-8.5065328068279005</v>
      </c>
      <c r="C1380" s="12">
        <v>38.370197161026098</v>
      </c>
      <c r="D1380" s="1">
        <v>3859</v>
      </c>
      <c r="E1380" s="2" t="s">
        <v>1552</v>
      </c>
      <c r="F1380" s="1"/>
      <c r="G1380" s="2" t="s">
        <v>26</v>
      </c>
      <c r="H1380" s="2" t="s">
        <v>600</v>
      </c>
      <c r="I1380" s="2" t="s">
        <v>1351</v>
      </c>
      <c r="J1380" s="1">
        <v>-32633.279600000002</v>
      </c>
      <c r="K1380" s="1">
        <v>-144039.36300000001</v>
      </c>
      <c r="L1380" s="2" t="s">
        <v>21</v>
      </c>
      <c r="M1380" s="1">
        <v>1945</v>
      </c>
      <c r="N1380" s="1" t="str" cm="1">
        <f t="array" ref="N1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0" s="2" t="s">
        <v>29</v>
      </c>
      <c r="P1380" s="2" t="str" cm="1">
        <f t="array" ref="P1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0" s="1">
        <v>3</v>
      </c>
      <c r="R1380" s="1">
        <v>98.4</v>
      </c>
      <c r="S1380" s="1">
        <v>9.82</v>
      </c>
      <c r="T1380" s="1">
        <v>42.2</v>
      </c>
      <c r="U1380" s="1">
        <v>5.6</v>
      </c>
      <c r="V1380" s="10"/>
      <c r="W1380" s="1" t="s">
        <v>30</v>
      </c>
      <c r="X1380" s="2" t="s">
        <v>321</v>
      </c>
      <c r="Y1380" s="2" t="str" cm="1">
        <f t="array" ref="Y1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0" s="2" t="s">
        <v>24</v>
      </c>
    </row>
    <row r="1381" spans="1:26" ht="15" customHeight="1" x14ac:dyDescent="0.35">
      <c r="A1381" s="1">
        <v>1380</v>
      </c>
      <c r="B1381" s="13">
        <v>-8.4444936633666003</v>
      </c>
      <c r="C1381" s="12">
        <v>40.276129943988003</v>
      </c>
      <c r="D1381" s="1">
        <v>3862</v>
      </c>
      <c r="E1381" s="2" t="s">
        <v>1475</v>
      </c>
      <c r="F1381" s="1"/>
      <c r="G1381" s="2" t="s">
        <v>19</v>
      </c>
      <c r="H1381" s="2" t="s">
        <v>915</v>
      </c>
      <c r="I1381" s="2" t="s">
        <v>915</v>
      </c>
      <c r="J1381" s="1">
        <v>-26483</v>
      </c>
      <c r="K1381" s="1">
        <v>67541</v>
      </c>
      <c r="L1381" s="2" t="s">
        <v>21</v>
      </c>
      <c r="M1381" s="1">
        <v>1991</v>
      </c>
      <c r="N1381" s="1" t="str" cm="1">
        <f t="array" ref="N1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1" s="2" t="s">
        <v>228</v>
      </c>
      <c r="P1381" s="2" t="str" cm="1">
        <f t="array" ref="P1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381" s="1">
        <v>1</v>
      </c>
      <c r="R1381" s="1">
        <v>8.7200000000000006</v>
      </c>
      <c r="S1381" s="1">
        <v>35</v>
      </c>
      <c r="T1381" s="1">
        <v>8.7200000000000006</v>
      </c>
      <c r="U1381" s="9"/>
      <c r="V1381" s="10"/>
      <c r="W1381" s="1" t="s">
        <v>46</v>
      </c>
      <c r="X1381" s="2" t="s">
        <v>24</v>
      </c>
      <c r="Y1381" s="2" t="str" cm="1">
        <f t="array" ref="Y1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2" spans="1:26" ht="15" customHeight="1" x14ac:dyDescent="0.35">
      <c r="A1382" s="1">
        <v>1381</v>
      </c>
      <c r="B1382" s="13">
        <v>-8.3567181443872691</v>
      </c>
      <c r="C1382" s="12">
        <v>37.9062834650653</v>
      </c>
      <c r="D1382" s="1">
        <v>3872</v>
      </c>
      <c r="E1382" s="2" t="s">
        <v>1553</v>
      </c>
      <c r="F1382" s="1"/>
      <c r="G1382" s="2" t="s">
        <v>26</v>
      </c>
      <c r="H1382" s="2" t="s">
        <v>600</v>
      </c>
      <c r="I1382" s="2" t="s">
        <v>1370</v>
      </c>
      <c r="J1382" s="1">
        <v>-19665.18</v>
      </c>
      <c r="K1382" s="1">
        <v>-195575.8</v>
      </c>
      <c r="L1382" s="2" t="s">
        <v>21</v>
      </c>
      <c r="M1382" s="1">
        <v>1983</v>
      </c>
      <c r="N1382" s="1" t="str" cm="1">
        <f t="array" ref="N1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2" s="2" t="s">
        <v>32</v>
      </c>
      <c r="P1382" s="2" t="str" cm="1">
        <f t="array" ref="P1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2" s="1">
        <v>3</v>
      </c>
      <c r="R1382" s="1">
        <v>22.76</v>
      </c>
      <c r="S1382" s="1">
        <v>15.5</v>
      </c>
      <c r="T1382" s="1">
        <v>9.01</v>
      </c>
      <c r="U1382" s="1">
        <v>5.16</v>
      </c>
      <c r="V1382" s="10"/>
      <c r="W1382" s="1" t="s">
        <v>30</v>
      </c>
      <c r="X1382" s="2" t="s">
        <v>24</v>
      </c>
      <c r="Y1382" s="2" t="str" cm="1">
        <f t="array" ref="Y1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3" spans="1:26" ht="15" customHeight="1" x14ac:dyDescent="0.35">
      <c r="A1383" s="1">
        <v>1382</v>
      </c>
      <c r="B1383" s="13">
        <v>-8.5168434779776607</v>
      </c>
      <c r="C1383" s="12">
        <v>38.4033910507301</v>
      </c>
      <c r="D1383" s="1">
        <v>3881</v>
      </c>
      <c r="E1383" s="2" t="s">
        <v>1554</v>
      </c>
      <c r="F1383" s="1"/>
      <c r="G1383" s="2" t="s">
        <v>37</v>
      </c>
      <c r="H1383" s="2" t="s">
        <v>600</v>
      </c>
      <c r="I1383" s="2" t="s">
        <v>1351</v>
      </c>
      <c r="J1383" s="1">
        <v>-33519</v>
      </c>
      <c r="K1383" s="1">
        <v>-140351</v>
      </c>
      <c r="L1383" s="2" t="s">
        <v>21</v>
      </c>
      <c r="M1383" s="1">
        <v>1992</v>
      </c>
      <c r="N1383" s="1" t="str" cm="1">
        <f t="array" ref="N1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3" s="2" t="s">
        <v>32</v>
      </c>
      <c r="P1383" s="2" t="str" cm="1">
        <f t="array" ref="P1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3" s="1">
        <v>3</v>
      </c>
      <c r="R1383" s="1">
        <v>45.01</v>
      </c>
      <c r="S1383" s="1">
        <v>8.65</v>
      </c>
      <c r="T1383" s="1">
        <v>21.97</v>
      </c>
      <c r="U1383" s="1">
        <v>6.68</v>
      </c>
      <c r="V1383" s="10"/>
      <c r="W1383" s="1" t="s">
        <v>30</v>
      </c>
      <c r="X1383" s="2" t="s">
        <v>24</v>
      </c>
      <c r="Y1383" s="2" t="str" cm="1">
        <f t="array" ref="Y1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4" spans="1:26" ht="15" customHeight="1" x14ac:dyDescent="0.35">
      <c r="A1384" s="1">
        <v>1383</v>
      </c>
      <c r="B1384" s="13">
        <v>-8.3245478878778698</v>
      </c>
      <c r="C1384" s="12">
        <v>37.416358357287699</v>
      </c>
      <c r="D1384" s="1">
        <v>3884</v>
      </c>
      <c r="E1384" s="2" t="s">
        <v>1555</v>
      </c>
      <c r="F1384" s="1"/>
      <c r="G1384" s="2" t="s">
        <v>37</v>
      </c>
      <c r="H1384" s="2" t="s">
        <v>69</v>
      </c>
      <c r="I1384" s="2" t="s">
        <v>1416</v>
      </c>
      <c r="J1384" s="1">
        <v>-16947</v>
      </c>
      <c r="K1384" s="1">
        <v>-249959</v>
      </c>
      <c r="L1384" s="2" t="s">
        <v>21</v>
      </c>
      <c r="M1384" s="1">
        <v>1973</v>
      </c>
      <c r="N1384" s="1" t="str" cm="1">
        <f t="array" ref="N1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384" s="2" t="s">
        <v>32</v>
      </c>
      <c r="P1384" s="2" t="str" cm="1">
        <f t="array" ref="P1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4" s="1">
        <v>3</v>
      </c>
      <c r="R1384" s="1">
        <v>35.200000000000003</v>
      </c>
      <c r="S1384" s="1">
        <v>11.3</v>
      </c>
      <c r="T1384" s="1">
        <v>17.899999999999999</v>
      </c>
      <c r="U1384" s="1">
        <v>6.3</v>
      </c>
      <c r="V1384" s="10"/>
      <c r="W1384" s="1" t="s">
        <v>30</v>
      </c>
      <c r="X1384" s="2" t="s">
        <v>24</v>
      </c>
      <c r="Y1384" s="2" t="str" cm="1">
        <f t="array" ref="Y1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5" spans="1:26" ht="15" customHeight="1" x14ac:dyDescent="0.35">
      <c r="A1385" s="1">
        <v>1384</v>
      </c>
      <c r="B1385" s="13">
        <v>-8.3598893279420992</v>
      </c>
      <c r="C1385" s="12">
        <v>38.113524670850197</v>
      </c>
      <c r="D1385" s="1">
        <v>3889</v>
      </c>
      <c r="E1385" s="2" t="s">
        <v>1556</v>
      </c>
      <c r="F1385" s="1"/>
      <c r="G1385" s="2" t="s">
        <v>26</v>
      </c>
      <c r="H1385" s="2" t="s">
        <v>600</v>
      </c>
      <c r="I1385" s="2" t="s">
        <v>1384</v>
      </c>
      <c r="J1385" s="1">
        <v>-19888</v>
      </c>
      <c r="K1385" s="1">
        <v>-172572</v>
      </c>
      <c r="L1385" s="2" t="s">
        <v>21</v>
      </c>
      <c r="M1385" s="1">
        <v>1938</v>
      </c>
      <c r="N1385" s="1" t="str" cm="1">
        <f t="array" ref="N1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385" s="2" t="s">
        <v>32</v>
      </c>
      <c r="P1385" s="2" t="str" cm="1">
        <f t="array" ref="P1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5" s="1">
        <v>2</v>
      </c>
      <c r="R1385" s="1">
        <v>103</v>
      </c>
      <c r="S1385" s="1">
        <v>8</v>
      </c>
      <c r="T1385" s="1">
        <v>51.5</v>
      </c>
      <c r="U1385" s="1">
        <v>6.5</v>
      </c>
      <c r="V1385" s="10"/>
      <c r="W1385" s="1" t="s">
        <v>30</v>
      </c>
      <c r="X1385" s="2" t="s">
        <v>51</v>
      </c>
      <c r="Y1385" s="2" t="str" cm="1">
        <f t="array" ref="Y1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5" s="2" t="s">
        <v>24</v>
      </c>
    </row>
    <row r="1386" spans="1:26" ht="15" customHeight="1" x14ac:dyDescent="0.35">
      <c r="A1386" s="1">
        <v>1385</v>
      </c>
      <c r="B1386" s="13">
        <v>-8.2887025729536106</v>
      </c>
      <c r="C1386" s="12">
        <v>42.104449695759797</v>
      </c>
      <c r="D1386" s="1">
        <v>3891</v>
      </c>
      <c r="E1386" s="2" t="s">
        <v>1531</v>
      </c>
      <c r="F1386" s="1"/>
      <c r="G1386" s="2" t="s">
        <v>19</v>
      </c>
      <c r="H1386" s="2" t="s">
        <v>384</v>
      </c>
      <c r="I1386" s="2" t="s">
        <v>1522</v>
      </c>
      <c r="J1386" s="1">
        <v>-12870</v>
      </c>
      <c r="K1386" s="1">
        <v>270555</v>
      </c>
      <c r="L1386" s="2" t="s">
        <v>21</v>
      </c>
      <c r="M1386" s="1">
        <v>1995</v>
      </c>
      <c r="N1386" s="1" t="str" cm="1">
        <f t="array" ref="N1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6" s="2" t="s">
        <v>291</v>
      </c>
      <c r="P1386" s="2" t="str" cm="1">
        <f t="array" ref="P1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86" s="1">
        <v>1</v>
      </c>
      <c r="R1386" s="1">
        <v>3.66</v>
      </c>
      <c r="S1386" s="1">
        <v>20.9</v>
      </c>
      <c r="T1386" s="1">
        <v>3.66</v>
      </c>
      <c r="U1386" s="9"/>
      <c r="V1386" s="10"/>
      <c r="W1386" s="1" t="s">
        <v>41</v>
      </c>
      <c r="X1386" s="2" t="s">
        <v>321</v>
      </c>
      <c r="Y1386" s="2" t="str" cm="1">
        <f t="array" ref="Y1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86" s="2" t="s">
        <v>292</v>
      </c>
    </row>
    <row r="1387" spans="1:26" ht="15" customHeight="1" x14ac:dyDescent="0.35">
      <c r="A1387" s="1">
        <v>1386</v>
      </c>
      <c r="B1387" s="13">
        <v>-8.2849876295944291</v>
      </c>
      <c r="C1387" s="12">
        <v>42.106870149579798</v>
      </c>
      <c r="D1387" s="1">
        <v>3892</v>
      </c>
      <c r="E1387" s="2" t="s">
        <v>1557</v>
      </c>
      <c r="F1387" s="1"/>
      <c r="G1387" s="2" t="s">
        <v>26</v>
      </c>
      <c r="H1387" s="2" t="s">
        <v>384</v>
      </c>
      <c r="I1387" s="2" t="s">
        <v>1522</v>
      </c>
      <c r="J1387" s="1">
        <v>-12562.24</v>
      </c>
      <c r="K1387" s="1">
        <v>270823.3</v>
      </c>
      <c r="L1387" s="2" t="s">
        <v>21</v>
      </c>
      <c r="M1387" s="1">
        <v>1995</v>
      </c>
      <c r="N1387" s="1" t="str" cm="1">
        <f t="array" ref="N1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7" s="2" t="s">
        <v>32</v>
      </c>
      <c r="P1387" s="2" t="str" cm="1">
        <f t="array" ref="P1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7" s="1">
        <v>8</v>
      </c>
      <c r="R1387" s="1">
        <v>198</v>
      </c>
      <c r="S1387" s="1">
        <v>11.9</v>
      </c>
      <c r="T1387" s="1">
        <v>35</v>
      </c>
      <c r="U1387" s="1">
        <v>11</v>
      </c>
      <c r="V1387" s="10"/>
      <c r="W1387" s="1" t="s">
        <v>41</v>
      </c>
      <c r="X1387" s="2" t="s">
        <v>24</v>
      </c>
      <c r="Y1387" s="2" t="str" cm="1">
        <f t="array" ref="Y1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8" spans="1:26" ht="15" customHeight="1" x14ac:dyDescent="0.35">
      <c r="A1388" s="1">
        <v>1387</v>
      </c>
      <c r="B1388" s="13">
        <v>-8.4385085378260101</v>
      </c>
      <c r="C1388" s="12">
        <v>41.5912871615526</v>
      </c>
      <c r="D1388" s="1">
        <v>3893</v>
      </c>
      <c r="E1388" s="2" t="s">
        <v>1558</v>
      </c>
      <c r="F1388" s="1"/>
      <c r="G1388" s="2" t="s">
        <v>19</v>
      </c>
      <c r="H1388" s="2" t="s">
        <v>225</v>
      </c>
      <c r="I1388" s="2" t="s">
        <v>225</v>
      </c>
      <c r="J1388" s="1">
        <v>-25463.919999999998</v>
      </c>
      <c r="K1388" s="1">
        <v>213591.2</v>
      </c>
      <c r="L1388" s="2" t="s">
        <v>21</v>
      </c>
      <c r="M1388" s="1">
        <v>1999</v>
      </c>
      <c r="N1388" s="1" t="str" cm="1">
        <f t="array" ref="N1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8" s="2" t="s">
        <v>65</v>
      </c>
      <c r="P1388" s="2" t="str" cm="1">
        <f t="array" ref="P1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88" s="1">
        <v>1</v>
      </c>
      <c r="R1388" s="1">
        <v>14.7</v>
      </c>
      <c r="S1388" s="1">
        <v>35.5</v>
      </c>
      <c r="T1388" s="1">
        <v>14.7</v>
      </c>
      <c r="U1388" s="9"/>
      <c r="V1388" s="10"/>
      <c r="W1388" s="1" t="s">
        <v>41</v>
      </c>
      <c r="X1388" s="2" t="s">
        <v>24</v>
      </c>
      <c r="Y1388" s="2" t="str" cm="1">
        <f t="array" ref="Y1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89" spans="1:26" ht="15" customHeight="1" x14ac:dyDescent="0.35">
      <c r="A1389" s="1">
        <v>1388</v>
      </c>
      <c r="B1389" s="13">
        <v>-8.4357459692114904</v>
      </c>
      <c r="C1389" s="12">
        <v>41.583043476613497</v>
      </c>
      <c r="D1389" s="1">
        <v>3894</v>
      </c>
      <c r="E1389" s="2" t="s">
        <v>1559</v>
      </c>
      <c r="F1389" s="1"/>
      <c r="G1389" s="2" t="s">
        <v>37</v>
      </c>
      <c r="H1389" s="2" t="s">
        <v>225</v>
      </c>
      <c r="I1389" s="2" t="s">
        <v>225</v>
      </c>
      <c r="J1389" s="1">
        <v>-25236.79</v>
      </c>
      <c r="K1389" s="1">
        <v>212674.8</v>
      </c>
      <c r="L1389" s="2" t="s">
        <v>21</v>
      </c>
      <c r="M1389" s="1">
        <v>1999</v>
      </c>
      <c r="N1389" s="1" t="str" cm="1">
        <f t="array" ref="N1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89" s="2" t="s">
        <v>32</v>
      </c>
      <c r="P1389" s="2" t="str" cm="1">
        <f t="array" ref="P1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89" s="1">
        <v>3</v>
      </c>
      <c r="R1389" s="1">
        <v>56.15</v>
      </c>
      <c r="S1389" s="1">
        <v>9</v>
      </c>
      <c r="T1389" s="1">
        <v>27.4</v>
      </c>
      <c r="U1389" s="1">
        <v>5.45</v>
      </c>
      <c r="V1389" s="10"/>
      <c r="W1389" s="1" t="s">
        <v>41</v>
      </c>
      <c r="X1389" s="2" t="s">
        <v>38</v>
      </c>
      <c r="Y1389" s="2" t="str" cm="1">
        <f t="array" ref="Y1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0" spans="1:26" ht="15" customHeight="1" x14ac:dyDescent="0.35">
      <c r="A1390" s="1">
        <v>1389</v>
      </c>
      <c r="B1390" s="13">
        <v>-8.2798978819682105</v>
      </c>
      <c r="C1390" s="12">
        <v>42.108215503329703</v>
      </c>
      <c r="D1390" s="1">
        <v>3895</v>
      </c>
      <c r="E1390" s="2" t="s">
        <v>1560</v>
      </c>
      <c r="F1390" s="1"/>
      <c r="G1390" s="2" t="s">
        <v>37</v>
      </c>
      <c r="H1390" s="2" t="s">
        <v>384</v>
      </c>
      <c r="I1390" s="2" t="s">
        <v>1522</v>
      </c>
      <c r="J1390" s="1">
        <v>-12141</v>
      </c>
      <c r="K1390" s="1">
        <v>270972</v>
      </c>
      <c r="L1390" s="2" t="s">
        <v>21</v>
      </c>
      <c r="M1390" s="1">
        <v>1995</v>
      </c>
      <c r="N1390" s="1" t="str" cm="1">
        <f t="array" ref="N1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0" s="2" t="s">
        <v>32</v>
      </c>
      <c r="P1390" s="2" t="str" cm="1">
        <f t="array" ref="P1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0" s="1">
        <v>3</v>
      </c>
      <c r="R1390" s="1">
        <v>24.53</v>
      </c>
      <c r="S1390" s="1">
        <v>7.76</v>
      </c>
      <c r="T1390" s="1">
        <v>14.4</v>
      </c>
      <c r="U1390" s="1">
        <v>4.8499999999999996</v>
      </c>
      <c r="V1390" s="10"/>
      <c r="W1390" s="1" t="s">
        <v>41</v>
      </c>
      <c r="X1390" s="2" t="s">
        <v>24</v>
      </c>
      <c r="Y1390" s="2" t="str" cm="1">
        <f t="array" ref="Y1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1" spans="1:26" ht="15" customHeight="1" x14ac:dyDescent="0.35">
      <c r="A1391" s="1">
        <v>1390</v>
      </c>
      <c r="B1391" s="13">
        <v>-8.2779775026584108</v>
      </c>
      <c r="C1391" s="12">
        <v>42.109091224224201</v>
      </c>
      <c r="D1391" s="1">
        <v>3896</v>
      </c>
      <c r="E1391" s="2" t="s">
        <v>1561</v>
      </c>
      <c r="F1391" s="1"/>
      <c r="G1391" s="2" t="s">
        <v>19</v>
      </c>
      <c r="H1391" s="2" t="s">
        <v>384</v>
      </c>
      <c r="I1391" s="2" t="s">
        <v>1522</v>
      </c>
      <c r="J1391" s="1">
        <v>-11982</v>
      </c>
      <c r="K1391" s="1">
        <v>271069</v>
      </c>
      <c r="L1391" s="2" t="s">
        <v>21</v>
      </c>
      <c r="M1391" s="1">
        <v>1995</v>
      </c>
      <c r="N1391" s="1" t="str" cm="1">
        <f t="array" ref="N1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1" s="2" t="s">
        <v>291</v>
      </c>
      <c r="P1391" s="2" t="str" cm="1">
        <f t="array" ref="P1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1" s="1">
        <v>1</v>
      </c>
      <c r="R1391" s="1">
        <v>4.78</v>
      </c>
      <c r="S1391" s="1">
        <v>47.25</v>
      </c>
      <c r="T1391" s="1">
        <v>4.78</v>
      </c>
      <c r="U1391" s="9"/>
      <c r="V1391" s="10"/>
      <c r="W1391" s="1" t="s">
        <v>41</v>
      </c>
      <c r="X1391" s="2" t="s">
        <v>321</v>
      </c>
      <c r="Y1391" s="2" t="str" cm="1">
        <f t="array" ref="Y1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1" s="2" t="s">
        <v>292</v>
      </c>
    </row>
    <row r="1392" spans="1:26" ht="15" customHeight="1" x14ac:dyDescent="0.35">
      <c r="A1392" s="1">
        <v>1391</v>
      </c>
      <c r="B1392" s="13">
        <v>-8.4187487171839592</v>
      </c>
      <c r="C1392" s="12">
        <v>41.562976244108398</v>
      </c>
      <c r="D1392" s="1">
        <v>3897</v>
      </c>
      <c r="E1392" s="2" t="s">
        <v>1562</v>
      </c>
      <c r="F1392" s="1"/>
      <c r="G1392" s="2" t="s">
        <v>19</v>
      </c>
      <c r="H1392" s="2" t="s">
        <v>225</v>
      </c>
      <c r="I1392" s="2" t="s">
        <v>225</v>
      </c>
      <c r="J1392" s="1">
        <v>-23826.77</v>
      </c>
      <c r="K1392" s="1">
        <v>210441.2</v>
      </c>
      <c r="L1392" s="2" t="s">
        <v>21</v>
      </c>
      <c r="M1392" s="1">
        <v>1999</v>
      </c>
      <c r="N1392" s="1" t="str" cm="1">
        <f t="array" ref="N1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2" s="2" t="s">
        <v>65</v>
      </c>
      <c r="P1392" s="2" t="str" cm="1">
        <f t="array" ref="P1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392" s="1">
        <v>1</v>
      </c>
      <c r="R1392" s="1">
        <v>16.5</v>
      </c>
      <c r="S1392" s="1">
        <v>32.299999999999997</v>
      </c>
      <c r="T1392" s="1">
        <v>16.5</v>
      </c>
      <c r="U1392" s="9"/>
      <c r="V1392" s="10"/>
      <c r="W1392" s="1" t="s">
        <v>41</v>
      </c>
      <c r="X1392" s="2" t="s">
        <v>24</v>
      </c>
      <c r="Y1392" s="2" t="str" cm="1">
        <f t="array" ref="Y1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3" spans="1:26" ht="15" customHeight="1" x14ac:dyDescent="0.35">
      <c r="A1393" s="1">
        <v>1392</v>
      </c>
      <c r="B1393" s="13">
        <v>-8.45227520121521</v>
      </c>
      <c r="C1393" s="12">
        <v>41.605091126851399</v>
      </c>
      <c r="D1393" s="1">
        <v>3899</v>
      </c>
      <c r="E1393" s="2" t="s">
        <v>1563</v>
      </c>
      <c r="F1393" s="1"/>
      <c r="G1393" s="2" t="s">
        <v>26</v>
      </c>
      <c r="H1393" s="2" t="s">
        <v>225</v>
      </c>
      <c r="I1393" s="2" t="s">
        <v>225</v>
      </c>
      <c r="J1393" s="1">
        <v>-26606.1</v>
      </c>
      <c r="K1393" s="1">
        <v>215128.5</v>
      </c>
      <c r="L1393" s="2" t="s">
        <v>21</v>
      </c>
      <c r="M1393" s="1">
        <v>1999</v>
      </c>
      <c r="N1393" s="1" t="str" cm="1">
        <f t="array" ref="N1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3" s="2" t="s">
        <v>32</v>
      </c>
      <c r="P1393" s="2" t="str" cm="1">
        <f t="array" ref="P1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3" s="1">
        <v>20</v>
      </c>
      <c r="R1393" s="1">
        <v>634.85</v>
      </c>
      <c r="S1393" s="1">
        <v>27.2</v>
      </c>
      <c r="T1393" s="1">
        <v>64.400000000000006</v>
      </c>
      <c r="U1393" s="1">
        <v>13.5</v>
      </c>
      <c r="V1393" s="10"/>
      <c r="W1393" s="1" t="s">
        <v>41</v>
      </c>
      <c r="X1393" s="2" t="s">
        <v>38</v>
      </c>
      <c r="Y1393" s="2" t="str" cm="1">
        <f t="array" ref="Y1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4" spans="1:26" ht="15" customHeight="1" x14ac:dyDescent="0.35">
      <c r="A1394" s="1">
        <v>1393</v>
      </c>
      <c r="B1394" s="13">
        <v>-8.2655162664806205</v>
      </c>
      <c r="C1394" s="12">
        <v>42.109045059757399</v>
      </c>
      <c r="D1394" s="1">
        <v>3900</v>
      </c>
      <c r="E1394" s="2" t="s">
        <v>1564</v>
      </c>
      <c r="F1394" s="1"/>
      <c r="G1394" s="2" t="s">
        <v>26</v>
      </c>
      <c r="H1394" s="2" t="s">
        <v>384</v>
      </c>
      <c r="I1394" s="2" t="s">
        <v>1522</v>
      </c>
      <c r="J1394" s="1">
        <v>-10951.35</v>
      </c>
      <c r="K1394" s="1">
        <v>271062.2</v>
      </c>
      <c r="L1394" s="2" t="s">
        <v>21</v>
      </c>
      <c r="M1394" s="1">
        <v>1995</v>
      </c>
      <c r="N1394" s="1" t="str" cm="1">
        <f t="array" ref="N1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4" s="2" t="s">
        <v>32</v>
      </c>
      <c r="P1394" s="2" t="str" cm="1">
        <f t="array" ref="P1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4" s="1">
        <v>4</v>
      </c>
      <c r="R1394" s="1">
        <v>56.44</v>
      </c>
      <c r="S1394" s="1">
        <v>14.45</v>
      </c>
      <c r="T1394" s="1">
        <v>17.96</v>
      </c>
      <c r="U1394" s="1">
        <v>7.4</v>
      </c>
      <c r="V1394" s="10"/>
      <c r="W1394" s="1" t="s">
        <v>41</v>
      </c>
      <c r="X1394" s="2" t="s">
        <v>24</v>
      </c>
      <c r="Y1394" s="2" t="str" cm="1">
        <f t="array" ref="Y1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5" spans="1:26" ht="15" customHeight="1" x14ac:dyDescent="0.35">
      <c r="A1395" s="1">
        <v>1394</v>
      </c>
      <c r="B1395" s="13">
        <v>-8.2619893290696904</v>
      </c>
      <c r="C1395" s="12">
        <v>42.106895583218503</v>
      </c>
      <c r="D1395" s="1">
        <v>3902</v>
      </c>
      <c r="E1395" s="2" t="s">
        <v>1565</v>
      </c>
      <c r="F1395" s="1"/>
      <c r="G1395" s="2" t="s">
        <v>19</v>
      </c>
      <c r="H1395" s="2" t="s">
        <v>384</v>
      </c>
      <c r="I1395" s="2" t="s">
        <v>1522</v>
      </c>
      <c r="J1395" s="1">
        <v>-10660</v>
      </c>
      <c r="K1395" s="1">
        <v>270823</v>
      </c>
      <c r="L1395" s="2" t="s">
        <v>21</v>
      </c>
      <c r="M1395" s="1">
        <v>1995</v>
      </c>
      <c r="N1395" s="1" t="str" cm="1">
        <f t="array" ref="N1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5" s="2" t="s">
        <v>291</v>
      </c>
      <c r="P1395" s="2" t="str" cm="1">
        <f t="array" ref="P1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5" s="1">
        <v>1</v>
      </c>
      <c r="R1395" s="1">
        <v>4.7699999999999996</v>
      </c>
      <c r="S1395" s="1">
        <v>17.25</v>
      </c>
      <c r="T1395" s="1">
        <v>4.7699999999999996</v>
      </c>
      <c r="U1395" s="9"/>
      <c r="V1395" s="10"/>
      <c r="W1395" s="1" t="s">
        <v>41</v>
      </c>
      <c r="X1395" s="2" t="s">
        <v>321</v>
      </c>
      <c r="Y1395" s="2" t="str" cm="1">
        <f t="array" ref="Y1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5" s="2" t="s">
        <v>292</v>
      </c>
    </row>
    <row r="1396" spans="1:26" ht="15" customHeight="1" x14ac:dyDescent="0.35">
      <c r="A1396" s="1">
        <v>1395</v>
      </c>
      <c r="B1396" s="13">
        <v>-8.2565419753864795</v>
      </c>
      <c r="C1396" s="12">
        <v>42.106949287303898</v>
      </c>
      <c r="D1396" s="1">
        <v>3903</v>
      </c>
      <c r="E1396" s="2" t="s">
        <v>1566</v>
      </c>
      <c r="F1396" s="1"/>
      <c r="G1396" s="2" t="s">
        <v>19</v>
      </c>
      <c r="H1396" s="2" t="s">
        <v>384</v>
      </c>
      <c r="I1396" s="2" t="s">
        <v>1522</v>
      </c>
      <c r="J1396" s="1">
        <v>-10209.43</v>
      </c>
      <c r="K1396" s="1">
        <v>270828.3</v>
      </c>
      <c r="L1396" s="2" t="s">
        <v>21</v>
      </c>
      <c r="M1396" s="1">
        <v>1995</v>
      </c>
      <c r="N1396" s="1" t="str" cm="1">
        <f t="array" ref="N1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6" s="2" t="s">
        <v>32</v>
      </c>
      <c r="P1396" s="2" t="str" cm="1">
        <f t="array" ref="P1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6" s="1">
        <v>3</v>
      </c>
      <c r="R1396" s="1">
        <v>33.67</v>
      </c>
      <c r="S1396" s="1">
        <v>25.5</v>
      </c>
      <c r="T1396" s="1">
        <v>14.76</v>
      </c>
      <c r="U1396" s="1">
        <v>7.98</v>
      </c>
      <c r="V1396" s="10"/>
      <c r="W1396" s="1" t="s">
        <v>41</v>
      </c>
      <c r="X1396" s="2" t="s">
        <v>24</v>
      </c>
      <c r="Y1396" s="2" t="str" cm="1">
        <f t="array" ref="Y1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7" spans="1:26" ht="15" customHeight="1" x14ac:dyDescent="0.35">
      <c r="A1397" s="1">
        <v>1396</v>
      </c>
      <c r="B1397" s="13">
        <v>-8.2522870812248907</v>
      </c>
      <c r="C1397" s="12">
        <v>42.110174119728001</v>
      </c>
      <c r="D1397" s="1">
        <v>3904</v>
      </c>
      <c r="E1397" s="2" t="s">
        <v>1011</v>
      </c>
      <c r="F1397" s="1"/>
      <c r="G1397" s="2" t="s">
        <v>37</v>
      </c>
      <c r="H1397" s="2" t="s">
        <v>384</v>
      </c>
      <c r="I1397" s="2" t="s">
        <v>1522</v>
      </c>
      <c r="J1397" s="1">
        <v>-9857</v>
      </c>
      <c r="K1397" s="1">
        <v>271186</v>
      </c>
      <c r="L1397" s="2" t="s">
        <v>21</v>
      </c>
      <c r="M1397" s="1">
        <v>1995</v>
      </c>
      <c r="N1397" s="1" t="str" cm="1">
        <f t="array" ref="N1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7" s="2" t="s">
        <v>32</v>
      </c>
      <c r="P1397" s="2" t="str" cm="1">
        <f t="array" ref="P1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7" s="1">
        <v>3</v>
      </c>
      <c r="R1397" s="1">
        <v>28.47</v>
      </c>
      <c r="S1397" s="1">
        <v>7.8</v>
      </c>
      <c r="T1397" s="1">
        <v>14.57</v>
      </c>
      <c r="U1397" s="1">
        <v>9.56</v>
      </c>
      <c r="V1397" s="10"/>
      <c r="W1397" s="1" t="s">
        <v>41</v>
      </c>
      <c r="X1397" s="2" t="s">
        <v>24</v>
      </c>
      <c r="Y1397" s="2" t="str" cm="1">
        <f t="array" ref="Y1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398" spans="1:26" ht="15" customHeight="1" x14ac:dyDescent="0.35">
      <c r="A1398" s="1">
        <v>1397</v>
      </c>
      <c r="B1398" s="13">
        <v>-8.2479265127429393</v>
      </c>
      <c r="C1398" s="12">
        <v>42.112501310778498</v>
      </c>
      <c r="D1398" s="1">
        <v>3905</v>
      </c>
      <c r="E1398" s="2" t="s">
        <v>1567</v>
      </c>
      <c r="F1398" s="1"/>
      <c r="G1398" s="2" t="s">
        <v>19</v>
      </c>
      <c r="H1398" s="2" t="s">
        <v>384</v>
      </c>
      <c r="I1398" s="2" t="s">
        <v>1522</v>
      </c>
      <c r="J1398" s="1">
        <v>-9496</v>
      </c>
      <c r="K1398" s="1">
        <v>271444</v>
      </c>
      <c r="L1398" s="2" t="s">
        <v>21</v>
      </c>
      <c r="M1398" s="1">
        <v>1995</v>
      </c>
      <c r="N1398" s="1" t="str" cm="1">
        <f t="array" ref="N1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8" s="2" t="s">
        <v>291</v>
      </c>
      <c r="P1398" s="2" t="str" cm="1">
        <f t="array" ref="P1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398" s="1">
        <v>1</v>
      </c>
      <c r="R1398" s="1">
        <v>4.79</v>
      </c>
      <c r="S1398" s="1">
        <v>39.25</v>
      </c>
      <c r="T1398" s="1">
        <v>4.79</v>
      </c>
      <c r="U1398" s="9"/>
      <c r="V1398" s="10"/>
      <c r="W1398" s="1" t="s">
        <v>41</v>
      </c>
      <c r="X1398" s="2" t="s">
        <v>321</v>
      </c>
      <c r="Y1398" s="2" t="str" cm="1">
        <f t="array" ref="Y1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398" s="2" t="s">
        <v>292</v>
      </c>
    </row>
    <row r="1399" spans="1:26" ht="15" customHeight="1" x14ac:dyDescent="0.35">
      <c r="A1399" s="1">
        <v>1398</v>
      </c>
      <c r="B1399" s="13">
        <v>-8.2476415109047494</v>
      </c>
      <c r="C1399" s="12">
        <v>42.115382518427801</v>
      </c>
      <c r="D1399" s="1">
        <v>3907</v>
      </c>
      <c r="E1399" s="2" t="s">
        <v>1568</v>
      </c>
      <c r="F1399" s="1"/>
      <c r="G1399" s="2" t="s">
        <v>37</v>
      </c>
      <c r="H1399" s="2" t="s">
        <v>384</v>
      </c>
      <c r="I1399" s="2" t="s">
        <v>1522</v>
      </c>
      <c r="J1399" s="1">
        <v>-9472</v>
      </c>
      <c r="K1399" s="1">
        <v>271764</v>
      </c>
      <c r="L1399" s="2" t="s">
        <v>21</v>
      </c>
      <c r="M1399" s="1">
        <v>1995</v>
      </c>
      <c r="N1399" s="1" t="str" cm="1">
        <f t="array" ref="N1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399" s="2" t="s">
        <v>32</v>
      </c>
      <c r="P1399" s="2" t="str" cm="1">
        <f t="array" ref="P1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399" s="1">
        <v>3</v>
      </c>
      <c r="R1399" s="1">
        <v>31.82</v>
      </c>
      <c r="S1399" s="1">
        <v>8</v>
      </c>
      <c r="T1399" s="1">
        <v>15.93</v>
      </c>
      <c r="U1399" s="1">
        <v>6.18</v>
      </c>
      <c r="V1399" s="10"/>
      <c r="W1399" s="1" t="s">
        <v>41</v>
      </c>
      <c r="X1399" s="2" t="s">
        <v>24</v>
      </c>
      <c r="Y1399" s="2" t="str" cm="1">
        <f t="array" ref="Y1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0" spans="1:26" ht="15" customHeight="1" x14ac:dyDescent="0.35">
      <c r="A1400" s="1">
        <v>1399</v>
      </c>
      <c r="B1400" s="13">
        <v>-8.4636130296896894</v>
      </c>
      <c r="C1400" s="12">
        <v>40.252518471267301</v>
      </c>
      <c r="D1400" s="1">
        <v>3910</v>
      </c>
      <c r="E1400" s="2" t="s">
        <v>1569</v>
      </c>
      <c r="F1400" s="1"/>
      <c r="G1400" s="2" t="s">
        <v>26</v>
      </c>
      <c r="H1400" s="2" t="s">
        <v>915</v>
      </c>
      <c r="I1400" s="2" t="s">
        <v>915</v>
      </c>
      <c r="J1400" s="1">
        <v>-28118.86</v>
      </c>
      <c r="K1400" s="1">
        <v>64925.07</v>
      </c>
      <c r="L1400" s="2" t="s">
        <v>21</v>
      </c>
      <c r="M1400" s="1">
        <v>2005</v>
      </c>
      <c r="N1400" s="1" t="str" cm="1">
        <f t="array" ref="N1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0" s="2" t="s">
        <v>22</v>
      </c>
      <c r="P1400" s="2" t="str" cm="1">
        <f t="array" ref="P1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0" s="1">
        <v>1</v>
      </c>
      <c r="R1400" s="1">
        <v>23.5</v>
      </c>
      <c r="S1400" s="1">
        <v>12.75</v>
      </c>
      <c r="T1400" s="1">
        <v>23.5</v>
      </c>
      <c r="U1400" s="9"/>
      <c r="V1400" s="10"/>
      <c r="W1400" s="1" t="s">
        <v>46</v>
      </c>
      <c r="X1400" s="2" t="s">
        <v>38</v>
      </c>
      <c r="Y1400" s="2" t="str" cm="1">
        <f t="array" ref="Y1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1" spans="1:26" ht="15" customHeight="1" x14ac:dyDescent="0.35">
      <c r="A1401" s="1">
        <v>1400</v>
      </c>
      <c r="B1401" s="13">
        <v>-8.92310878338035</v>
      </c>
      <c r="C1401" s="12">
        <v>37.0617179980758</v>
      </c>
      <c r="D1401" s="1">
        <v>3918</v>
      </c>
      <c r="E1401" s="2" t="s">
        <v>1570</v>
      </c>
      <c r="F1401" s="1"/>
      <c r="G1401" s="2" t="s">
        <v>26</v>
      </c>
      <c r="H1401" s="2" t="s">
        <v>69</v>
      </c>
      <c r="I1401" s="2" t="s">
        <v>1571</v>
      </c>
      <c r="J1401" s="1">
        <v>-70263</v>
      </c>
      <c r="K1401" s="1">
        <v>-289043</v>
      </c>
      <c r="L1401" s="2" t="s">
        <v>21</v>
      </c>
      <c r="M1401" s="1">
        <v>1991</v>
      </c>
      <c r="N1401" s="1" t="str" cm="1">
        <f t="array" ref="N1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1" s="2" t="s">
        <v>29</v>
      </c>
      <c r="P1401" s="2" t="str" cm="1">
        <f t="array" ref="P1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1" s="1">
        <v>2</v>
      </c>
      <c r="R1401" s="1">
        <v>9.1999999999999993</v>
      </c>
      <c r="S1401" s="1">
        <v>6.6</v>
      </c>
      <c r="T1401" s="1">
        <v>4.5999999999999996</v>
      </c>
      <c r="U1401" s="1">
        <v>1.1000000000000001</v>
      </c>
      <c r="V1401" s="10"/>
      <c r="W1401" s="1" t="s">
        <v>30</v>
      </c>
      <c r="X1401" s="2" t="s">
        <v>31</v>
      </c>
      <c r="Y1401" s="2" t="str" cm="1">
        <f t="array" ref="Y1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402" spans="1:26" ht="15" customHeight="1" x14ac:dyDescent="0.35">
      <c r="A1402" s="1">
        <v>1401</v>
      </c>
      <c r="B1402" s="13">
        <v>-8.5201438071329996</v>
      </c>
      <c r="C1402" s="12">
        <v>38.395817452222303</v>
      </c>
      <c r="D1402" s="1">
        <v>3925</v>
      </c>
      <c r="E1402" s="2" t="s">
        <v>1572</v>
      </c>
      <c r="F1402" s="1"/>
      <c r="G1402" s="2" t="s">
        <v>37</v>
      </c>
      <c r="H1402" s="2" t="s">
        <v>600</v>
      </c>
      <c r="I1402" s="2" t="s">
        <v>1351</v>
      </c>
      <c r="J1402" s="1">
        <v>-33810.81</v>
      </c>
      <c r="K1402" s="1">
        <v>-141190.5</v>
      </c>
      <c r="L1402" s="2" t="s">
        <v>21</v>
      </c>
      <c r="M1402" s="1">
        <v>1992</v>
      </c>
      <c r="N1402" s="1" t="str" cm="1">
        <f t="array" ref="N1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2" s="2" t="s">
        <v>32</v>
      </c>
      <c r="P1402" s="2" t="str" cm="1">
        <f t="array" ref="P1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2" s="1">
        <v>3</v>
      </c>
      <c r="R1402" s="1">
        <v>50.44</v>
      </c>
      <c r="S1402" s="1">
        <v>7.45</v>
      </c>
      <c r="T1402" s="1">
        <v>25.36</v>
      </c>
      <c r="U1402" s="1">
        <v>6.98</v>
      </c>
      <c r="V1402" s="10"/>
      <c r="W1402" s="1" t="s">
        <v>30</v>
      </c>
      <c r="X1402" s="2" t="s">
        <v>38</v>
      </c>
      <c r="Y1402" s="2" t="str" cm="1">
        <f t="array" ref="Y1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3" spans="1:26" ht="15" customHeight="1" x14ac:dyDescent="0.35">
      <c r="A1403" s="1">
        <v>1402</v>
      </c>
      <c r="B1403" s="13">
        <v>-8.4233900345007395</v>
      </c>
      <c r="C1403" s="12">
        <v>39.313606439711798</v>
      </c>
      <c r="D1403" s="1">
        <v>3927</v>
      </c>
      <c r="E1403" s="2" t="s">
        <v>1573</v>
      </c>
      <c r="F1403" s="1"/>
      <c r="G1403" s="2" t="s">
        <v>26</v>
      </c>
      <c r="H1403" s="2" t="s">
        <v>54</v>
      </c>
      <c r="I1403" s="2" t="s">
        <v>55</v>
      </c>
      <c r="J1403" s="1">
        <v>-25034.7</v>
      </c>
      <c r="K1403" s="1">
        <v>-39335</v>
      </c>
      <c r="L1403" s="2" t="s">
        <v>21</v>
      </c>
      <c r="M1403" s="1">
        <v>2000</v>
      </c>
      <c r="N1403" s="1" t="str" cm="1">
        <f t="array" ref="N1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3" s="2" t="s">
        <v>77</v>
      </c>
      <c r="P1403" s="2" t="str" cm="1">
        <f t="array" ref="P1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3" s="1">
        <v>3</v>
      </c>
      <c r="R1403" s="1">
        <v>7.76</v>
      </c>
      <c r="S1403" s="1">
        <v>9.84</v>
      </c>
      <c r="T1403" s="1">
        <v>2.82</v>
      </c>
      <c r="U1403" s="1">
        <v>1.2</v>
      </c>
      <c r="V1403" s="10"/>
      <c r="W1403" s="1" t="s">
        <v>23</v>
      </c>
      <c r="X1403" s="2" t="s">
        <v>35</v>
      </c>
      <c r="Y1403" s="2" t="str" cm="1">
        <f t="array" ref="Y1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03" s="2" t="s">
        <v>24</v>
      </c>
    </row>
    <row r="1404" spans="1:26" ht="15" customHeight="1" x14ac:dyDescent="0.35">
      <c r="A1404" s="1">
        <v>1403</v>
      </c>
      <c r="B1404" s="13">
        <v>-8.5256290155238208</v>
      </c>
      <c r="C1404" s="12">
        <v>38.380975481424699</v>
      </c>
      <c r="D1404" s="1">
        <v>3929</v>
      </c>
      <c r="E1404" s="2" t="s">
        <v>1574</v>
      </c>
      <c r="F1404" s="1"/>
      <c r="G1404" s="2" t="s">
        <v>37</v>
      </c>
      <c r="H1404" s="2" t="s">
        <v>600</v>
      </c>
      <c r="I1404" s="2" t="s">
        <v>1351</v>
      </c>
      <c r="J1404" s="1">
        <v>-34297</v>
      </c>
      <c r="K1404" s="1">
        <v>-142836</v>
      </c>
      <c r="L1404" s="2" t="s">
        <v>21</v>
      </c>
      <c r="M1404" s="1">
        <v>1992</v>
      </c>
      <c r="N1404" s="1" t="str" cm="1">
        <f t="array" ref="N1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04" s="2" t="s">
        <v>32</v>
      </c>
      <c r="P1404" s="2" t="str" cm="1">
        <f t="array" ref="P1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4" s="1">
        <v>3</v>
      </c>
      <c r="R1404" s="1">
        <v>39.549999999999997</v>
      </c>
      <c r="S1404" s="1">
        <v>10.86</v>
      </c>
      <c r="T1404" s="1">
        <v>20.11</v>
      </c>
      <c r="U1404" s="1">
        <v>6.17</v>
      </c>
      <c r="V1404" s="10"/>
      <c r="W1404" s="1" t="s">
        <v>30</v>
      </c>
      <c r="X1404" s="2" t="s">
        <v>38</v>
      </c>
      <c r="Y1404" s="2" t="str" cm="1">
        <f t="array" ref="Y1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5" spans="1:26" ht="15" customHeight="1" x14ac:dyDescent="0.35">
      <c r="A1405" s="1">
        <v>1404</v>
      </c>
      <c r="B1405" s="13">
        <v>-8.3455680237081307</v>
      </c>
      <c r="C1405" s="12">
        <v>37.385871592416997</v>
      </c>
      <c r="D1405" s="1">
        <v>3936</v>
      </c>
      <c r="E1405" s="2" t="s">
        <v>1575</v>
      </c>
      <c r="F1405" s="1"/>
      <c r="G1405" s="2" t="s">
        <v>26</v>
      </c>
      <c r="H1405" s="2" t="s">
        <v>69</v>
      </c>
      <c r="I1405" s="2" t="s">
        <v>1416</v>
      </c>
      <c r="J1405" s="1">
        <v>-18815.41</v>
      </c>
      <c r="K1405" s="1">
        <v>-253338.6</v>
      </c>
      <c r="L1405" s="2" t="s">
        <v>21</v>
      </c>
      <c r="M1405" s="1">
        <v>1973</v>
      </c>
      <c r="N1405" s="1" t="str" cm="1">
        <f t="array" ref="N1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5" s="2" t="s">
        <v>29</v>
      </c>
      <c r="P1405" s="2" t="str" cm="1">
        <f t="array" ref="P1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05" s="1">
        <v>3</v>
      </c>
      <c r="R1405" s="1">
        <v>74.099999999999994</v>
      </c>
      <c r="S1405" s="1">
        <v>15</v>
      </c>
      <c r="T1405" s="1">
        <v>24.9</v>
      </c>
      <c r="U1405" s="1">
        <v>3.7</v>
      </c>
      <c r="V1405" s="10"/>
      <c r="W1405" s="1" t="s">
        <v>30</v>
      </c>
      <c r="X1405" s="2" t="s">
        <v>24</v>
      </c>
      <c r="Y1405" s="2" t="str" cm="1">
        <f t="array" ref="Y1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6" spans="1:26" ht="15" customHeight="1" x14ac:dyDescent="0.35">
      <c r="A1406" s="1">
        <v>1405</v>
      </c>
      <c r="B1406" s="13">
        <v>-8.3575737892697202</v>
      </c>
      <c r="C1406" s="12">
        <v>37.376934697896701</v>
      </c>
      <c r="D1406" s="1">
        <v>3937</v>
      </c>
      <c r="E1406" s="2" t="s">
        <v>1576</v>
      </c>
      <c r="F1406" s="1"/>
      <c r="G1406" s="2" t="s">
        <v>19</v>
      </c>
      <c r="H1406" s="2" t="s">
        <v>69</v>
      </c>
      <c r="I1406" s="2" t="s">
        <v>1416</v>
      </c>
      <c r="J1406" s="1">
        <v>-19881</v>
      </c>
      <c r="K1406" s="1">
        <v>-254328</v>
      </c>
      <c r="L1406" s="2" t="s">
        <v>21</v>
      </c>
      <c r="M1406" s="1">
        <v>1973</v>
      </c>
      <c r="N1406" s="1" t="str" cm="1">
        <f t="array" ref="N1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6" s="2" t="s">
        <v>65</v>
      </c>
      <c r="P1406" s="2" t="str" cm="1">
        <f t="array" ref="P1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06" s="1">
        <v>1</v>
      </c>
      <c r="R1406" s="1">
        <v>3.95</v>
      </c>
      <c r="S1406" s="1">
        <v>27.6</v>
      </c>
      <c r="T1406" s="1">
        <v>3.95</v>
      </c>
      <c r="U1406" s="9"/>
      <c r="V1406" s="10"/>
      <c r="W1406" s="1" t="s">
        <v>30</v>
      </c>
      <c r="X1406" s="2" t="s">
        <v>24</v>
      </c>
      <c r="Y1406" s="2" t="str" cm="1">
        <f t="array" ref="Y1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7" spans="1:26" ht="15" customHeight="1" x14ac:dyDescent="0.35">
      <c r="A1407" s="1">
        <v>1406</v>
      </c>
      <c r="B1407" s="13">
        <v>-8.3470952681233097</v>
      </c>
      <c r="C1407" s="12">
        <v>37.3845317220878</v>
      </c>
      <c r="D1407" s="1">
        <v>3941</v>
      </c>
      <c r="E1407" s="2" t="s">
        <v>1577</v>
      </c>
      <c r="F1407" s="1"/>
      <c r="G1407" s="2" t="s">
        <v>37</v>
      </c>
      <c r="H1407" s="2" t="s">
        <v>69</v>
      </c>
      <c r="I1407" s="2" t="s">
        <v>1416</v>
      </c>
      <c r="J1407" s="1">
        <v>-18951</v>
      </c>
      <c r="K1407" s="1">
        <v>-253487</v>
      </c>
      <c r="L1407" s="2" t="s">
        <v>21</v>
      </c>
      <c r="M1407" s="1">
        <v>1973</v>
      </c>
      <c r="N1407" s="1" t="str" cm="1">
        <f t="array" ref="N1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7" s="2" t="s">
        <v>32</v>
      </c>
      <c r="P1407" s="2" t="str" cm="1">
        <f t="array" ref="P1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7" s="1">
        <v>3</v>
      </c>
      <c r="R1407" s="1">
        <v>34.700000000000003</v>
      </c>
      <c r="S1407" s="1">
        <v>10.88</v>
      </c>
      <c r="T1407" s="1">
        <v>18.100000000000001</v>
      </c>
      <c r="U1407" s="1">
        <v>5.4</v>
      </c>
      <c r="V1407" s="10"/>
      <c r="W1407" s="1" t="s">
        <v>30</v>
      </c>
      <c r="X1407" s="2" t="s">
        <v>24</v>
      </c>
      <c r="Y1407" s="2" t="str" cm="1">
        <f t="array" ref="Y1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8" spans="1:26" ht="15" customHeight="1" x14ac:dyDescent="0.35">
      <c r="A1408" s="1">
        <v>1407</v>
      </c>
      <c r="B1408" s="13">
        <v>-8.8172561458287699</v>
      </c>
      <c r="C1408" s="12">
        <v>40.021425735611402</v>
      </c>
      <c r="D1408" s="1">
        <v>3945</v>
      </c>
      <c r="E1408" s="2" t="s">
        <v>1578</v>
      </c>
      <c r="F1408" s="1"/>
      <c r="G1408" s="2" t="s">
        <v>19</v>
      </c>
      <c r="H1408" s="2" t="s">
        <v>915</v>
      </c>
      <c r="I1408" s="2" t="s">
        <v>1482</v>
      </c>
      <c r="J1408" s="1">
        <v>-58404</v>
      </c>
      <c r="K1408" s="1">
        <v>39437</v>
      </c>
      <c r="L1408" s="2" t="s">
        <v>21</v>
      </c>
      <c r="M1408" s="1">
        <v>1980</v>
      </c>
      <c r="N1408" s="1" t="str" cm="1">
        <f t="array" ref="N1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08" s="2" t="s">
        <v>22</v>
      </c>
      <c r="P1408" s="2" t="str" cm="1">
        <f t="array" ref="P1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08" s="1">
        <v>1</v>
      </c>
      <c r="R1408" s="1">
        <v>13.6</v>
      </c>
      <c r="S1408" s="1">
        <v>19.47</v>
      </c>
      <c r="T1408" s="1">
        <v>13.6</v>
      </c>
      <c r="U1408" s="9"/>
      <c r="V1408" s="10"/>
      <c r="W1408" s="1" t="s">
        <v>46</v>
      </c>
      <c r="X1408" s="2" t="s">
        <v>24</v>
      </c>
      <c r="Y1408" s="2" t="str" cm="1">
        <f t="array" ref="Y1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09" spans="1:26" ht="15" customHeight="1" x14ac:dyDescent="0.35">
      <c r="A1409" s="1">
        <v>1408</v>
      </c>
      <c r="B1409" s="13">
        <v>-8.5319109093928294</v>
      </c>
      <c r="C1409" s="12">
        <v>37.139944053820997</v>
      </c>
      <c r="D1409" s="1">
        <v>3954</v>
      </c>
      <c r="E1409" s="2" t="s">
        <v>1579</v>
      </c>
      <c r="F1409" s="1"/>
      <c r="G1409" s="2" t="s">
        <v>26</v>
      </c>
      <c r="H1409" s="2" t="s">
        <v>69</v>
      </c>
      <c r="I1409" s="2" t="s">
        <v>1580</v>
      </c>
      <c r="J1409" s="1">
        <v>-35433</v>
      </c>
      <c r="K1409" s="1">
        <v>-280579</v>
      </c>
      <c r="L1409" s="2" t="s">
        <v>21</v>
      </c>
      <c r="M1409" s="1">
        <v>1873</v>
      </c>
      <c r="N1409" s="1" t="str" cm="1">
        <f t="array" ref="N1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09" s="2" t="s">
        <v>32</v>
      </c>
      <c r="P1409" s="2" t="str" cm="1">
        <f t="array" ref="P1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09" s="1">
        <v>9</v>
      </c>
      <c r="R1409" s="1">
        <v>331.43</v>
      </c>
      <c r="S1409" s="1">
        <v>7.74</v>
      </c>
      <c r="T1409" s="1">
        <v>46.99</v>
      </c>
      <c r="U1409" s="1">
        <v>8.1999999999999993</v>
      </c>
      <c r="V1409" s="10"/>
      <c r="W1409" s="1" t="s">
        <v>30</v>
      </c>
      <c r="X1409" s="2" t="s">
        <v>321</v>
      </c>
      <c r="Y1409" s="2" t="str" cm="1">
        <f t="array" ref="Y1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09" s="2" t="s">
        <v>24</v>
      </c>
    </row>
    <row r="1410" spans="1:26" ht="15" customHeight="1" x14ac:dyDescent="0.35">
      <c r="A1410" s="1">
        <v>1409</v>
      </c>
      <c r="B1410" s="13">
        <v>-8.5809049512434807</v>
      </c>
      <c r="C1410" s="12">
        <v>40.341894578992402</v>
      </c>
      <c r="D1410" s="1">
        <v>3957</v>
      </c>
      <c r="E1410" s="2" t="s">
        <v>63</v>
      </c>
      <c r="F1410" s="1"/>
      <c r="G1410" s="2" t="s">
        <v>63</v>
      </c>
      <c r="H1410" s="2" t="s">
        <v>915</v>
      </c>
      <c r="I1410" s="2" t="s">
        <v>1497</v>
      </c>
      <c r="J1410" s="1">
        <v>-38047.75</v>
      </c>
      <c r="K1410" s="1">
        <v>74893.27</v>
      </c>
      <c r="L1410" s="2" t="s">
        <v>21</v>
      </c>
      <c r="M1410" s="1">
        <v>1996</v>
      </c>
      <c r="N1410" s="1" t="str" cm="1">
        <f t="array" ref="N1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0" s="2" t="s">
        <v>32</v>
      </c>
      <c r="P1410" s="2" t="str" cm="1">
        <f t="array" ref="P1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0" s="1">
        <v>4</v>
      </c>
      <c r="R1410" s="1">
        <v>47</v>
      </c>
      <c r="S1410" s="1">
        <v>20.85</v>
      </c>
      <c r="T1410" s="1">
        <v>13.6</v>
      </c>
      <c r="U1410" s="1">
        <v>7.23</v>
      </c>
      <c r="V1410" s="10"/>
      <c r="W1410" s="1" t="s">
        <v>46</v>
      </c>
      <c r="X1410" s="2" t="s">
        <v>24</v>
      </c>
      <c r="Y1410" s="2" t="str" cm="1">
        <f t="array" ref="Y1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1" spans="1:26" ht="15" customHeight="1" x14ac:dyDescent="0.35">
      <c r="A1411" s="1">
        <v>1410</v>
      </c>
      <c r="B1411" s="13">
        <v>-8.4311667950229996</v>
      </c>
      <c r="C1411" s="12">
        <v>40.205280363363798</v>
      </c>
      <c r="D1411" s="1">
        <v>3961</v>
      </c>
      <c r="E1411" s="2" t="s">
        <v>1581</v>
      </c>
      <c r="F1411" s="1"/>
      <c r="G1411" s="2" t="s">
        <v>26</v>
      </c>
      <c r="H1411" s="2" t="s">
        <v>915</v>
      </c>
      <c r="I1411" s="2" t="s">
        <v>915</v>
      </c>
      <c r="J1411" s="1">
        <v>-25376</v>
      </c>
      <c r="K1411" s="1">
        <v>59670</v>
      </c>
      <c r="L1411" s="2" t="s">
        <v>21</v>
      </c>
      <c r="M1411" s="1">
        <v>1954</v>
      </c>
      <c r="N1411" s="1" t="str" cm="1">
        <f t="array" ref="N1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11" s="2" t="s">
        <v>32</v>
      </c>
      <c r="P1411" s="2" t="str" cm="1">
        <f t="array" ref="P1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1" s="1">
        <v>5</v>
      </c>
      <c r="R1411" s="1">
        <v>190</v>
      </c>
      <c r="S1411" s="1">
        <v>19</v>
      </c>
      <c r="T1411" s="1">
        <v>40</v>
      </c>
      <c r="U1411" s="1">
        <v>6.48</v>
      </c>
      <c r="V1411" s="10"/>
      <c r="W1411" s="1" t="s">
        <v>46</v>
      </c>
      <c r="X1411" s="2" t="s">
        <v>38</v>
      </c>
      <c r="Y1411" s="2" t="str" cm="1">
        <f t="array" ref="Y1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2" spans="1:26" ht="15" customHeight="1" x14ac:dyDescent="0.35">
      <c r="A1412" s="1">
        <v>1411</v>
      </c>
      <c r="B1412" s="13">
        <v>-8.4592025765775496</v>
      </c>
      <c r="C1412" s="12">
        <v>40.160904814512399</v>
      </c>
      <c r="D1412" s="1">
        <v>3962</v>
      </c>
      <c r="E1412" s="2" t="s">
        <v>1582</v>
      </c>
      <c r="F1412" s="1"/>
      <c r="G1412" s="2" t="s">
        <v>19</v>
      </c>
      <c r="H1412" s="2" t="s">
        <v>915</v>
      </c>
      <c r="I1412" s="2" t="s">
        <v>915</v>
      </c>
      <c r="J1412" s="1">
        <v>-27781</v>
      </c>
      <c r="K1412" s="1">
        <v>54751</v>
      </c>
      <c r="L1412" s="2" t="s">
        <v>21</v>
      </c>
      <c r="M1412" s="1">
        <v>1999</v>
      </c>
      <c r="N1412" s="1" t="str" cm="1">
        <f t="array" ref="N1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2" s="2" t="s">
        <v>65</v>
      </c>
      <c r="P1412" s="2" t="str" cm="1">
        <f t="array" ref="P1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2" s="1">
        <v>1</v>
      </c>
      <c r="R1412" s="1">
        <v>11.53</v>
      </c>
      <c r="S1412" s="1">
        <v>21.3</v>
      </c>
      <c r="T1412" s="1">
        <v>11.53</v>
      </c>
      <c r="U1412" s="9"/>
      <c r="V1412" s="10"/>
      <c r="W1412" s="1" t="s">
        <v>46</v>
      </c>
      <c r="X1412" s="2" t="s">
        <v>24</v>
      </c>
      <c r="Y1412" s="2" t="str" cm="1">
        <f t="array" ref="Y1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3" spans="1:26" ht="15" customHeight="1" x14ac:dyDescent="0.35">
      <c r="A1413" s="1">
        <v>1412</v>
      </c>
      <c r="B1413" s="13">
        <v>-7.4540455862309303</v>
      </c>
      <c r="C1413" s="12">
        <v>37.241425778522903</v>
      </c>
      <c r="D1413" s="1">
        <v>3964</v>
      </c>
      <c r="E1413" s="2" t="s">
        <v>1583</v>
      </c>
      <c r="F1413" s="1"/>
      <c r="G1413" s="2" t="s">
        <v>37</v>
      </c>
      <c r="H1413" s="2" t="s">
        <v>69</v>
      </c>
      <c r="I1413" s="2" t="s">
        <v>672</v>
      </c>
      <c r="J1413" s="1">
        <v>60253.25</v>
      </c>
      <c r="K1413" s="1">
        <v>-269174.8</v>
      </c>
      <c r="L1413" s="2" t="s">
        <v>21</v>
      </c>
      <c r="M1413" s="1">
        <v>2002</v>
      </c>
      <c r="N1413" s="1" t="str" cm="1">
        <f t="array" ref="N1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3" s="2" t="s">
        <v>32</v>
      </c>
      <c r="P1413" s="2" t="str" cm="1">
        <f t="array" ref="P1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3" s="1">
        <v>3</v>
      </c>
      <c r="R1413" s="1">
        <v>56.9</v>
      </c>
      <c r="S1413" s="1">
        <v>11.2</v>
      </c>
      <c r="T1413" s="1">
        <v>32.1</v>
      </c>
      <c r="U1413" s="1">
        <v>5.4</v>
      </c>
      <c r="V1413" s="10"/>
      <c r="W1413" s="1" t="s">
        <v>30</v>
      </c>
      <c r="X1413" s="2" t="s">
        <v>24</v>
      </c>
      <c r="Y1413" s="2" t="str" cm="1">
        <f t="array" ref="Y1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4" spans="1:26" ht="15" customHeight="1" x14ac:dyDescent="0.35">
      <c r="A1414" s="1">
        <v>1413</v>
      </c>
      <c r="B1414" s="13">
        <v>-8.2281569807944592</v>
      </c>
      <c r="C1414" s="12">
        <v>40.3330568042593</v>
      </c>
      <c r="D1414" s="1">
        <v>3972</v>
      </c>
      <c r="E1414" s="2" t="s">
        <v>1584</v>
      </c>
      <c r="F1414" s="1"/>
      <c r="G1414" s="2" t="s">
        <v>26</v>
      </c>
      <c r="H1414" s="2" t="s">
        <v>915</v>
      </c>
      <c r="I1414" s="2" t="s">
        <v>1329</v>
      </c>
      <c r="J1414" s="1">
        <v>-8077</v>
      </c>
      <c r="K1414" s="1">
        <v>73820</v>
      </c>
      <c r="L1414" s="2" t="s">
        <v>21</v>
      </c>
      <c r="M1414" s="1">
        <v>1991</v>
      </c>
      <c r="N1414" s="1" t="str" cm="1">
        <f t="array" ref="N1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4" s="2" t="s">
        <v>32</v>
      </c>
      <c r="P1414" s="2" t="str" cm="1">
        <f t="array" ref="P1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4" s="1">
        <v>5</v>
      </c>
      <c r="R1414" s="1">
        <v>180</v>
      </c>
      <c r="S1414" s="1">
        <v>15.2</v>
      </c>
      <c r="T1414" s="1">
        <v>40</v>
      </c>
      <c r="U1414" s="1">
        <v>27</v>
      </c>
      <c r="V1414" s="10"/>
      <c r="W1414" s="1" t="s">
        <v>46</v>
      </c>
      <c r="X1414" s="2" t="s">
        <v>38</v>
      </c>
      <c r="Y1414" s="2" t="str" cm="1">
        <f t="array" ref="Y1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5" spans="1:26" ht="15" customHeight="1" x14ac:dyDescent="0.35">
      <c r="A1415" s="1">
        <v>1414</v>
      </c>
      <c r="B1415" s="13">
        <v>-8.2547640383169298</v>
      </c>
      <c r="C1415" s="12">
        <v>40.2937399833109</v>
      </c>
      <c r="D1415" s="1">
        <v>3973</v>
      </c>
      <c r="E1415" s="2" t="s">
        <v>1585</v>
      </c>
      <c r="F1415" s="1"/>
      <c r="G1415" s="2" t="s">
        <v>19</v>
      </c>
      <c r="H1415" s="2" t="s">
        <v>915</v>
      </c>
      <c r="I1415" s="2" t="s">
        <v>1329</v>
      </c>
      <c r="J1415" s="1">
        <v>-10344</v>
      </c>
      <c r="K1415" s="1">
        <v>69457</v>
      </c>
      <c r="L1415" s="2" t="s">
        <v>21</v>
      </c>
      <c r="M1415" s="1">
        <v>1991</v>
      </c>
      <c r="N1415" s="1" t="str" cm="1">
        <f t="array" ref="N1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5" s="2" t="s">
        <v>65</v>
      </c>
      <c r="P1415" s="2" t="str" cm="1">
        <f t="array" ref="P1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15" s="1">
        <v>1</v>
      </c>
      <c r="R1415" s="1">
        <v>11.23</v>
      </c>
      <c r="S1415" s="1">
        <v>14.2</v>
      </c>
      <c r="T1415" s="1">
        <v>11.23</v>
      </c>
      <c r="U1415" s="9"/>
      <c r="V1415" s="10"/>
      <c r="W1415" s="1" t="s">
        <v>46</v>
      </c>
      <c r="X1415" s="2" t="s">
        <v>24</v>
      </c>
      <c r="Y1415" s="2" t="str" cm="1">
        <f t="array" ref="Y1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6" spans="1:26" ht="15" customHeight="1" x14ac:dyDescent="0.35">
      <c r="A1416" s="1">
        <v>1415</v>
      </c>
      <c r="B1416" s="13">
        <v>-7.4777463094524803</v>
      </c>
      <c r="C1416" s="12">
        <v>37.252812269707697</v>
      </c>
      <c r="D1416" s="1">
        <v>3976</v>
      </c>
      <c r="E1416" s="2" t="s">
        <v>1586</v>
      </c>
      <c r="F1416" s="1"/>
      <c r="G1416" s="2" t="s">
        <v>63</v>
      </c>
      <c r="H1416" s="2" t="s">
        <v>69</v>
      </c>
      <c r="I1416" s="2" t="s">
        <v>672</v>
      </c>
      <c r="J1416" s="1">
        <v>58141.51</v>
      </c>
      <c r="K1416" s="1">
        <v>-267925.90000000002</v>
      </c>
      <c r="L1416" s="2" t="s">
        <v>21</v>
      </c>
      <c r="M1416" s="1">
        <v>2002</v>
      </c>
      <c r="N1416" s="1" t="str" cm="1">
        <f t="array" ref="N1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6" s="2" t="s">
        <v>32</v>
      </c>
      <c r="P1416" s="2" t="str" cm="1">
        <f t="array" ref="P1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6" s="1">
        <v>6</v>
      </c>
      <c r="R1416" s="1">
        <v>218.5</v>
      </c>
      <c r="S1416" s="1">
        <v>14.5</v>
      </c>
      <c r="T1416" s="1">
        <v>40.299999999999997</v>
      </c>
      <c r="U1416" s="1">
        <v>13</v>
      </c>
      <c r="V1416" s="10"/>
      <c r="W1416" s="1" t="s">
        <v>30</v>
      </c>
      <c r="X1416" s="2" t="s">
        <v>24</v>
      </c>
      <c r="Y1416" s="2" t="str" cm="1">
        <f t="array" ref="Y1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7" spans="1:26" ht="15" customHeight="1" x14ac:dyDescent="0.35">
      <c r="A1417" s="1">
        <v>1416</v>
      </c>
      <c r="B1417" s="13">
        <v>-8.2287133478124108</v>
      </c>
      <c r="C1417" s="12">
        <v>40.318701278284401</v>
      </c>
      <c r="D1417" s="1">
        <v>3978</v>
      </c>
      <c r="E1417" s="2" t="s">
        <v>1587</v>
      </c>
      <c r="F1417" s="1"/>
      <c r="G1417" s="2" t="s">
        <v>26</v>
      </c>
      <c r="H1417" s="2" t="s">
        <v>915</v>
      </c>
      <c r="I1417" s="2" t="s">
        <v>1329</v>
      </c>
      <c r="J1417" s="1">
        <v>-8126</v>
      </c>
      <c r="K1417" s="1">
        <v>72226</v>
      </c>
      <c r="L1417" s="2" t="s">
        <v>21</v>
      </c>
      <c r="M1417" s="1">
        <v>1991</v>
      </c>
      <c r="N1417" s="1" t="str" cm="1">
        <f t="array" ref="N1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7" s="2" t="s">
        <v>32</v>
      </c>
      <c r="P1417" s="2" t="str" cm="1">
        <f t="array" ref="P1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7" s="1">
        <v>9</v>
      </c>
      <c r="R1417" s="1">
        <v>341</v>
      </c>
      <c r="S1417" s="1">
        <v>14.6</v>
      </c>
      <c r="T1417" s="1">
        <v>40</v>
      </c>
      <c r="U1417" s="1">
        <v>9.4</v>
      </c>
      <c r="V1417" s="10"/>
      <c r="W1417" s="1" t="s">
        <v>46</v>
      </c>
      <c r="X1417" s="2" t="s">
        <v>38</v>
      </c>
      <c r="Y1417" s="2" t="str" cm="1">
        <f t="array" ref="Y1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8" spans="1:26" ht="15" customHeight="1" x14ac:dyDescent="0.35">
      <c r="A1418" s="1">
        <v>1417</v>
      </c>
      <c r="B1418" s="13">
        <v>-7.4877277668190203</v>
      </c>
      <c r="C1418" s="12">
        <v>37.293542986614398</v>
      </c>
      <c r="D1418" s="1">
        <v>3982</v>
      </c>
      <c r="E1418" s="2" t="s">
        <v>1588</v>
      </c>
      <c r="F1418" s="1"/>
      <c r="G1418" s="2" t="s">
        <v>37</v>
      </c>
      <c r="H1418" s="2" t="s">
        <v>69</v>
      </c>
      <c r="I1418" s="2" t="s">
        <v>672</v>
      </c>
      <c r="J1418" s="1">
        <v>57225.14</v>
      </c>
      <c r="K1418" s="1">
        <v>-263411.5</v>
      </c>
      <c r="L1418" s="2" t="s">
        <v>21</v>
      </c>
      <c r="M1418" s="1">
        <v>2002</v>
      </c>
      <c r="N1418" s="1" t="str" cm="1">
        <f t="array" ref="N1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8" s="2" t="s">
        <v>32</v>
      </c>
      <c r="P1418" s="2" t="str" cm="1">
        <f t="array" ref="P1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8" s="1">
        <v>3</v>
      </c>
      <c r="R1418" s="1">
        <v>76.8</v>
      </c>
      <c r="S1418" s="1">
        <v>13.6</v>
      </c>
      <c r="T1418" s="1">
        <v>42.8</v>
      </c>
      <c r="U1418" s="1">
        <v>5.75</v>
      </c>
      <c r="V1418" s="10"/>
      <c r="W1418" s="1" t="s">
        <v>30</v>
      </c>
      <c r="X1418" s="2" t="s">
        <v>24</v>
      </c>
      <c r="Y1418" s="2" t="str" cm="1">
        <f t="array" ref="Y1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19" spans="1:26" ht="15" customHeight="1" x14ac:dyDescent="0.35">
      <c r="A1419" s="1">
        <v>1418</v>
      </c>
      <c r="B1419" s="13">
        <v>-8.2353884954015708</v>
      </c>
      <c r="C1419" s="12">
        <v>40.309156094091598</v>
      </c>
      <c r="D1419" s="1">
        <v>3985</v>
      </c>
      <c r="E1419" s="2" t="s">
        <v>1589</v>
      </c>
      <c r="F1419" s="1"/>
      <c r="G1419" s="2" t="s">
        <v>37</v>
      </c>
      <c r="H1419" s="2" t="s">
        <v>915</v>
      </c>
      <c r="I1419" s="2" t="s">
        <v>1329</v>
      </c>
      <c r="J1419" s="1">
        <v>-8694.5820000000003</v>
      </c>
      <c r="K1419" s="1">
        <v>71166.73</v>
      </c>
      <c r="L1419" s="2" t="s">
        <v>21</v>
      </c>
      <c r="M1419" s="1">
        <v>1997</v>
      </c>
      <c r="N1419" s="1" t="str" cm="1">
        <f t="array" ref="N1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19" s="2" t="s">
        <v>32</v>
      </c>
      <c r="P1419" s="2" t="str" cm="1">
        <f t="array" ref="P1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19" s="1">
        <v>3</v>
      </c>
      <c r="R1419" s="1">
        <v>59.7</v>
      </c>
      <c r="S1419" s="1">
        <v>16.8</v>
      </c>
      <c r="T1419" s="1">
        <v>27.9</v>
      </c>
      <c r="U1419" s="1">
        <v>11.44</v>
      </c>
      <c r="V1419" s="10"/>
      <c r="W1419" s="1" t="s">
        <v>46</v>
      </c>
      <c r="X1419" s="2" t="s">
        <v>24</v>
      </c>
      <c r="Y1419" s="2" t="str" cm="1">
        <f t="array" ref="Y1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0" spans="1:26" ht="15" customHeight="1" x14ac:dyDescent="0.35">
      <c r="A1420" s="1">
        <v>1419</v>
      </c>
      <c r="B1420" s="13">
        <v>-7.4903697199112997</v>
      </c>
      <c r="C1420" s="12">
        <v>37.306635689743302</v>
      </c>
      <c r="D1420" s="1">
        <v>3988</v>
      </c>
      <c r="E1420" s="2" t="s">
        <v>1590</v>
      </c>
      <c r="F1420" s="1"/>
      <c r="G1420" s="2" t="s">
        <v>37</v>
      </c>
      <c r="H1420" s="2" t="s">
        <v>69</v>
      </c>
      <c r="I1420" s="2" t="s">
        <v>672</v>
      </c>
      <c r="J1420" s="1">
        <v>56981</v>
      </c>
      <c r="K1420" s="1">
        <v>-261960</v>
      </c>
      <c r="L1420" s="2" t="s">
        <v>21</v>
      </c>
      <c r="M1420" s="1">
        <v>2002</v>
      </c>
      <c r="N1420" s="1" t="str" cm="1">
        <f t="array" ref="N1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0" s="2" t="s">
        <v>32</v>
      </c>
      <c r="P1420" s="2" t="str" cm="1">
        <f t="array" ref="P1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0" s="1">
        <v>3</v>
      </c>
      <c r="R1420" s="1">
        <v>30.2</v>
      </c>
      <c r="S1420" s="1">
        <v>7.2</v>
      </c>
      <c r="T1420" s="1">
        <v>17</v>
      </c>
      <c r="U1420" s="1">
        <v>6.2</v>
      </c>
      <c r="V1420" s="10"/>
      <c r="W1420" s="1" t="s">
        <v>30</v>
      </c>
      <c r="X1420" s="2" t="s">
        <v>24</v>
      </c>
      <c r="Y1420" s="2" t="str" cm="1">
        <f t="array" ref="Y1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1" spans="1:26" ht="15" customHeight="1" x14ac:dyDescent="0.35">
      <c r="A1421" s="1">
        <v>1420</v>
      </c>
      <c r="B1421" s="13">
        <v>-7.4874876805852901</v>
      </c>
      <c r="C1421" s="12">
        <v>37.315982496717801</v>
      </c>
      <c r="D1421" s="1">
        <v>3993</v>
      </c>
      <c r="E1421" s="2" t="s">
        <v>1591</v>
      </c>
      <c r="F1421" s="1"/>
      <c r="G1421" s="2" t="s">
        <v>37</v>
      </c>
      <c r="H1421" s="2" t="s">
        <v>69</v>
      </c>
      <c r="I1421" s="2" t="s">
        <v>672</v>
      </c>
      <c r="J1421" s="1">
        <v>57229.42</v>
      </c>
      <c r="K1421" s="1">
        <v>-260920.9</v>
      </c>
      <c r="L1421" s="2" t="s">
        <v>21</v>
      </c>
      <c r="M1421" s="1">
        <v>2002</v>
      </c>
      <c r="N1421" s="1" t="str" cm="1">
        <f t="array" ref="N1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1" s="2" t="s">
        <v>32</v>
      </c>
      <c r="P1421" s="2" t="str" cm="1">
        <f t="array" ref="P1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1" s="1">
        <v>3</v>
      </c>
      <c r="R1421" s="1">
        <v>57.9</v>
      </c>
      <c r="S1421" s="1">
        <v>11.2</v>
      </c>
      <c r="T1421" s="1">
        <v>32.799999999999997</v>
      </c>
      <c r="U1421" s="1">
        <v>6.8</v>
      </c>
      <c r="V1421" s="10"/>
      <c r="W1421" s="1" t="s">
        <v>30</v>
      </c>
      <c r="X1421" s="2" t="s">
        <v>24</v>
      </c>
      <c r="Y1421" s="2" t="str" cm="1">
        <f t="array" ref="Y1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2" spans="1:26" ht="15" customHeight="1" x14ac:dyDescent="0.35">
      <c r="A1422" s="1">
        <v>1421</v>
      </c>
      <c r="B1422" s="13">
        <v>-8.2316849468447302</v>
      </c>
      <c r="C1422" s="12">
        <v>40.307153465896697</v>
      </c>
      <c r="D1422" s="1">
        <v>3994</v>
      </c>
      <c r="E1422" s="2" t="s">
        <v>1475</v>
      </c>
      <c r="F1422" s="1"/>
      <c r="G1422" s="2" t="s">
        <v>19</v>
      </c>
      <c r="H1422" s="2" t="s">
        <v>915</v>
      </c>
      <c r="I1422" s="2" t="s">
        <v>1329</v>
      </c>
      <c r="J1422" s="1">
        <v>-8380</v>
      </c>
      <c r="K1422" s="1">
        <v>70944</v>
      </c>
      <c r="L1422" s="2" t="s">
        <v>21</v>
      </c>
      <c r="M1422" s="1">
        <v>1991</v>
      </c>
      <c r="N1422" s="1" t="str" cm="1">
        <f t="array" ref="N1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2" s="2" t="s">
        <v>22</v>
      </c>
      <c r="P1422" s="2" t="str" cm="1">
        <f t="array" ref="P1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22" s="1">
        <v>1</v>
      </c>
      <c r="R1422" s="1">
        <v>19.2</v>
      </c>
      <c r="S1422" s="1">
        <v>14.45</v>
      </c>
      <c r="T1422" s="1">
        <v>19.2</v>
      </c>
      <c r="U1422" s="9"/>
      <c r="V1422" s="10"/>
      <c r="W1422" s="1" t="s">
        <v>46</v>
      </c>
      <c r="X1422" s="2" t="s">
        <v>24</v>
      </c>
      <c r="Y1422" s="2" t="str" cm="1">
        <f t="array" ref="Y1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3" spans="1:26" ht="15" customHeight="1" x14ac:dyDescent="0.35">
      <c r="A1423" s="1">
        <v>1422</v>
      </c>
      <c r="B1423" s="13">
        <v>-8.2388445623679001</v>
      </c>
      <c r="C1423" s="12">
        <v>42.125421063483202</v>
      </c>
      <c r="D1423" s="1">
        <v>3997</v>
      </c>
      <c r="E1423" s="2" t="s">
        <v>1011</v>
      </c>
      <c r="F1423" s="1"/>
      <c r="G1423" s="2" t="s">
        <v>37</v>
      </c>
      <c r="H1423" s="2" t="s">
        <v>384</v>
      </c>
      <c r="I1423" s="2" t="s">
        <v>1522</v>
      </c>
      <c r="J1423" s="1">
        <v>-8743.1039999999994</v>
      </c>
      <c r="K1423" s="1">
        <v>272878.09999999998</v>
      </c>
      <c r="L1423" s="2" t="s">
        <v>21</v>
      </c>
      <c r="M1423" s="1">
        <v>1995</v>
      </c>
      <c r="N1423" s="1" t="str" cm="1">
        <f t="array" ref="N1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3" s="2" t="s">
        <v>32</v>
      </c>
      <c r="P1423" s="2" t="str" cm="1">
        <f t="array" ref="P1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3" s="1">
        <v>3</v>
      </c>
      <c r="R1423" s="1">
        <v>34.01</v>
      </c>
      <c r="S1423" s="1">
        <v>9.3000000000000007</v>
      </c>
      <c r="T1423" s="1">
        <v>17.09</v>
      </c>
      <c r="U1423" s="1">
        <v>5.55</v>
      </c>
      <c r="V1423" s="10"/>
      <c r="W1423" s="1" t="s">
        <v>41</v>
      </c>
      <c r="X1423" s="2" t="s">
        <v>24</v>
      </c>
      <c r="Y1423" s="2" t="str" cm="1">
        <f t="array" ref="Y1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4" spans="1:26" ht="15" customHeight="1" x14ac:dyDescent="0.35">
      <c r="A1424" s="1">
        <v>1423</v>
      </c>
      <c r="B1424" s="13">
        <v>-8.2297543147349206</v>
      </c>
      <c r="C1424" s="12">
        <v>40.3061374486022</v>
      </c>
      <c r="D1424" s="1">
        <v>3998</v>
      </c>
      <c r="E1424" s="2" t="s">
        <v>1592</v>
      </c>
      <c r="F1424" s="1"/>
      <c r="G1424" s="2" t="s">
        <v>63</v>
      </c>
      <c r="H1424" s="2" t="s">
        <v>915</v>
      </c>
      <c r="I1424" s="2" t="s">
        <v>1329</v>
      </c>
      <c r="J1424" s="1">
        <v>-8216</v>
      </c>
      <c r="K1424" s="1">
        <v>70831</v>
      </c>
      <c r="L1424" s="2" t="s">
        <v>21</v>
      </c>
      <c r="M1424" s="1">
        <v>1991</v>
      </c>
      <c r="N1424" s="1" t="str" cm="1">
        <f t="array" ref="N1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4" s="2" t="s">
        <v>32</v>
      </c>
      <c r="P1424" s="2" t="str" cm="1">
        <f t="array" ref="P1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4" s="1">
        <v>12</v>
      </c>
      <c r="R1424" s="1">
        <v>68</v>
      </c>
      <c r="S1424" s="1">
        <v>14.62</v>
      </c>
      <c r="T1424" s="1">
        <v>5.7</v>
      </c>
      <c r="U1424" s="1">
        <v>12.93</v>
      </c>
      <c r="V1424" s="10"/>
      <c r="W1424" s="1" t="s">
        <v>46</v>
      </c>
      <c r="X1424" s="2" t="s">
        <v>24</v>
      </c>
      <c r="Y1424" s="2" t="str" cm="1">
        <f t="array" ref="Y1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5" spans="1:26" ht="15" customHeight="1" x14ac:dyDescent="0.35">
      <c r="A1425" s="1">
        <v>1424</v>
      </c>
      <c r="B1425" s="13">
        <v>-8.2074625725935899</v>
      </c>
      <c r="C1425" s="12">
        <v>42.1274254202417</v>
      </c>
      <c r="D1425" s="1">
        <v>4007</v>
      </c>
      <c r="E1425" s="2" t="s">
        <v>1010</v>
      </c>
      <c r="F1425" s="1"/>
      <c r="G1425" s="2" t="s">
        <v>19</v>
      </c>
      <c r="H1425" s="2" t="s">
        <v>384</v>
      </c>
      <c r="I1425" s="2" t="s">
        <v>1522</v>
      </c>
      <c r="J1425" s="1">
        <v>-6148</v>
      </c>
      <c r="K1425" s="1">
        <v>273098</v>
      </c>
      <c r="L1425" s="2" t="s">
        <v>21</v>
      </c>
      <c r="M1425" s="1">
        <v>1995</v>
      </c>
      <c r="N1425" s="1" t="str" cm="1">
        <f t="array" ref="N1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5" s="2" t="s">
        <v>291</v>
      </c>
      <c r="P1425" s="2" t="str" cm="1">
        <f t="array" ref="P1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5" s="1">
        <v>1</v>
      </c>
      <c r="R1425" s="1">
        <v>6.23</v>
      </c>
      <c r="S1425" s="1">
        <v>27.3</v>
      </c>
      <c r="T1425" s="1">
        <v>6.23</v>
      </c>
      <c r="U1425" s="9"/>
      <c r="V1425" s="10"/>
      <c r="W1425" s="1" t="s">
        <v>41</v>
      </c>
      <c r="X1425" s="2" t="s">
        <v>321</v>
      </c>
      <c r="Y1425" s="2" t="str" cm="1">
        <f t="array" ref="Y1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5" s="2" t="s">
        <v>292</v>
      </c>
    </row>
    <row r="1426" spans="1:26" ht="15" customHeight="1" x14ac:dyDescent="0.35">
      <c r="A1426" s="1">
        <v>1425</v>
      </c>
      <c r="B1426" s="13">
        <v>-8.2060017013468194</v>
      </c>
      <c r="C1426" s="12">
        <v>42.129614053049103</v>
      </c>
      <c r="D1426" s="1">
        <v>4010</v>
      </c>
      <c r="E1426" s="2" t="s">
        <v>1010</v>
      </c>
      <c r="F1426" s="1"/>
      <c r="G1426" s="2" t="s">
        <v>19</v>
      </c>
      <c r="H1426" s="2" t="s">
        <v>384</v>
      </c>
      <c r="I1426" s="2" t="s">
        <v>1522</v>
      </c>
      <c r="J1426" s="1">
        <v>-6027</v>
      </c>
      <c r="K1426" s="1">
        <v>273341</v>
      </c>
      <c r="L1426" s="2" t="s">
        <v>21</v>
      </c>
      <c r="M1426" s="1">
        <v>1995</v>
      </c>
      <c r="N1426" s="1" t="str" cm="1">
        <f t="array" ref="N1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6" s="2" t="s">
        <v>291</v>
      </c>
      <c r="P1426" s="2" t="str" cm="1">
        <f t="array" ref="P1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26" s="1">
        <v>1</v>
      </c>
      <c r="R1426" s="1">
        <v>3.75</v>
      </c>
      <c r="S1426" s="1">
        <v>40.1</v>
      </c>
      <c r="T1426" s="1">
        <v>3.75</v>
      </c>
      <c r="U1426" s="9"/>
      <c r="V1426" s="10"/>
      <c r="W1426" s="1" t="s">
        <v>41</v>
      </c>
      <c r="X1426" s="2" t="s">
        <v>321</v>
      </c>
      <c r="Y1426" s="2" t="str" cm="1">
        <f t="array" ref="Y1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26" s="2" t="s">
        <v>292</v>
      </c>
    </row>
    <row r="1427" spans="1:26" ht="15" customHeight="1" x14ac:dyDescent="0.35">
      <c r="A1427" s="1">
        <v>1426</v>
      </c>
      <c r="B1427" s="13">
        <v>-8.2865687600916207</v>
      </c>
      <c r="C1427" s="12">
        <v>40.2772864025413</v>
      </c>
      <c r="D1427" s="1">
        <v>4022</v>
      </c>
      <c r="E1427" s="2" t="s">
        <v>1593</v>
      </c>
      <c r="F1427" s="1"/>
      <c r="G1427" s="2" t="s">
        <v>26</v>
      </c>
      <c r="H1427" s="2" t="s">
        <v>915</v>
      </c>
      <c r="I1427" s="2" t="s">
        <v>1329</v>
      </c>
      <c r="J1427" s="1">
        <v>-13051.42</v>
      </c>
      <c r="K1427" s="1">
        <v>67634.19</v>
      </c>
      <c r="L1427" s="2" t="s">
        <v>21</v>
      </c>
      <c r="M1427" s="1">
        <v>1991</v>
      </c>
      <c r="N1427" s="1" t="str" cm="1">
        <f t="array" ref="N1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7" s="2" t="s">
        <v>32</v>
      </c>
      <c r="P1427" s="2" t="str" cm="1">
        <f t="array" ref="P1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7" s="1">
        <v>5</v>
      </c>
      <c r="R1427" s="1">
        <v>237.57</v>
      </c>
      <c r="S1427" s="1">
        <v>14.13</v>
      </c>
      <c r="T1427" s="1">
        <v>51.86</v>
      </c>
      <c r="U1427" s="1">
        <v>28.67</v>
      </c>
      <c r="V1427" s="10"/>
      <c r="W1427" s="1" t="s">
        <v>46</v>
      </c>
      <c r="X1427" s="2" t="s">
        <v>38</v>
      </c>
      <c r="Y1427" s="2" t="str" cm="1">
        <f t="array" ref="Y1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8" spans="1:26" ht="15" customHeight="1" x14ac:dyDescent="0.35">
      <c r="A1428" s="1">
        <v>1427</v>
      </c>
      <c r="B1428" s="13">
        <v>-8.2460899871602908</v>
      </c>
      <c r="C1428" s="12">
        <v>40.295220766255198</v>
      </c>
      <c r="D1428" s="1">
        <v>4024</v>
      </c>
      <c r="E1428" s="2" t="s">
        <v>1594</v>
      </c>
      <c r="F1428" s="1"/>
      <c r="G1428" s="2" t="s">
        <v>26</v>
      </c>
      <c r="H1428" s="2" t="s">
        <v>915</v>
      </c>
      <c r="I1428" s="2" t="s">
        <v>1329</v>
      </c>
      <c r="J1428" s="1">
        <v>-9606.2630000000008</v>
      </c>
      <c r="K1428" s="1">
        <v>69620.45</v>
      </c>
      <c r="L1428" s="2" t="s">
        <v>21</v>
      </c>
      <c r="M1428" s="1">
        <v>1986</v>
      </c>
      <c r="N1428" s="1" t="str" cm="1">
        <f t="array" ref="N1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8" s="2" t="s">
        <v>32</v>
      </c>
      <c r="P1428" s="2" t="str" cm="1">
        <f t="array" ref="P1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8" s="1">
        <v>5</v>
      </c>
      <c r="R1428" s="1">
        <v>116.35</v>
      </c>
      <c r="S1428" s="1">
        <v>15.05</v>
      </c>
      <c r="T1428" s="1">
        <v>25.1</v>
      </c>
      <c r="U1428" s="1">
        <v>16.600000000000001</v>
      </c>
      <c r="V1428" s="10"/>
      <c r="W1428" s="1" t="s">
        <v>46</v>
      </c>
      <c r="X1428" s="2" t="s">
        <v>38</v>
      </c>
      <c r="Y1428" s="2" t="str" cm="1">
        <f t="array" ref="Y1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29" spans="1:26" ht="15" customHeight="1" x14ac:dyDescent="0.35">
      <c r="A1429" s="1">
        <v>1428</v>
      </c>
      <c r="B1429" s="13">
        <v>-8.2673438557857395</v>
      </c>
      <c r="C1429" s="12">
        <v>40.282578670552901</v>
      </c>
      <c r="D1429" s="1">
        <v>4025</v>
      </c>
      <c r="E1429" s="2" t="s">
        <v>1506</v>
      </c>
      <c r="F1429" s="1"/>
      <c r="G1429" s="2" t="s">
        <v>26</v>
      </c>
      <c r="H1429" s="2" t="s">
        <v>915</v>
      </c>
      <c r="I1429" s="2" t="s">
        <v>1329</v>
      </c>
      <c r="J1429" s="1">
        <v>-11415.5</v>
      </c>
      <c r="K1429" s="1">
        <v>68219.19</v>
      </c>
      <c r="L1429" s="2" t="s">
        <v>21</v>
      </c>
      <c r="M1429" s="1">
        <v>1991</v>
      </c>
      <c r="N1429" s="1" t="str" cm="1">
        <f t="array" ref="N1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29" s="2" t="s">
        <v>32</v>
      </c>
      <c r="P1429" s="2" t="str" cm="1">
        <f t="array" ref="P1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29" s="1">
        <v>5</v>
      </c>
      <c r="R1429" s="1">
        <v>231</v>
      </c>
      <c r="S1429" s="1">
        <v>14.7</v>
      </c>
      <c r="T1429" s="1">
        <v>58.9</v>
      </c>
      <c r="U1429" s="1">
        <v>26</v>
      </c>
      <c r="V1429" s="10"/>
      <c r="W1429" s="1" t="s">
        <v>46</v>
      </c>
      <c r="X1429" s="2" t="s">
        <v>38</v>
      </c>
      <c r="Y1429" s="2" t="str" cm="1">
        <f t="array" ref="Y1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0" spans="1:26" ht="15" customHeight="1" x14ac:dyDescent="0.35">
      <c r="A1430" s="1">
        <v>1429</v>
      </c>
      <c r="B1430" s="13">
        <v>-8.2975569629680805</v>
      </c>
      <c r="C1430" s="12">
        <v>40.281844521322903</v>
      </c>
      <c r="D1430" s="1">
        <v>4028</v>
      </c>
      <c r="E1430" s="2" t="s">
        <v>1595</v>
      </c>
      <c r="F1430" s="1"/>
      <c r="G1430" s="2" t="s">
        <v>37</v>
      </c>
      <c r="H1430" s="2" t="s">
        <v>915</v>
      </c>
      <c r="I1430" s="2" t="s">
        <v>1329</v>
      </c>
      <c r="J1430" s="1">
        <v>-13985</v>
      </c>
      <c r="K1430" s="1">
        <v>68142</v>
      </c>
      <c r="L1430" s="2" t="s">
        <v>21</v>
      </c>
      <c r="M1430" s="1">
        <v>1991</v>
      </c>
      <c r="N1430" s="1" t="str" cm="1">
        <f t="array" ref="N1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0" s="2" t="s">
        <v>32</v>
      </c>
      <c r="P1430" s="2" t="str" cm="1">
        <f t="array" ref="P1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0" s="1">
        <v>3</v>
      </c>
      <c r="R1430" s="1">
        <v>34.47</v>
      </c>
      <c r="S1430" s="1">
        <v>10.64</v>
      </c>
      <c r="T1430" s="1">
        <v>17.3</v>
      </c>
      <c r="U1430" s="1">
        <v>7.43</v>
      </c>
      <c r="V1430" s="10"/>
      <c r="W1430" s="1" t="s">
        <v>46</v>
      </c>
      <c r="X1430" s="2" t="s">
        <v>24</v>
      </c>
      <c r="Y1430" s="2" t="str" cm="1">
        <f t="array" ref="Y1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1" spans="1:26" ht="15" customHeight="1" x14ac:dyDescent="0.35">
      <c r="A1431" s="1">
        <v>1430</v>
      </c>
      <c r="B1431" s="13">
        <v>-8.2096012280892996</v>
      </c>
      <c r="C1431" s="12">
        <v>37.176398289736198</v>
      </c>
      <c r="D1431" s="1">
        <v>4038</v>
      </c>
      <c r="E1431" s="2" t="s">
        <v>1596</v>
      </c>
      <c r="F1431" s="1"/>
      <c r="G1431" s="2" t="s">
        <v>26</v>
      </c>
      <c r="H1431" s="2" t="s">
        <v>69</v>
      </c>
      <c r="I1431" s="2" t="s">
        <v>1597</v>
      </c>
      <c r="J1431" s="1">
        <v>-6793</v>
      </c>
      <c r="K1431" s="1">
        <v>-276605</v>
      </c>
      <c r="L1431" s="2" t="s">
        <v>21</v>
      </c>
      <c r="M1431" s="1">
        <v>2012</v>
      </c>
      <c r="N1431" s="1" t="str" cm="1">
        <f t="array" ref="N1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1" s="2" t="s">
        <v>29</v>
      </c>
      <c r="P1431" s="2" t="str" cm="1">
        <f t="array" ref="P1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1" s="1">
        <v>3</v>
      </c>
      <c r="R1431" s="1">
        <v>24.2</v>
      </c>
      <c r="S1431" s="1">
        <v>6.4</v>
      </c>
      <c r="T1431" s="1">
        <v>8.6</v>
      </c>
      <c r="U1431" s="1">
        <v>4</v>
      </c>
      <c r="V1431" s="10"/>
      <c r="W1431" s="1" t="s">
        <v>30</v>
      </c>
      <c r="X1431" s="2" t="s">
        <v>35</v>
      </c>
      <c r="Y1431" s="2" t="str" cm="1">
        <f t="array" ref="Y1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432" spans="1:26" ht="15" customHeight="1" x14ac:dyDescent="0.35">
      <c r="A1432" s="1">
        <v>1431</v>
      </c>
      <c r="B1432" s="13">
        <v>-8.2076414518953005</v>
      </c>
      <c r="C1432" s="12">
        <v>37.175949010962803</v>
      </c>
      <c r="D1432" s="1">
        <v>4039</v>
      </c>
      <c r="E1432" s="2" t="s">
        <v>1598</v>
      </c>
      <c r="F1432" s="1"/>
      <c r="G1432" s="2" t="s">
        <v>26</v>
      </c>
      <c r="H1432" s="2" t="s">
        <v>69</v>
      </c>
      <c r="I1432" s="2" t="s">
        <v>1597</v>
      </c>
      <c r="J1432" s="1">
        <v>-6619</v>
      </c>
      <c r="K1432" s="1">
        <v>-276655</v>
      </c>
      <c r="L1432" s="2" t="s">
        <v>21</v>
      </c>
      <c r="M1432" s="1">
        <v>2012</v>
      </c>
      <c r="N1432" s="1" t="str" cm="1">
        <f t="array" ref="N1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432" s="2" t="s">
        <v>29</v>
      </c>
      <c r="P1432" s="2" t="str" cm="1">
        <f t="array" ref="P1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32" s="1">
        <v>3</v>
      </c>
      <c r="R1432" s="1">
        <v>10.7</v>
      </c>
      <c r="S1432" s="1">
        <v>11.25</v>
      </c>
      <c r="T1432" s="1">
        <v>3.9</v>
      </c>
      <c r="U1432" s="1">
        <v>0.9</v>
      </c>
      <c r="V1432" s="10"/>
      <c r="W1432" s="1" t="s">
        <v>30</v>
      </c>
      <c r="X1432" s="2" t="s">
        <v>31</v>
      </c>
      <c r="Y1432" s="2" t="str" cm="1">
        <f t="array" ref="Y1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1433" spans="1:26" ht="15" customHeight="1" x14ac:dyDescent="0.35">
      <c r="A1433" s="1">
        <v>1432</v>
      </c>
      <c r="B1433" s="13">
        <v>-8.3638776988853696</v>
      </c>
      <c r="C1433" s="12">
        <v>37.352387658397802</v>
      </c>
      <c r="D1433" s="1">
        <v>4046</v>
      </c>
      <c r="E1433" s="2" t="s">
        <v>1599</v>
      </c>
      <c r="F1433" s="1"/>
      <c r="G1433" s="2" t="s">
        <v>26</v>
      </c>
      <c r="H1433" s="2" t="s">
        <v>69</v>
      </c>
      <c r="I1433" s="2" t="s">
        <v>1416</v>
      </c>
      <c r="J1433" s="1">
        <v>-20446</v>
      </c>
      <c r="K1433" s="1">
        <v>-257051</v>
      </c>
      <c r="L1433" s="2" t="s">
        <v>21</v>
      </c>
      <c r="M1433" s="1">
        <v>1973</v>
      </c>
      <c r="N1433" s="1" t="str" cm="1">
        <f t="array" ref="N1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3" s="2" t="s">
        <v>32</v>
      </c>
      <c r="P1433" s="2" t="str" cm="1">
        <f t="array" ref="P1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3" s="1">
        <v>5</v>
      </c>
      <c r="R1433" s="1">
        <v>39.9</v>
      </c>
      <c r="S1433" s="1">
        <v>15.3</v>
      </c>
      <c r="T1433" s="1">
        <v>9</v>
      </c>
      <c r="U1433" s="1">
        <v>4.8</v>
      </c>
      <c r="V1433" s="10"/>
      <c r="W1433" s="1" t="s">
        <v>30</v>
      </c>
      <c r="X1433" s="2" t="s">
        <v>24</v>
      </c>
      <c r="Y1433" s="2" t="str" cm="1">
        <f t="array" ref="Y1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4" spans="1:26" ht="15" customHeight="1" x14ac:dyDescent="0.35">
      <c r="A1434" s="1">
        <v>1433</v>
      </c>
      <c r="B1434" s="13">
        <v>-8.2930554612525995</v>
      </c>
      <c r="C1434" s="12">
        <v>37.284215331327999</v>
      </c>
      <c r="D1434" s="1">
        <v>4051</v>
      </c>
      <c r="E1434" s="2" t="s">
        <v>1600</v>
      </c>
      <c r="F1434" s="1"/>
      <c r="G1434" s="2" t="s">
        <v>26</v>
      </c>
      <c r="H1434" s="2" t="s">
        <v>69</v>
      </c>
      <c r="I1434" s="2" t="s">
        <v>1416</v>
      </c>
      <c r="J1434" s="1">
        <v>-14184</v>
      </c>
      <c r="K1434" s="1">
        <v>-264630</v>
      </c>
      <c r="L1434" s="2" t="s">
        <v>21</v>
      </c>
      <c r="M1434" s="1">
        <v>1973</v>
      </c>
      <c r="N1434" s="1" t="str" cm="1">
        <f t="array" ref="N1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4" s="2" t="s">
        <v>32</v>
      </c>
      <c r="P1434" s="2" t="str" cm="1">
        <f t="array" ref="P1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4" s="1">
        <v>5</v>
      </c>
      <c r="R1434" s="1">
        <v>38.200000000000003</v>
      </c>
      <c r="S1434" s="1">
        <v>15.3</v>
      </c>
      <c r="T1434" s="1">
        <v>8.5</v>
      </c>
      <c r="U1434" s="1">
        <v>7.5</v>
      </c>
      <c r="V1434" s="10"/>
      <c r="W1434" s="1" t="s">
        <v>30</v>
      </c>
      <c r="X1434" s="2" t="s">
        <v>24</v>
      </c>
      <c r="Y1434" s="2" t="str" cm="1">
        <f t="array" ref="Y1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5" spans="1:26" ht="15" customHeight="1" x14ac:dyDescent="0.35">
      <c r="A1435" s="1">
        <v>1434</v>
      </c>
      <c r="B1435" s="13">
        <v>-8.2869637543026808</v>
      </c>
      <c r="C1435" s="12">
        <v>37.277519677743101</v>
      </c>
      <c r="D1435" s="1">
        <v>4052</v>
      </c>
      <c r="E1435" s="2" t="s">
        <v>1601</v>
      </c>
      <c r="F1435" s="1"/>
      <c r="G1435" s="2" t="s">
        <v>26</v>
      </c>
      <c r="H1435" s="2" t="s">
        <v>69</v>
      </c>
      <c r="I1435" s="2" t="s">
        <v>1416</v>
      </c>
      <c r="J1435" s="1">
        <v>-13645</v>
      </c>
      <c r="K1435" s="1">
        <v>-265374</v>
      </c>
      <c r="L1435" s="2" t="s">
        <v>21</v>
      </c>
      <c r="M1435" s="1">
        <v>1973</v>
      </c>
      <c r="N1435" s="1" t="str" cm="1">
        <f t="array" ref="N1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5" s="2" t="s">
        <v>32</v>
      </c>
      <c r="P1435" s="2" t="str" cm="1">
        <f t="array" ref="P1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5" s="1">
        <v>3</v>
      </c>
      <c r="R1435" s="1">
        <v>21.6</v>
      </c>
      <c r="S1435" s="1">
        <v>15.3</v>
      </c>
      <c r="T1435" s="1">
        <v>8.9</v>
      </c>
      <c r="U1435" s="1">
        <v>3.75</v>
      </c>
      <c r="V1435" s="10"/>
      <c r="W1435" s="1" t="s">
        <v>30</v>
      </c>
      <c r="X1435" s="2" t="s">
        <v>24</v>
      </c>
      <c r="Y1435" s="2" t="str" cm="1">
        <f t="array" ref="Y1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6" spans="1:26" ht="15" customHeight="1" x14ac:dyDescent="0.35">
      <c r="A1436" s="1">
        <v>1435</v>
      </c>
      <c r="B1436" s="13">
        <v>-8.2741145061118804</v>
      </c>
      <c r="C1436" s="12">
        <v>37.255668315306501</v>
      </c>
      <c r="D1436" s="1">
        <v>4054</v>
      </c>
      <c r="E1436" s="2" t="s">
        <v>1602</v>
      </c>
      <c r="F1436" s="1"/>
      <c r="G1436" s="2" t="s">
        <v>19</v>
      </c>
      <c r="H1436" s="2" t="s">
        <v>69</v>
      </c>
      <c r="I1436" s="2" t="s">
        <v>1416</v>
      </c>
      <c r="J1436" s="1">
        <v>-12509.05</v>
      </c>
      <c r="K1436" s="1">
        <v>-267800.90000000002</v>
      </c>
      <c r="L1436" s="2" t="s">
        <v>21</v>
      </c>
      <c r="M1436" s="1">
        <v>1986</v>
      </c>
      <c r="N1436" s="1" t="str" cm="1">
        <f t="array" ref="N1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6" s="2" t="s">
        <v>65</v>
      </c>
      <c r="P1436" s="2" t="str" cm="1">
        <f t="array" ref="P1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36" s="1">
        <v>1</v>
      </c>
      <c r="R1436" s="1">
        <v>12.6</v>
      </c>
      <c r="S1436" s="1">
        <v>14</v>
      </c>
      <c r="T1436" s="1">
        <v>12.6</v>
      </c>
      <c r="U1436" s="9"/>
      <c r="V1436" s="10"/>
      <c r="W1436" s="1" t="s">
        <v>30</v>
      </c>
      <c r="X1436" s="2" t="s">
        <v>24</v>
      </c>
      <c r="Y1436" s="2" t="str" cm="1">
        <f t="array" ref="Y1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7" spans="1:26" ht="15" customHeight="1" x14ac:dyDescent="0.35">
      <c r="A1437" s="1">
        <v>1436</v>
      </c>
      <c r="B1437" s="13">
        <v>-8.3668223777804904</v>
      </c>
      <c r="C1437" s="12">
        <v>37.355652603244799</v>
      </c>
      <c r="D1437" s="1">
        <v>4055</v>
      </c>
      <c r="E1437" s="2" t="s">
        <v>1603</v>
      </c>
      <c r="F1437" s="1"/>
      <c r="G1437" s="2" t="s">
        <v>37</v>
      </c>
      <c r="H1437" s="2" t="s">
        <v>69</v>
      </c>
      <c r="I1437" s="2" t="s">
        <v>1416</v>
      </c>
      <c r="J1437" s="1">
        <v>-20706</v>
      </c>
      <c r="K1437" s="1">
        <v>-256688</v>
      </c>
      <c r="L1437" s="2" t="s">
        <v>21</v>
      </c>
      <c r="M1437" s="1">
        <v>1973</v>
      </c>
      <c r="N1437" s="1" t="str" cm="1">
        <f t="array" ref="N1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7" s="2" t="s">
        <v>32</v>
      </c>
      <c r="P1437" s="2" t="str" cm="1">
        <f t="array" ref="P1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7" s="1">
        <v>3</v>
      </c>
      <c r="R1437" s="1">
        <v>46.4</v>
      </c>
      <c r="S1437" s="1">
        <v>11</v>
      </c>
      <c r="T1437" s="1">
        <v>23.4</v>
      </c>
      <c r="U1437" s="1">
        <v>6.55</v>
      </c>
      <c r="V1437" s="10"/>
      <c r="W1437" s="1" t="s">
        <v>30</v>
      </c>
      <c r="X1437" s="2" t="s">
        <v>24</v>
      </c>
      <c r="Y1437" s="2" t="str" cm="1">
        <f t="array" ref="Y1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8" spans="1:26" ht="15" customHeight="1" x14ac:dyDescent="0.35">
      <c r="A1438" s="1">
        <v>1437</v>
      </c>
      <c r="B1438" s="13">
        <v>-8.4762693696524796</v>
      </c>
      <c r="C1438" s="12">
        <v>38.130819992803602</v>
      </c>
      <c r="D1438" s="1">
        <v>4073</v>
      </c>
      <c r="E1438" s="2" t="s">
        <v>1604</v>
      </c>
      <c r="F1438" s="1"/>
      <c r="G1438" s="2" t="s">
        <v>19</v>
      </c>
      <c r="H1438" s="2" t="s">
        <v>600</v>
      </c>
      <c r="I1438" s="2" t="s">
        <v>1384</v>
      </c>
      <c r="J1438" s="1">
        <v>-30087.1</v>
      </c>
      <c r="K1438" s="1">
        <v>-170620.9</v>
      </c>
      <c r="L1438" s="2" t="s">
        <v>21</v>
      </c>
      <c r="M1438" s="1">
        <v>1983</v>
      </c>
      <c r="N1438" s="1" t="str" cm="1">
        <f t="array" ref="N1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38" s="2" t="s">
        <v>32</v>
      </c>
      <c r="P1438" s="2" t="str" cm="1">
        <f t="array" ref="P1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8" s="1">
        <v>3</v>
      </c>
      <c r="R1438" s="1">
        <v>64.64</v>
      </c>
      <c r="S1438" s="1">
        <v>15.1</v>
      </c>
      <c r="T1438" s="1">
        <v>25.77</v>
      </c>
      <c r="U1438" s="1">
        <v>4.45</v>
      </c>
      <c r="V1438" s="10"/>
      <c r="W1438" s="1" t="s">
        <v>30</v>
      </c>
      <c r="X1438" s="2" t="s">
        <v>38</v>
      </c>
      <c r="Y1438" s="2" t="str" cm="1">
        <f t="array" ref="Y1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39" spans="1:26" ht="15" customHeight="1" x14ac:dyDescent="0.35">
      <c r="A1439" s="1">
        <v>1438</v>
      </c>
      <c r="B1439" s="13">
        <v>-8.2879956731378108</v>
      </c>
      <c r="C1439" s="12">
        <v>37.252407216603999</v>
      </c>
      <c r="D1439" s="1">
        <v>4074</v>
      </c>
      <c r="E1439" s="2" t="s">
        <v>1605</v>
      </c>
      <c r="F1439" s="1"/>
      <c r="G1439" s="2" t="s">
        <v>19</v>
      </c>
      <c r="H1439" s="2" t="s">
        <v>69</v>
      </c>
      <c r="I1439" s="2" t="s">
        <v>1416</v>
      </c>
      <c r="J1439" s="1">
        <v>-13741.08</v>
      </c>
      <c r="K1439" s="1">
        <v>-268160.90000000002</v>
      </c>
      <c r="L1439" s="2" t="s">
        <v>21</v>
      </c>
      <c r="M1439" s="1">
        <v>1986</v>
      </c>
      <c r="N1439" s="1" t="str" cm="1">
        <f t="array" ref="N1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39" s="2" t="s">
        <v>32</v>
      </c>
      <c r="P1439" s="2" t="str" cm="1">
        <f t="array" ref="P1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39" s="1">
        <v>3</v>
      </c>
      <c r="R1439" s="1">
        <v>49.95</v>
      </c>
      <c r="S1439" s="1">
        <v>18.899999999999999</v>
      </c>
      <c r="T1439" s="1">
        <v>26.3</v>
      </c>
      <c r="U1439" s="1">
        <v>6.9</v>
      </c>
      <c r="V1439" s="10"/>
      <c r="W1439" s="1" t="s">
        <v>30</v>
      </c>
      <c r="X1439" s="2" t="s">
        <v>38</v>
      </c>
      <c r="Y1439" s="2" t="str" cm="1">
        <f t="array" ref="Y1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0" spans="1:26" ht="15" customHeight="1" x14ac:dyDescent="0.35">
      <c r="A1440" s="1">
        <v>1439</v>
      </c>
      <c r="B1440" s="13">
        <v>-8.51840255463331</v>
      </c>
      <c r="C1440" s="12">
        <v>38.347685329169302</v>
      </c>
      <c r="D1440" s="1">
        <v>4083</v>
      </c>
      <c r="E1440" s="2" t="s">
        <v>1606</v>
      </c>
      <c r="F1440" s="1"/>
      <c r="G1440" s="2" t="s">
        <v>37</v>
      </c>
      <c r="H1440" s="2" t="s">
        <v>600</v>
      </c>
      <c r="I1440" s="2" t="s">
        <v>1351</v>
      </c>
      <c r="J1440" s="1">
        <v>-33681</v>
      </c>
      <c r="K1440" s="1">
        <v>-146534</v>
      </c>
      <c r="L1440" s="2" t="s">
        <v>21</v>
      </c>
      <c r="M1440" s="1">
        <v>1992</v>
      </c>
      <c r="N1440" s="1" t="str" cm="1">
        <f t="array" ref="N1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0" s="2" t="s">
        <v>32</v>
      </c>
      <c r="P1440" s="2" t="str" cm="1">
        <f t="array" ref="P1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0" s="1">
        <v>3</v>
      </c>
      <c r="R1440" s="1">
        <v>45.41</v>
      </c>
      <c r="S1440" s="1">
        <v>8.5</v>
      </c>
      <c r="T1440" s="1">
        <v>22.04</v>
      </c>
      <c r="U1440" s="1">
        <v>6.6</v>
      </c>
      <c r="V1440" s="10"/>
      <c r="W1440" s="1" t="s">
        <v>30</v>
      </c>
      <c r="X1440" s="2" t="s">
        <v>38</v>
      </c>
      <c r="Y1440" s="2" t="str" cm="1">
        <f t="array" ref="Y1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1" spans="1:25" ht="15" customHeight="1" x14ac:dyDescent="0.35">
      <c r="A1441" s="1">
        <v>1440</v>
      </c>
      <c r="B1441" s="13">
        <v>-8.6425445008661992</v>
      </c>
      <c r="C1441" s="12">
        <v>40.619705585222299</v>
      </c>
      <c r="D1441" s="1">
        <v>4089</v>
      </c>
      <c r="E1441" s="2" t="s">
        <v>1607</v>
      </c>
      <c r="F1441" s="1"/>
      <c r="G1441" s="2" t="s">
        <v>19</v>
      </c>
      <c r="H1441" s="2" t="s">
        <v>1608</v>
      </c>
      <c r="I1441" s="2" t="s">
        <v>1608</v>
      </c>
      <c r="J1441" s="1">
        <v>-43107</v>
      </c>
      <c r="K1441" s="1">
        <v>105771</v>
      </c>
      <c r="L1441" s="2" t="s">
        <v>21</v>
      </c>
      <c r="M1441" s="1">
        <v>1991</v>
      </c>
      <c r="N1441" s="1" t="str" cm="1">
        <f t="array" ref="N1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1" s="2" t="s">
        <v>22</v>
      </c>
      <c r="P1441" s="2" t="str" cm="1">
        <f t="array" ref="P1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1" s="1">
        <v>1</v>
      </c>
      <c r="R1441" s="1">
        <v>14.8</v>
      </c>
      <c r="S1441" s="1">
        <v>14.86</v>
      </c>
      <c r="T1441" s="1">
        <v>14.8</v>
      </c>
      <c r="U1441" s="9"/>
      <c r="V1441" s="10"/>
      <c r="W1441" s="1" t="s">
        <v>46</v>
      </c>
      <c r="X1441" s="2" t="s">
        <v>38</v>
      </c>
      <c r="Y1441" s="2" t="str" cm="1">
        <f t="array" ref="Y1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2" spans="1:25" ht="15" customHeight="1" x14ac:dyDescent="0.35">
      <c r="A1442" s="1">
        <v>1441</v>
      </c>
      <c r="B1442" s="13">
        <v>-8.2918082274271701</v>
      </c>
      <c r="C1442" s="12">
        <v>37.254111446425298</v>
      </c>
      <c r="D1442" s="1">
        <v>4096</v>
      </c>
      <c r="E1442" s="2" t="s">
        <v>1609</v>
      </c>
      <c r="F1442" s="1"/>
      <c r="G1442" s="2" t="s">
        <v>19</v>
      </c>
      <c r="H1442" s="2" t="s">
        <v>69</v>
      </c>
      <c r="I1442" s="2" t="s">
        <v>1416</v>
      </c>
      <c r="J1442" s="1">
        <v>-14079</v>
      </c>
      <c r="K1442" s="1">
        <v>-267971.20000000001</v>
      </c>
      <c r="L1442" s="2" t="s">
        <v>21</v>
      </c>
      <c r="M1442" s="1">
        <v>1986</v>
      </c>
      <c r="N1442" s="1" t="str" cm="1">
        <f t="array" ref="N1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2" s="2" t="s">
        <v>22</v>
      </c>
      <c r="P1442" s="2" t="str" cm="1">
        <f t="array" ref="P1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42" s="1">
        <v>1</v>
      </c>
      <c r="R1442" s="1">
        <v>10.9</v>
      </c>
      <c r="S1442" s="1">
        <v>14.75</v>
      </c>
      <c r="T1442" s="1">
        <v>10.9</v>
      </c>
      <c r="U1442" s="9"/>
      <c r="V1442" s="10"/>
      <c r="W1442" s="1" t="s">
        <v>30</v>
      </c>
      <c r="X1442" s="2" t="s">
        <v>24</v>
      </c>
      <c r="Y1442" s="2" t="str" cm="1">
        <f t="array" ref="Y1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3" spans="1:25" ht="15" customHeight="1" x14ac:dyDescent="0.35">
      <c r="A1443" s="1">
        <v>1442</v>
      </c>
      <c r="B1443" s="13">
        <v>-8.6362276579539596</v>
      </c>
      <c r="C1443" s="12">
        <v>40.615743980883501</v>
      </c>
      <c r="D1443" s="1">
        <v>4112</v>
      </c>
      <c r="E1443" s="2" t="s">
        <v>1610</v>
      </c>
      <c r="F1443" s="1"/>
      <c r="G1443" s="2" t="s">
        <v>37</v>
      </c>
      <c r="H1443" s="2" t="s">
        <v>1608</v>
      </c>
      <c r="I1443" s="2" t="s">
        <v>1608</v>
      </c>
      <c r="J1443" s="1">
        <v>-42575</v>
      </c>
      <c r="K1443" s="1">
        <v>105328</v>
      </c>
      <c r="L1443" s="2" t="s">
        <v>21</v>
      </c>
      <c r="M1443" s="1">
        <v>1991</v>
      </c>
      <c r="N1443" s="1" t="str" cm="1">
        <f t="array" ref="N1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3" s="2" t="s">
        <v>32</v>
      </c>
      <c r="P1443" s="2" t="str" cm="1">
        <f t="array" ref="P1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3" s="1">
        <v>3</v>
      </c>
      <c r="R1443" s="1">
        <v>36</v>
      </c>
      <c r="S1443" s="1">
        <v>9.3000000000000007</v>
      </c>
      <c r="T1443" s="1">
        <v>15.2</v>
      </c>
      <c r="U1443" s="1">
        <v>5.4</v>
      </c>
      <c r="V1443" s="10"/>
      <c r="W1443" s="1" t="s">
        <v>46</v>
      </c>
      <c r="X1443" s="2" t="s">
        <v>38</v>
      </c>
      <c r="Y1443" s="2" t="str" cm="1">
        <f t="array" ref="Y1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4" spans="1:25" ht="15" customHeight="1" x14ac:dyDescent="0.35">
      <c r="A1444" s="1">
        <v>1443</v>
      </c>
      <c r="B1444" s="13">
        <v>-8.4104445961109597</v>
      </c>
      <c r="C1444" s="12">
        <v>38.063893008723802</v>
      </c>
      <c r="D1444" s="1">
        <v>4119</v>
      </c>
      <c r="E1444" s="2" t="s">
        <v>1611</v>
      </c>
      <c r="F1444" s="1"/>
      <c r="G1444" s="2" t="s">
        <v>26</v>
      </c>
      <c r="H1444" s="2" t="s">
        <v>600</v>
      </c>
      <c r="I1444" s="2" t="s">
        <v>1370</v>
      </c>
      <c r="J1444" s="1">
        <v>-24338</v>
      </c>
      <c r="K1444" s="1">
        <v>-178069</v>
      </c>
      <c r="L1444" s="2" t="s">
        <v>21</v>
      </c>
      <c r="M1444" s="1">
        <v>1995</v>
      </c>
      <c r="N1444" s="1" t="str" cm="1">
        <f t="array" ref="N1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4" s="2" t="s">
        <v>32</v>
      </c>
      <c r="P1444" s="2" t="str" cm="1">
        <f t="array" ref="P1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4" s="1">
        <v>3</v>
      </c>
      <c r="R1444" s="1">
        <v>33.9</v>
      </c>
      <c r="S1444" s="1">
        <v>16</v>
      </c>
      <c r="T1444" s="1">
        <v>12.5</v>
      </c>
      <c r="U1444" s="1">
        <v>11.5</v>
      </c>
      <c r="V1444" s="10"/>
      <c r="W1444" s="1" t="s">
        <v>30</v>
      </c>
      <c r="X1444" s="2" t="s">
        <v>24</v>
      </c>
      <c r="Y1444" s="2" t="str" cm="1">
        <f t="array" ref="Y1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5" spans="1:25" ht="15" customHeight="1" x14ac:dyDescent="0.35">
      <c r="A1445" s="1">
        <v>1444</v>
      </c>
      <c r="B1445" s="13">
        <v>-8.6312065196522791</v>
      </c>
      <c r="C1445" s="12">
        <v>40.611128072728498</v>
      </c>
      <c r="D1445" s="1">
        <v>4120</v>
      </c>
      <c r="E1445" s="2" t="s">
        <v>1612</v>
      </c>
      <c r="F1445" s="1"/>
      <c r="G1445" s="2" t="s">
        <v>37</v>
      </c>
      <c r="H1445" s="2" t="s">
        <v>1608</v>
      </c>
      <c r="I1445" s="2" t="s">
        <v>1608</v>
      </c>
      <c r="J1445" s="1">
        <v>-42153</v>
      </c>
      <c r="K1445" s="1">
        <v>104813</v>
      </c>
      <c r="L1445" s="2" t="s">
        <v>21</v>
      </c>
      <c r="M1445" s="1">
        <v>1991</v>
      </c>
      <c r="N1445" s="1" t="str" cm="1">
        <f t="array" ref="N1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5" s="2" t="s">
        <v>32</v>
      </c>
      <c r="P1445" s="2" t="str" cm="1">
        <f t="array" ref="P1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5" s="1">
        <v>3</v>
      </c>
      <c r="R1445" s="1">
        <v>40.25</v>
      </c>
      <c r="S1445" s="1">
        <v>9.3000000000000007</v>
      </c>
      <c r="T1445" s="1">
        <v>20.75</v>
      </c>
      <c r="U1445" s="1">
        <v>5.5</v>
      </c>
      <c r="V1445" s="10"/>
      <c r="W1445" s="1" t="s">
        <v>46</v>
      </c>
      <c r="X1445" s="2" t="s">
        <v>38</v>
      </c>
      <c r="Y1445" s="2" t="str" cm="1">
        <f t="array" ref="Y1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6" spans="1:25" ht="15" customHeight="1" x14ac:dyDescent="0.35">
      <c r="A1446" s="1">
        <v>1445</v>
      </c>
      <c r="B1446" s="13">
        <v>-8.6175423982446002</v>
      </c>
      <c r="C1446" s="12">
        <v>40.6006221888087</v>
      </c>
      <c r="D1446" s="1">
        <v>4124</v>
      </c>
      <c r="E1446" s="2" t="s">
        <v>1613</v>
      </c>
      <c r="F1446" s="1"/>
      <c r="G1446" s="2" t="s">
        <v>19</v>
      </c>
      <c r="H1446" s="2" t="s">
        <v>1608</v>
      </c>
      <c r="I1446" s="2" t="s">
        <v>1608</v>
      </c>
      <c r="J1446" s="1">
        <v>-41003.050000000003</v>
      </c>
      <c r="K1446" s="1">
        <v>103639.9</v>
      </c>
      <c r="L1446" s="2" t="s">
        <v>21</v>
      </c>
      <c r="M1446" s="1">
        <v>1991</v>
      </c>
      <c r="N1446" s="1" t="str" cm="1">
        <f t="array" ref="N1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6" s="2" t="s">
        <v>65</v>
      </c>
      <c r="P1446" s="2" t="str" cm="1">
        <f t="array" ref="P1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46" s="1">
        <v>1</v>
      </c>
      <c r="R1446" s="1">
        <v>8.8000000000000007</v>
      </c>
      <c r="S1446" s="1">
        <v>20</v>
      </c>
      <c r="T1446" s="1">
        <v>8.8000000000000007</v>
      </c>
      <c r="U1446" s="9"/>
      <c r="V1446" s="10"/>
      <c r="W1446" s="1" t="s">
        <v>46</v>
      </c>
      <c r="X1446" s="2" t="s">
        <v>24</v>
      </c>
      <c r="Y1446" s="2" t="str" cm="1">
        <f t="array" ref="Y1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7" spans="1:25" ht="15" customHeight="1" x14ac:dyDescent="0.35">
      <c r="A1447" s="1">
        <v>1446</v>
      </c>
      <c r="B1447" s="13">
        <v>-8.5962440451210806</v>
      </c>
      <c r="C1447" s="12">
        <v>40.583033187586402</v>
      </c>
      <c r="D1447" s="1">
        <v>4127</v>
      </c>
      <c r="E1447" s="2" t="s">
        <v>1614</v>
      </c>
      <c r="F1447" s="1"/>
      <c r="G1447" s="2" t="s">
        <v>37</v>
      </c>
      <c r="H1447" s="2" t="s">
        <v>1608</v>
      </c>
      <c r="I1447" s="2" t="s">
        <v>1608</v>
      </c>
      <c r="J1447" s="1">
        <v>-39210.6</v>
      </c>
      <c r="K1447" s="1">
        <v>101677</v>
      </c>
      <c r="L1447" s="2" t="s">
        <v>21</v>
      </c>
      <c r="M1447" s="1">
        <v>1991</v>
      </c>
      <c r="N1447" s="1" t="str" cm="1">
        <f t="array" ref="N1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7" s="2" t="s">
        <v>32</v>
      </c>
      <c r="P1447" s="2" t="str" cm="1">
        <f t="array" ref="P1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7" s="1">
        <v>3</v>
      </c>
      <c r="R1447" s="1">
        <v>33.35</v>
      </c>
      <c r="S1447" s="1">
        <v>9.1999999999999993</v>
      </c>
      <c r="T1447" s="1">
        <v>16.95</v>
      </c>
      <c r="U1447" s="1">
        <v>5.6</v>
      </c>
      <c r="V1447" s="10"/>
      <c r="W1447" s="1" t="s">
        <v>46</v>
      </c>
      <c r="X1447" s="2" t="s">
        <v>38</v>
      </c>
      <c r="Y1447" s="2" t="str" cm="1">
        <f t="array" ref="Y1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8" spans="1:25" ht="15" customHeight="1" x14ac:dyDescent="0.35">
      <c r="A1448" s="1">
        <v>1447</v>
      </c>
      <c r="B1448" s="13">
        <v>-8.4396250704886508</v>
      </c>
      <c r="C1448" s="12">
        <v>40.221234644365197</v>
      </c>
      <c r="D1448" s="1">
        <v>4129</v>
      </c>
      <c r="E1448" s="2" t="s">
        <v>1615</v>
      </c>
      <c r="F1448" s="1"/>
      <c r="G1448" s="2" t="s">
        <v>63</v>
      </c>
      <c r="H1448" s="2" t="s">
        <v>915</v>
      </c>
      <c r="I1448" s="2" t="s">
        <v>915</v>
      </c>
      <c r="J1448" s="1">
        <v>-26090</v>
      </c>
      <c r="K1448" s="1">
        <v>61444</v>
      </c>
      <c r="L1448" s="2" t="s">
        <v>21</v>
      </c>
      <c r="M1448" s="1">
        <v>1991</v>
      </c>
      <c r="N1448" s="1" t="str" cm="1">
        <f t="array" ref="N1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8" s="2" t="s">
        <v>32</v>
      </c>
      <c r="P1448" s="2" t="str" cm="1">
        <f t="array" ref="P1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8" s="1">
        <v>6</v>
      </c>
      <c r="R1448" s="1">
        <v>126.06</v>
      </c>
      <c r="S1448" s="1">
        <v>10.199999999999999</v>
      </c>
      <c r="T1448" s="1">
        <v>26.7</v>
      </c>
      <c r="U1448" s="1">
        <v>7.6</v>
      </c>
      <c r="V1448" s="10"/>
      <c r="W1448" s="1" t="s">
        <v>46</v>
      </c>
      <c r="X1448" s="2" t="s">
        <v>24</v>
      </c>
      <c r="Y1448" s="2" t="str" cm="1">
        <f t="array" ref="Y1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49" spans="1:25" ht="15" customHeight="1" x14ac:dyDescent="0.35">
      <c r="A1449" s="1">
        <v>1448</v>
      </c>
      <c r="B1449" s="13">
        <v>-8.4425206910199098</v>
      </c>
      <c r="C1449" s="12">
        <v>40.214697708401701</v>
      </c>
      <c r="D1449" s="1">
        <v>4129</v>
      </c>
      <c r="E1449" s="2" t="s">
        <v>1616</v>
      </c>
      <c r="F1449" s="1"/>
      <c r="G1449" s="2" t="s">
        <v>63</v>
      </c>
      <c r="H1449" s="2" t="s">
        <v>915</v>
      </c>
      <c r="I1449" s="2" t="s">
        <v>915</v>
      </c>
      <c r="J1449" s="1">
        <v>-26339</v>
      </c>
      <c r="K1449" s="1">
        <v>60719</v>
      </c>
      <c r="L1449" s="2" t="s">
        <v>21</v>
      </c>
      <c r="M1449" s="1">
        <v>1984</v>
      </c>
      <c r="N1449" s="1" t="str" cm="1">
        <f t="array" ref="N1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49" s="2" t="s">
        <v>32</v>
      </c>
      <c r="P1449" s="2" t="str" cm="1">
        <f t="array" ref="P1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49" s="1">
        <v>6</v>
      </c>
      <c r="R1449" s="1">
        <v>122.5</v>
      </c>
      <c r="S1449" s="1">
        <v>22.2</v>
      </c>
      <c r="T1449" s="1">
        <v>25.2</v>
      </c>
      <c r="U1449" s="1">
        <v>6.89</v>
      </c>
      <c r="V1449" s="10"/>
      <c r="W1449" s="1" t="s">
        <v>46</v>
      </c>
      <c r="X1449" s="2" t="s">
        <v>24</v>
      </c>
      <c r="Y1449" s="2" t="str" cm="1">
        <f t="array" ref="Y1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0" spans="1:25" ht="15" customHeight="1" x14ac:dyDescent="0.35">
      <c r="A1450" s="1">
        <v>1449</v>
      </c>
      <c r="B1450" s="13">
        <v>-8.4412713732619995</v>
      </c>
      <c r="C1450" s="12">
        <v>40.213791451003502</v>
      </c>
      <c r="D1450" s="1">
        <v>4129</v>
      </c>
      <c r="E1450" s="2" t="s">
        <v>1617</v>
      </c>
      <c r="F1450" s="1"/>
      <c r="G1450" s="2" t="s">
        <v>63</v>
      </c>
      <c r="H1450" s="2" t="s">
        <v>915</v>
      </c>
      <c r="I1450" s="2" t="s">
        <v>915</v>
      </c>
      <c r="J1450" s="1">
        <v>-26233</v>
      </c>
      <c r="K1450" s="1">
        <v>60618</v>
      </c>
      <c r="L1450" s="2" t="s">
        <v>21</v>
      </c>
      <c r="M1450" s="1">
        <v>1984</v>
      </c>
      <c r="N1450" s="1" t="str" cm="1">
        <f t="array" ref="N1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0" s="2" t="s">
        <v>32</v>
      </c>
      <c r="P1450" s="2" t="str" cm="1">
        <f t="array" ref="P1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0" s="1">
        <v>6</v>
      </c>
      <c r="R1450" s="1">
        <v>131</v>
      </c>
      <c r="S1450" s="1">
        <v>9</v>
      </c>
      <c r="T1450" s="1">
        <v>25.17</v>
      </c>
      <c r="U1450" s="1">
        <v>6.9</v>
      </c>
      <c r="V1450" s="10"/>
      <c r="W1450" s="1" t="s">
        <v>46</v>
      </c>
      <c r="X1450" s="2" t="s">
        <v>24</v>
      </c>
      <c r="Y1450" s="2" t="str" cm="1">
        <f t="array" ref="Y1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1" spans="1:25" ht="15" customHeight="1" x14ac:dyDescent="0.35">
      <c r="A1451" s="1">
        <v>1450</v>
      </c>
      <c r="B1451" s="13">
        <v>-8.4410767295395406</v>
      </c>
      <c r="C1451" s="12">
        <v>40.2149086935299</v>
      </c>
      <c r="D1451" s="1">
        <v>4129</v>
      </c>
      <c r="E1451" s="2" t="s">
        <v>1618</v>
      </c>
      <c r="F1451" s="1"/>
      <c r="G1451" s="2" t="s">
        <v>26</v>
      </c>
      <c r="H1451" s="2" t="s">
        <v>915</v>
      </c>
      <c r="I1451" s="2" t="s">
        <v>915</v>
      </c>
      <c r="J1451" s="1">
        <v>-26216</v>
      </c>
      <c r="K1451" s="1">
        <v>60742</v>
      </c>
      <c r="L1451" s="2" t="s">
        <v>21</v>
      </c>
      <c r="M1451" s="1">
        <v>1984</v>
      </c>
      <c r="N1451" s="1" t="str" cm="1">
        <f t="array" ref="N1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1" s="2" t="s">
        <v>32</v>
      </c>
      <c r="P1451" s="2" t="str" cm="1">
        <f t="array" ref="P1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1" s="1">
        <v>13</v>
      </c>
      <c r="R1451" s="1">
        <v>213.5</v>
      </c>
      <c r="S1451" s="1">
        <v>22.6</v>
      </c>
      <c r="T1451" s="1">
        <v>18.5</v>
      </c>
      <c r="U1451" s="1">
        <v>5.73</v>
      </c>
      <c r="V1451" s="10"/>
      <c r="W1451" s="1" t="s">
        <v>46</v>
      </c>
      <c r="X1451" s="2" t="s">
        <v>38</v>
      </c>
      <c r="Y1451" s="2" t="str" cm="1">
        <f t="array" ref="Y1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2" spans="1:25" ht="15" customHeight="1" x14ac:dyDescent="0.35">
      <c r="A1452" s="1">
        <v>1451</v>
      </c>
      <c r="B1452" s="13">
        <v>-8.4384241607425494</v>
      </c>
      <c r="C1452" s="12">
        <v>40.216892952809403</v>
      </c>
      <c r="D1452" s="1">
        <v>4129</v>
      </c>
      <c r="E1452" s="2" t="s">
        <v>1619</v>
      </c>
      <c r="F1452" s="1"/>
      <c r="G1452" s="2" t="s">
        <v>63</v>
      </c>
      <c r="H1452" s="2" t="s">
        <v>915</v>
      </c>
      <c r="I1452" s="2" t="s">
        <v>915</v>
      </c>
      <c r="J1452" s="1">
        <v>-25989.439999999999</v>
      </c>
      <c r="K1452" s="1">
        <v>60961.55</v>
      </c>
      <c r="L1452" s="2" t="s">
        <v>21</v>
      </c>
      <c r="M1452" s="1">
        <v>1984</v>
      </c>
      <c r="N1452" s="1" t="str" cm="1">
        <f t="array" ref="N1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2" s="2" t="s">
        <v>32</v>
      </c>
      <c r="P1452" s="2" t="str" cm="1">
        <f t="array" ref="P1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2" s="1">
        <v>7</v>
      </c>
      <c r="R1452" s="1">
        <v>166.62</v>
      </c>
      <c r="S1452" s="1">
        <v>9.42</v>
      </c>
      <c r="T1452" s="1">
        <v>25.2</v>
      </c>
      <c r="U1452" s="1">
        <v>6.9</v>
      </c>
      <c r="V1452" s="10"/>
      <c r="W1452" s="1" t="s">
        <v>46</v>
      </c>
      <c r="X1452" s="2" t="s">
        <v>24</v>
      </c>
      <c r="Y1452" s="2" t="str" cm="1">
        <f t="array" ref="Y1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3" spans="1:25" ht="15" customHeight="1" x14ac:dyDescent="0.35">
      <c r="A1453" s="1">
        <v>1452</v>
      </c>
      <c r="B1453" s="13">
        <v>-8.4390849735927596</v>
      </c>
      <c r="C1453" s="12">
        <v>40.216084734961299</v>
      </c>
      <c r="D1453" s="1">
        <v>4129</v>
      </c>
      <c r="E1453" s="2" t="s">
        <v>1620</v>
      </c>
      <c r="F1453" s="1"/>
      <c r="G1453" s="2" t="s">
        <v>63</v>
      </c>
      <c r="H1453" s="2" t="s">
        <v>915</v>
      </c>
      <c r="I1453" s="2" t="s">
        <v>915</v>
      </c>
      <c r="J1453" s="1">
        <v>-26046</v>
      </c>
      <c r="K1453" s="1">
        <v>60872</v>
      </c>
      <c r="L1453" s="2" t="s">
        <v>21</v>
      </c>
      <c r="M1453" s="1">
        <v>1991</v>
      </c>
      <c r="N1453" s="1" t="str" cm="1">
        <f t="array" ref="N1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3" s="2" t="s">
        <v>32</v>
      </c>
      <c r="P1453" s="2" t="str" cm="1">
        <f t="array" ref="P1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3" s="1">
        <v>36</v>
      </c>
      <c r="R1453" s="1">
        <v>886.52</v>
      </c>
      <c r="S1453" s="1">
        <v>23</v>
      </c>
      <c r="T1453" s="1">
        <v>32.729999999999997</v>
      </c>
      <c r="U1453" s="1">
        <v>9</v>
      </c>
      <c r="V1453" s="10"/>
      <c r="W1453" s="1" t="s">
        <v>46</v>
      </c>
      <c r="X1453" s="2" t="s">
        <v>24</v>
      </c>
      <c r="Y1453" s="2" t="str" cm="1">
        <f t="array" ref="Y1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4" spans="1:25" ht="15" customHeight="1" x14ac:dyDescent="0.35">
      <c r="A1454" s="1">
        <v>1453</v>
      </c>
      <c r="B1454" s="13">
        <v>-8.4389326219010403</v>
      </c>
      <c r="C1454" s="12">
        <v>40.216166190147199</v>
      </c>
      <c r="D1454" s="1">
        <v>4129</v>
      </c>
      <c r="E1454" s="2" t="s">
        <v>1621</v>
      </c>
      <c r="F1454" s="1"/>
      <c r="G1454" s="2" t="s">
        <v>63</v>
      </c>
      <c r="H1454" s="2" t="s">
        <v>915</v>
      </c>
      <c r="I1454" s="2" t="s">
        <v>915</v>
      </c>
      <c r="J1454" s="1">
        <v>-26033</v>
      </c>
      <c r="K1454" s="1">
        <v>60881</v>
      </c>
      <c r="L1454" s="2" t="s">
        <v>21</v>
      </c>
      <c r="M1454" s="1">
        <v>1984</v>
      </c>
      <c r="N1454" s="1" t="str" cm="1">
        <f t="array" ref="N1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4" s="2" t="s">
        <v>32</v>
      </c>
      <c r="P1454" s="2" t="str" cm="1">
        <f t="array" ref="P1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4" s="1">
        <v>9</v>
      </c>
      <c r="R1454" s="1">
        <v>175.63</v>
      </c>
      <c r="S1454" s="1">
        <v>9</v>
      </c>
      <c r="T1454" s="1">
        <v>22.2</v>
      </c>
      <c r="U1454" s="1">
        <v>6.42</v>
      </c>
      <c r="V1454" s="10"/>
      <c r="W1454" s="1" t="s">
        <v>46</v>
      </c>
      <c r="X1454" s="2" t="s">
        <v>24</v>
      </c>
      <c r="Y1454" s="2" t="str" cm="1">
        <f t="array" ref="Y1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5" spans="1:25" ht="15" customHeight="1" x14ac:dyDescent="0.35">
      <c r="A1455" s="1">
        <v>1454</v>
      </c>
      <c r="B1455" s="13">
        <v>-8.4380645055522692</v>
      </c>
      <c r="C1455" s="12">
        <v>40.217168038646797</v>
      </c>
      <c r="D1455" s="1">
        <v>4129</v>
      </c>
      <c r="E1455" s="2" t="s">
        <v>1622</v>
      </c>
      <c r="F1455" s="1"/>
      <c r="G1455" s="2" t="s">
        <v>63</v>
      </c>
      <c r="H1455" s="2" t="s">
        <v>915</v>
      </c>
      <c r="I1455" s="2" t="s">
        <v>915</v>
      </c>
      <c r="J1455" s="1">
        <v>-25958.720000000001</v>
      </c>
      <c r="K1455" s="1">
        <v>60991.99</v>
      </c>
      <c r="L1455" s="2" t="s">
        <v>21</v>
      </c>
      <c r="M1455" s="1">
        <v>1993</v>
      </c>
      <c r="N1455" s="1" t="str" cm="1">
        <f t="array" ref="N1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5" s="2" t="s">
        <v>32</v>
      </c>
      <c r="P1455" s="2" t="str" cm="1">
        <f t="array" ref="P1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5" s="1">
        <v>5</v>
      </c>
      <c r="R1455" s="1">
        <v>76.180000000000007</v>
      </c>
      <c r="S1455" s="1">
        <v>9.5</v>
      </c>
      <c r="T1455" s="1">
        <v>20.46</v>
      </c>
      <c r="U1455" s="1">
        <v>7.76</v>
      </c>
      <c r="V1455" s="10"/>
      <c r="W1455" s="1" t="s">
        <v>46</v>
      </c>
      <c r="X1455" s="2" t="s">
        <v>24</v>
      </c>
      <c r="Y1455" s="2" t="str" cm="1">
        <f t="array" ref="Y1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6" spans="1:25" ht="15" customHeight="1" x14ac:dyDescent="0.35">
      <c r="A1456" s="1">
        <v>1455</v>
      </c>
      <c r="B1456" s="13">
        <v>-8.4385900023366798</v>
      </c>
      <c r="C1456" s="12">
        <v>40.2184807848299</v>
      </c>
      <c r="D1456" s="1">
        <v>4129</v>
      </c>
      <c r="E1456" s="2" t="s">
        <v>1623</v>
      </c>
      <c r="F1456" s="1"/>
      <c r="G1456" s="2" t="s">
        <v>63</v>
      </c>
      <c r="H1456" s="2" t="s">
        <v>915</v>
      </c>
      <c r="I1456" s="2" t="s">
        <v>915</v>
      </c>
      <c r="J1456" s="1">
        <v>-26002.95</v>
      </c>
      <c r="K1456" s="1">
        <v>61137.91</v>
      </c>
      <c r="L1456" s="2" t="s">
        <v>21</v>
      </c>
      <c r="M1456" s="1">
        <v>1993</v>
      </c>
      <c r="N1456" s="1" t="str" cm="1">
        <f t="array" ref="N1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6" s="2" t="s">
        <v>32</v>
      </c>
      <c r="P1456" s="2" t="str" cm="1">
        <f t="array" ref="P1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6" s="1">
        <v>3</v>
      </c>
      <c r="R1456" s="1">
        <v>35.28</v>
      </c>
      <c r="S1456" s="1">
        <v>9.5</v>
      </c>
      <c r="T1456" s="1">
        <v>23.5</v>
      </c>
      <c r="U1456" s="1">
        <v>6.8</v>
      </c>
      <c r="V1456" s="10"/>
      <c r="W1456" s="1" t="s">
        <v>46</v>
      </c>
      <c r="X1456" s="2" t="s">
        <v>24</v>
      </c>
      <c r="Y1456" s="2" t="str" cm="1">
        <f t="array" ref="Y1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7" spans="1:27" ht="15" customHeight="1" x14ac:dyDescent="0.35">
      <c r="A1457" s="1">
        <v>1456</v>
      </c>
      <c r="B1457" s="13">
        <v>-8.4382201754142798</v>
      </c>
      <c r="C1457" s="12">
        <v>40.218192312663902</v>
      </c>
      <c r="D1457" s="1">
        <v>4129</v>
      </c>
      <c r="E1457" s="2" t="s">
        <v>1624</v>
      </c>
      <c r="F1457" s="1"/>
      <c r="G1457" s="2" t="s">
        <v>63</v>
      </c>
      <c r="H1457" s="2" t="s">
        <v>915</v>
      </c>
      <c r="I1457" s="2" t="s">
        <v>915</v>
      </c>
      <c r="J1457" s="1">
        <v>-25971.58</v>
      </c>
      <c r="K1457" s="1">
        <v>61105.77</v>
      </c>
      <c r="L1457" s="2" t="s">
        <v>21</v>
      </c>
      <c r="M1457" s="1">
        <v>1993</v>
      </c>
      <c r="N1457" s="1" t="str" cm="1">
        <f t="array" ref="N1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7" s="2" t="s">
        <v>32</v>
      </c>
      <c r="P1457" s="2" t="str" cm="1">
        <f t="array" ref="P1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7" s="1">
        <v>3</v>
      </c>
      <c r="R1457" s="1">
        <v>58.5</v>
      </c>
      <c r="S1457" s="1">
        <v>9.5</v>
      </c>
      <c r="T1457" s="1">
        <v>21.36</v>
      </c>
      <c r="U1457" s="1">
        <v>6.25</v>
      </c>
      <c r="V1457" s="10"/>
      <c r="W1457" s="1" t="s">
        <v>46</v>
      </c>
      <c r="X1457" s="2" t="s">
        <v>24</v>
      </c>
      <c r="Y1457" s="2" t="str" cm="1">
        <f t="array" ref="Y1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8" spans="1:27" ht="15" customHeight="1" x14ac:dyDescent="0.35">
      <c r="A1458" s="1">
        <v>1457</v>
      </c>
      <c r="B1458" s="13">
        <v>-8.4378251274690701</v>
      </c>
      <c r="C1458" s="12">
        <v>40.217806462531499</v>
      </c>
      <c r="D1458" s="1">
        <v>4129</v>
      </c>
      <c r="E1458" s="2" t="s">
        <v>1625</v>
      </c>
      <c r="F1458" s="1"/>
      <c r="G1458" s="2" t="s">
        <v>63</v>
      </c>
      <c r="H1458" s="2" t="s">
        <v>915</v>
      </c>
      <c r="I1458" s="2" t="s">
        <v>915</v>
      </c>
      <c r="J1458" s="1">
        <v>-25938.1</v>
      </c>
      <c r="K1458" s="1">
        <v>61062.81</v>
      </c>
      <c r="L1458" s="2" t="s">
        <v>21</v>
      </c>
      <c r="M1458" s="1">
        <v>1993</v>
      </c>
      <c r="N1458" s="1" t="str" cm="1">
        <f t="array" ref="N1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8" s="2" t="s">
        <v>32</v>
      </c>
      <c r="P1458" s="2" t="str" cm="1">
        <f t="array" ref="P1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8" s="1">
        <v>3</v>
      </c>
      <c r="R1458" s="1">
        <v>54.84</v>
      </c>
      <c r="S1458" s="1">
        <v>9.5</v>
      </c>
      <c r="T1458" s="1">
        <v>20.54</v>
      </c>
      <c r="U1458" s="1">
        <v>6.78</v>
      </c>
      <c r="V1458" s="10"/>
      <c r="W1458" s="1" t="s">
        <v>46</v>
      </c>
      <c r="X1458" s="2" t="s">
        <v>24</v>
      </c>
      <c r="Y1458" s="2" t="str" cm="1">
        <f t="array" ref="Y1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59" spans="1:27" ht="15" customHeight="1" x14ac:dyDescent="0.35">
      <c r="A1459" s="1">
        <v>1458</v>
      </c>
      <c r="B1459" s="13">
        <v>-8.4374620516324299</v>
      </c>
      <c r="C1459" s="12">
        <v>40.218237626627399</v>
      </c>
      <c r="D1459" s="1">
        <v>4129</v>
      </c>
      <c r="E1459" s="2" t="s">
        <v>1626</v>
      </c>
      <c r="F1459" s="1"/>
      <c r="G1459" s="2" t="s">
        <v>63</v>
      </c>
      <c r="H1459" s="2" t="s">
        <v>915</v>
      </c>
      <c r="I1459" s="2" t="s">
        <v>915</v>
      </c>
      <c r="J1459" s="1">
        <v>-25907.03</v>
      </c>
      <c r="K1459" s="1">
        <v>61110.58</v>
      </c>
      <c r="L1459" s="2" t="s">
        <v>21</v>
      </c>
      <c r="M1459" s="1">
        <v>1993</v>
      </c>
      <c r="N1459" s="1" t="str" cm="1">
        <f t="array" ref="N1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59" s="2" t="s">
        <v>32</v>
      </c>
      <c r="P1459" s="2" t="str" cm="1">
        <f t="array" ref="P1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59" s="1">
        <v>8</v>
      </c>
      <c r="R1459" s="1">
        <v>154.5</v>
      </c>
      <c r="S1459" s="1">
        <v>17.8</v>
      </c>
      <c r="T1459" s="1">
        <v>25.11</v>
      </c>
      <c r="U1459" s="1">
        <v>6.17</v>
      </c>
      <c r="V1459" s="10"/>
      <c r="W1459" s="1" t="s">
        <v>46</v>
      </c>
      <c r="X1459" s="2" t="s">
        <v>24</v>
      </c>
      <c r="Y1459" s="2" t="str" cm="1">
        <f t="array" ref="Y1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0" spans="1:27" ht="15" customHeight="1" x14ac:dyDescent="0.35">
      <c r="A1460" s="1">
        <v>1459</v>
      </c>
      <c r="B1460" s="13">
        <v>-8.4362988417429499</v>
      </c>
      <c r="C1460" s="12">
        <v>40.2192542862255</v>
      </c>
      <c r="D1460" s="1">
        <v>4129</v>
      </c>
      <c r="E1460" s="2" t="s">
        <v>1627</v>
      </c>
      <c r="F1460" s="1"/>
      <c r="G1460" s="2" t="s">
        <v>63</v>
      </c>
      <c r="H1460" s="2" t="s">
        <v>915</v>
      </c>
      <c r="I1460" s="2" t="s">
        <v>915</v>
      </c>
      <c r="J1460" s="1">
        <v>-25807.63</v>
      </c>
      <c r="K1460" s="1">
        <v>61223.13</v>
      </c>
      <c r="L1460" s="2" t="s">
        <v>21</v>
      </c>
      <c r="M1460" s="1">
        <v>1993</v>
      </c>
      <c r="N1460" s="1" t="str" cm="1">
        <f t="array" ref="N1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0" s="2" t="s">
        <v>32</v>
      </c>
      <c r="P1460" s="2" t="str" cm="1">
        <f t="array" ref="P1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0" s="1">
        <v>2</v>
      </c>
      <c r="R1460" s="1">
        <v>30</v>
      </c>
      <c r="S1460" s="1">
        <v>17.8</v>
      </c>
      <c r="T1460" s="1">
        <v>15.33</v>
      </c>
      <c r="U1460" s="1">
        <v>2.5</v>
      </c>
      <c r="V1460" s="10"/>
      <c r="W1460" s="1" t="s">
        <v>46</v>
      </c>
      <c r="X1460" s="2" t="s">
        <v>24</v>
      </c>
      <c r="Y1460" s="2" t="str" cm="1">
        <f t="array" ref="Y1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1" spans="1:27" ht="15" customHeight="1" x14ac:dyDescent="0.35">
      <c r="A1461" s="1">
        <v>1460</v>
      </c>
      <c r="B1461" s="13">
        <v>-8.4363983441089605</v>
      </c>
      <c r="C1461" s="12">
        <v>40.219332466379797</v>
      </c>
      <c r="D1461" s="1">
        <v>4129</v>
      </c>
      <c r="E1461" s="2" t="s">
        <v>1628</v>
      </c>
      <c r="F1461" s="1"/>
      <c r="G1461" s="2" t="s">
        <v>63</v>
      </c>
      <c r="H1461" s="2" t="s">
        <v>915</v>
      </c>
      <c r="I1461" s="2" t="s">
        <v>915</v>
      </c>
      <c r="J1461" s="1">
        <v>-25816.07</v>
      </c>
      <c r="K1461" s="1">
        <v>61231.839999999997</v>
      </c>
      <c r="L1461" s="2" t="s">
        <v>21</v>
      </c>
      <c r="M1461" s="1">
        <v>1991</v>
      </c>
      <c r="N1461" s="1" t="str" cm="1">
        <f t="array" ref="N1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1" s="2" t="s">
        <v>32</v>
      </c>
      <c r="P1461" s="2" t="str" cm="1">
        <f t="array" ref="P1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1" s="1">
        <v>2</v>
      </c>
      <c r="R1461" s="1">
        <v>40</v>
      </c>
      <c r="S1461" s="1">
        <v>9.5</v>
      </c>
      <c r="T1461" s="1">
        <v>21.95</v>
      </c>
      <c r="U1461" s="1">
        <v>2.06</v>
      </c>
      <c r="V1461" s="10"/>
      <c r="W1461" s="1" t="s">
        <v>46</v>
      </c>
      <c r="X1461" s="2" t="s">
        <v>24</v>
      </c>
      <c r="Y1461" s="2" t="str" cm="1">
        <f t="array" ref="Y1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2" spans="1:27" ht="15" customHeight="1" x14ac:dyDescent="0.35">
      <c r="A1462" s="1">
        <v>1461</v>
      </c>
      <c r="B1462" s="13">
        <v>-8.39680238462687</v>
      </c>
      <c r="C1462" s="12">
        <v>40.184938411966797</v>
      </c>
      <c r="D1462" s="1">
        <v>4131</v>
      </c>
      <c r="E1462" s="2" t="s">
        <v>1629</v>
      </c>
      <c r="F1462" s="1" t="s">
        <v>2720</v>
      </c>
      <c r="G1462" s="2" t="s">
        <v>26</v>
      </c>
      <c r="H1462" s="2" t="s">
        <v>915</v>
      </c>
      <c r="I1462" s="2" t="s">
        <v>915</v>
      </c>
      <c r="J1462" s="1">
        <v>-22457</v>
      </c>
      <c r="K1462" s="1">
        <v>57402</v>
      </c>
      <c r="L1462" s="2" t="s">
        <v>21</v>
      </c>
      <c r="M1462" s="1">
        <v>1873</v>
      </c>
      <c r="N1462" s="1" t="str" cm="1">
        <f t="array" ref="N1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62" s="2" t="s">
        <v>32</v>
      </c>
      <c r="P1462" s="2" t="str" cm="1">
        <f t="array" ref="P1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2" s="1">
        <v>4</v>
      </c>
      <c r="R1462" s="1">
        <v>198.3</v>
      </c>
      <c r="S1462" s="1">
        <v>10.17</v>
      </c>
      <c r="T1462" s="1">
        <v>49.8</v>
      </c>
      <c r="U1462" s="1">
        <v>10.199999999999999</v>
      </c>
      <c r="V1462" s="10"/>
      <c r="W1462" s="1" t="s">
        <v>46</v>
      </c>
      <c r="X1462" s="2" t="s">
        <v>654</v>
      </c>
      <c r="Y1462" s="2" t="str" cm="1">
        <f t="array" ref="Y1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62" s="2" t="s">
        <v>51</v>
      </c>
      <c r="AA1462" s="2" t="s">
        <v>38</v>
      </c>
    </row>
    <row r="1463" spans="1:27" ht="15" customHeight="1" x14ac:dyDescent="0.35">
      <c r="A1463" s="1">
        <v>1462</v>
      </c>
      <c r="B1463" s="13">
        <v>-8.6094476128288893</v>
      </c>
      <c r="C1463" s="12">
        <v>40.590660960894702</v>
      </c>
      <c r="D1463" s="1">
        <v>4132</v>
      </c>
      <c r="E1463" s="2" t="s">
        <v>1630</v>
      </c>
      <c r="F1463" s="1"/>
      <c r="G1463" s="2" t="s">
        <v>19</v>
      </c>
      <c r="H1463" s="2" t="s">
        <v>1608</v>
      </c>
      <c r="I1463" s="2" t="s">
        <v>1608</v>
      </c>
      <c r="J1463" s="1">
        <v>-40323.879999999997</v>
      </c>
      <c r="K1463" s="1">
        <v>102530</v>
      </c>
      <c r="L1463" s="2" t="s">
        <v>21</v>
      </c>
      <c r="M1463" s="1">
        <v>1991</v>
      </c>
      <c r="N1463" s="1" t="str" cm="1">
        <f t="array" ref="N1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3" s="2" t="s">
        <v>65</v>
      </c>
      <c r="P1463" s="2" t="str" cm="1">
        <f t="array" ref="P1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63" s="1">
        <v>1</v>
      </c>
      <c r="R1463" s="1">
        <v>8.5</v>
      </c>
      <c r="S1463" s="1">
        <v>14.8</v>
      </c>
      <c r="T1463" s="1">
        <v>8.5</v>
      </c>
      <c r="U1463" s="9"/>
      <c r="V1463" s="10"/>
      <c r="W1463" s="1" t="s">
        <v>46</v>
      </c>
      <c r="X1463" s="2" t="s">
        <v>24</v>
      </c>
      <c r="Y1463" s="2" t="str" cm="1">
        <f t="array" ref="Y1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4" spans="1:27" ht="15" customHeight="1" x14ac:dyDescent="0.35">
      <c r="A1464" s="1">
        <v>1463</v>
      </c>
      <c r="B1464" s="13">
        <v>-8.4223038776237296</v>
      </c>
      <c r="C1464" s="12">
        <v>40.192649598056398</v>
      </c>
      <c r="D1464" s="1">
        <v>4133</v>
      </c>
      <c r="E1464" s="2" t="s">
        <v>1631</v>
      </c>
      <c r="F1464" s="1"/>
      <c r="G1464" s="2" t="s">
        <v>63</v>
      </c>
      <c r="H1464" s="2" t="s">
        <v>915</v>
      </c>
      <c r="I1464" s="2" t="s">
        <v>915</v>
      </c>
      <c r="J1464" s="1">
        <v>-24626</v>
      </c>
      <c r="K1464" s="1">
        <v>58265</v>
      </c>
      <c r="L1464" s="2" t="s">
        <v>21</v>
      </c>
      <c r="M1464" s="1">
        <v>2004</v>
      </c>
      <c r="N1464" s="1" t="str" cm="1">
        <f t="array" ref="N1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4" s="2" t="s">
        <v>32</v>
      </c>
      <c r="P1464" s="2" t="str" cm="1">
        <f t="array" ref="P1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4" s="1">
        <v>10</v>
      </c>
      <c r="R1464" s="1">
        <v>352.5</v>
      </c>
      <c r="S1464" s="1">
        <v>34.299999999999997</v>
      </c>
      <c r="T1464" s="1">
        <v>40</v>
      </c>
      <c r="U1464" s="1">
        <v>14.45</v>
      </c>
      <c r="V1464" s="10"/>
      <c r="W1464" s="1" t="s">
        <v>46</v>
      </c>
      <c r="X1464" s="2" t="s">
        <v>38</v>
      </c>
      <c r="Y1464" s="2" t="str" cm="1">
        <f t="array" ref="Y1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5" spans="1:27" ht="15" customHeight="1" x14ac:dyDescent="0.35">
      <c r="A1465" s="1">
        <v>1464</v>
      </c>
      <c r="B1465" s="13">
        <v>-8.4317130220621301</v>
      </c>
      <c r="C1465" s="12">
        <v>40.192334641058302</v>
      </c>
      <c r="D1465" s="1">
        <v>4133</v>
      </c>
      <c r="E1465" s="2" t="s">
        <v>1632</v>
      </c>
      <c r="F1465" s="1"/>
      <c r="G1465" s="2" t="s">
        <v>63</v>
      </c>
      <c r="H1465" s="2" t="s">
        <v>915</v>
      </c>
      <c r="I1465" s="2" t="s">
        <v>915</v>
      </c>
      <c r="J1465" s="1">
        <v>-25427.34</v>
      </c>
      <c r="K1465" s="1">
        <v>58232.68</v>
      </c>
      <c r="L1465" s="2" t="s">
        <v>21</v>
      </c>
      <c r="M1465" s="1">
        <v>2003</v>
      </c>
      <c r="N1465" s="1" t="str" cm="1">
        <f t="array" ref="N1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5" s="2" t="s">
        <v>32</v>
      </c>
      <c r="P1465" s="2" t="str" cm="1">
        <f t="array" ref="P1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5" s="1">
        <v>5</v>
      </c>
      <c r="R1465" s="1">
        <v>123.83</v>
      </c>
      <c r="S1465" s="1">
        <v>8</v>
      </c>
      <c r="T1465" s="1">
        <v>31.6</v>
      </c>
      <c r="U1465" s="1">
        <v>14.6</v>
      </c>
      <c r="V1465" s="10"/>
      <c r="W1465" s="1" t="s">
        <v>46</v>
      </c>
      <c r="X1465" s="2" t="s">
        <v>38</v>
      </c>
      <c r="Y1465" s="2" t="str" cm="1">
        <f t="array" ref="Y1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6" spans="1:27" ht="15" customHeight="1" x14ac:dyDescent="0.35">
      <c r="A1466" s="1">
        <v>1465</v>
      </c>
      <c r="B1466" s="13">
        <v>-8.4314172013217892</v>
      </c>
      <c r="C1466" s="12">
        <v>40.191717330235001</v>
      </c>
      <c r="D1466" s="1">
        <v>4133</v>
      </c>
      <c r="E1466" s="2" t="s">
        <v>1633</v>
      </c>
      <c r="F1466" s="1"/>
      <c r="G1466" s="2" t="s">
        <v>63</v>
      </c>
      <c r="H1466" s="2" t="s">
        <v>915</v>
      </c>
      <c r="I1466" s="2" t="s">
        <v>915</v>
      </c>
      <c r="J1466" s="1">
        <v>-25402.38</v>
      </c>
      <c r="K1466" s="1">
        <v>58164.05</v>
      </c>
      <c r="L1466" s="2" t="s">
        <v>21</v>
      </c>
      <c r="M1466" s="1">
        <v>2003</v>
      </c>
      <c r="N1466" s="1" t="str" cm="1">
        <f t="array" ref="N1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6" s="2" t="s">
        <v>32</v>
      </c>
      <c r="P1466" s="2" t="str" cm="1">
        <f t="array" ref="P1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6" s="1">
        <v>2</v>
      </c>
      <c r="R1466" s="1">
        <v>44.75</v>
      </c>
      <c r="S1466" s="1">
        <v>12.5</v>
      </c>
      <c r="T1466" s="1">
        <v>32.6</v>
      </c>
      <c r="U1466" s="1">
        <v>7.7</v>
      </c>
      <c r="V1466" s="10"/>
      <c r="W1466" s="1" t="s">
        <v>46</v>
      </c>
      <c r="X1466" s="2" t="s">
        <v>38</v>
      </c>
      <c r="Y1466" s="2" t="str" cm="1">
        <f t="array" ref="Y1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7" spans="1:27" ht="15" customHeight="1" x14ac:dyDescent="0.35">
      <c r="A1467" s="1">
        <v>1466</v>
      </c>
      <c r="B1467" s="13">
        <v>-8.4305937058214493</v>
      </c>
      <c r="C1467" s="12">
        <v>40.191678202338203</v>
      </c>
      <c r="D1467" s="1">
        <v>4133</v>
      </c>
      <c r="E1467" s="2" t="s">
        <v>1634</v>
      </c>
      <c r="F1467" s="1"/>
      <c r="G1467" s="2" t="s">
        <v>63</v>
      </c>
      <c r="H1467" s="2" t="s">
        <v>915</v>
      </c>
      <c r="I1467" s="2" t="s">
        <v>915</v>
      </c>
      <c r="J1467" s="1">
        <v>-25332.27</v>
      </c>
      <c r="K1467" s="1">
        <v>58159.47</v>
      </c>
      <c r="L1467" s="2" t="s">
        <v>21</v>
      </c>
      <c r="M1467" s="1">
        <v>2003</v>
      </c>
      <c r="N1467" s="1" t="str" cm="1">
        <f t="array" ref="N1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7" s="2" t="s">
        <v>32</v>
      </c>
      <c r="P1467" s="2" t="str" cm="1">
        <f t="array" ref="P1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7" s="1">
        <v>10</v>
      </c>
      <c r="R1467" s="1">
        <v>307.5</v>
      </c>
      <c r="S1467" s="1">
        <v>9.5</v>
      </c>
      <c r="T1467" s="1">
        <v>35</v>
      </c>
      <c r="U1467" s="1">
        <v>19.079999999999998</v>
      </c>
      <c r="V1467" s="10"/>
      <c r="W1467" s="1" t="s">
        <v>46</v>
      </c>
      <c r="X1467" s="2" t="s">
        <v>38</v>
      </c>
      <c r="Y1467" s="2" t="str" cm="1">
        <f t="array" ref="Y1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8" spans="1:27" ht="15" customHeight="1" x14ac:dyDescent="0.35">
      <c r="A1468" s="1">
        <v>1467</v>
      </c>
      <c r="B1468" s="13">
        <v>-8.4300823809948398</v>
      </c>
      <c r="C1468" s="12">
        <v>40.191458060555497</v>
      </c>
      <c r="D1468" s="1">
        <v>4133</v>
      </c>
      <c r="E1468" s="2" t="s">
        <v>1635</v>
      </c>
      <c r="F1468" s="1"/>
      <c r="G1468" s="2" t="s">
        <v>63</v>
      </c>
      <c r="H1468" s="2" t="s">
        <v>915</v>
      </c>
      <c r="I1468" s="2" t="s">
        <v>915</v>
      </c>
      <c r="J1468" s="1">
        <v>-25288.81</v>
      </c>
      <c r="K1468" s="1">
        <v>58134.879999999997</v>
      </c>
      <c r="L1468" s="2" t="s">
        <v>21</v>
      </c>
      <c r="M1468" s="1">
        <v>2003</v>
      </c>
      <c r="N1468" s="1" t="str" cm="1">
        <f t="array" ref="N1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8" s="2" t="s">
        <v>32</v>
      </c>
      <c r="P1468" s="2" t="str" cm="1">
        <f t="array" ref="P1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8" s="1">
        <v>11</v>
      </c>
      <c r="R1468" s="1">
        <v>353.5</v>
      </c>
      <c r="S1468" s="1">
        <v>22</v>
      </c>
      <c r="T1468" s="1">
        <v>45.5</v>
      </c>
      <c r="U1468" s="1">
        <v>13.4</v>
      </c>
      <c r="V1468" s="10"/>
      <c r="W1468" s="1" t="s">
        <v>46</v>
      </c>
      <c r="X1468" s="2" t="s">
        <v>38</v>
      </c>
      <c r="Y1468" s="2" t="str" cm="1">
        <f t="array" ref="Y1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69" spans="1:27" ht="15" customHeight="1" x14ac:dyDescent="0.35">
      <c r="A1469" s="1">
        <v>1468</v>
      </c>
      <c r="B1469" s="13">
        <v>-8.4305240211953691</v>
      </c>
      <c r="C1469" s="12">
        <v>40.191291128550098</v>
      </c>
      <c r="D1469" s="1">
        <v>4133</v>
      </c>
      <c r="E1469" s="2" t="s">
        <v>1636</v>
      </c>
      <c r="F1469" s="1"/>
      <c r="G1469" s="2" t="s">
        <v>63</v>
      </c>
      <c r="H1469" s="2" t="s">
        <v>915</v>
      </c>
      <c r="I1469" s="2" t="s">
        <v>915</v>
      </c>
      <c r="J1469" s="1">
        <v>-25326.48</v>
      </c>
      <c r="K1469" s="1">
        <v>58116.47</v>
      </c>
      <c r="L1469" s="2" t="s">
        <v>21</v>
      </c>
      <c r="M1469" s="1">
        <v>2003</v>
      </c>
      <c r="N1469" s="1" t="str" cm="1">
        <f t="array" ref="N1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69" s="2" t="s">
        <v>32</v>
      </c>
      <c r="P1469" s="2" t="str" cm="1">
        <f t="array" ref="P1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69" s="1">
        <v>3</v>
      </c>
      <c r="R1469" s="1">
        <v>61.5</v>
      </c>
      <c r="S1469" s="1">
        <v>12.5</v>
      </c>
      <c r="T1469" s="1">
        <v>32.4</v>
      </c>
      <c r="U1469" s="1">
        <v>11</v>
      </c>
      <c r="V1469" s="10"/>
      <c r="W1469" s="1" t="s">
        <v>46</v>
      </c>
      <c r="X1469" s="2" t="s">
        <v>38</v>
      </c>
      <c r="Y1469" s="2" t="str" cm="1">
        <f t="array" ref="Y1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0" spans="1:27" ht="15" customHeight="1" x14ac:dyDescent="0.35">
      <c r="A1470" s="1">
        <v>1469</v>
      </c>
      <c r="B1470" s="13">
        <v>-8.4305516182223901</v>
      </c>
      <c r="C1470" s="12">
        <v>40.190753586697497</v>
      </c>
      <c r="D1470" s="1">
        <v>4133</v>
      </c>
      <c r="E1470" s="2" t="s">
        <v>1637</v>
      </c>
      <c r="F1470" s="1"/>
      <c r="G1470" s="2" t="s">
        <v>63</v>
      </c>
      <c r="H1470" s="2" t="s">
        <v>915</v>
      </c>
      <c r="I1470" s="2" t="s">
        <v>915</v>
      </c>
      <c r="J1470" s="1">
        <v>-25329.03</v>
      </c>
      <c r="K1470" s="1">
        <v>58056.79</v>
      </c>
      <c r="L1470" s="2" t="s">
        <v>21</v>
      </c>
      <c r="M1470" s="1">
        <v>2003</v>
      </c>
      <c r="N1470" s="1" t="str" cm="1">
        <f t="array" ref="N1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0" s="2" t="s">
        <v>32</v>
      </c>
      <c r="P1470" s="2" t="str" cm="1">
        <f t="array" ref="P1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0" s="1">
        <v>2</v>
      </c>
      <c r="R1470" s="1">
        <v>51.68</v>
      </c>
      <c r="S1470" s="1">
        <v>28.15</v>
      </c>
      <c r="T1470" s="1">
        <v>28.68</v>
      </c>
      <c r="U1470" s="1">
        <v>10.199999999999999</v>
      </c>
      <c r="V1470" s="10"/>
      <c r="W1470" s="1" t="s">
        <v>46</v>
      </c>
      <c r="X1470" s="2" t="s">
        <v>38</v>
      </c>
      <c r="Y1470" s="2" t="str" cm="1">
        <f t="array" ref="Y1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1" spans="1:27" ht="15" customHeight="1" x14ac:dyDescent="0.35">
      <c r="A1471" s="1">
        <v>1470</v>
      </c>
      <c r="B1471" s="13">
        <v>-8.4303149225694192</v>
      </c>
      <c r="C1471" s="12">
        <v>40.1911946722159</v>
      </c>
      <c r="D1471" s="1">
        <v>4133</v>
      </c>
      <c r="E1471" s="2" t="s">
        <v>1638</v>
      </c>
      <c r="F1471" s="1"/>
      <c r="G1471" s="2" t="s">
        <v>63</v>
      </c>
      <c r="H1471" s="2" t="s">
        <v>915</v>
      </c>
      <c r="I1471" s="2" t="s">
        <v>915</v>
      </c>
      <c r="J1471" s="1">
        <v>-25308.71</v>
      </c>
      <c r="K1471" s="1">
        <v>58105.7</v>
      </c>
      <c r="L1471" s="2" t="s">
        <v>21</v>
      </c>
      <c r="M1471" s="1">
        <v>2003</v>
      </c>
      <c r="N1471" s="1" t="str" cm="1">
        <f t="array" ref="N1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1" s="2" t="s">
        <v>32</v>
      </c>
      <c r="P1471" s="2" t="str" cm="1">
        <f t="array" ref="P1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1" s="1">
        <v>10</v>
      </c>
      <c r="R1471" s="1">
        <v>307.77</v>
      </c>
      <c r="S1471" s="1">
        <v>9</v>
      </c>
      <c r="T1471" s="1">
        <v>35.25</v>
      </c>
      <c r="U1471" s="1">
        <v>16.600000000000001</v>
      </c>
      <c r="V1471" s="10"/>
      <c r="W1471" s="1" t="s">
        <v>46</v>
      </c>
      <c r="X1471" s="2" t="s">
        <v>38</v>
      </c>
      <c r="Y1471" s="2" t="str" cm="1">
        <f t="array" ref="Y1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2" spans="1:27" ht="15" customHeight="1" x14ac:dyDescent="0.35">
      <c r="A1472" s="1">
        <v>1471</v>
      </c>
      <c r="B1472" s="13">
        <v>-8.4262829719190808</v>
      </c>
      <c r="C1472" s="12">
        <v>40.1925244945107</v>
      </c>
      <c r="D1472" s="1">
        <v>4133</v>
      </c>
      <c r="E1472" s="2" t="s">
        <v>1639</v>
      </c>
      <c r="F1472" s="1"/>
      <c r="G1472" s="2" t="s">
        <v>26</v>
      </c>
      <c r="H1472" s="2" t="s">
        <v>915</v>
      </c>
      <c r="I1472" s="2" t="s">
        <v>915</v>
      </c>
      <c r="J1472" s="1">
        <v>-24964.880000000001</v>
      </c>
      <c r="K1472" s="1">
        <v>58252.22</v>
      </c>
      <c r="L1472" s="2" t="s">
        <v>21</v>
      </c>
      <c r="M1472" s="1">
        <v>2004</v>
      </c>
      <c r="N1472" s="1" t="str" cm="1">
        <f t="array" ref="N1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2" s="2" t="s">
        <v>526</v>
      </c>
      <c r="P1472" s="2" t="str" cm="1">
        <f t="array" ref="P1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72" s="1">
        <v>4</v>
      </c>
      <c r="R1472" s="1">
        <v>333.5</v>
      </c>
      <c r="S1472" s="1">
        <v>34.299999999999997</v>
      </c>
      <c r="T1472" s="1">
        <v>194.85</v>
      </c>
      <c r="U1472" s="1">
        <v>11.96</v>
      </c>
      <c r="V1472" s="10"/>
      <c r="W1472" s="1" t="s">
        <v>46</v>
      </c>
      <c r="X1472" s="2" t="s">
        <v>321</v>
      </c>
      <c r="Y1472" s="2" t="str" cm="1">
        <f t="array" ref="Y1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472" s="2" t="s">
        <v>24</v>
      </c>
      <c r="AA1472" s="2" t="s">
        <v>38</v>
      </c>
    </row>
    <row r="1473" spans="1:26" ht="15" customHeight="1" x14ac:dyDescent="0.35">
      <c r="A1473" s="1">
        <v>1472</v>
      </c>
      <c r="B1473" s="13">
        <v>-8.4209279293053996</v>
      </c>
      <c r="C1473" s="12">
        <v>40.192908163641597</v>
      </c>
      <c r="D1473" s="1">
        <v>4133</v>
      </c>
      <c r="E1473" s="2" t="s">
        <v>1640</v>
      </c>
      <c r="F1473" s="1"/>
      <c r="G1473" s="2" t="s">
        <v>63</v>
      </c>
      <c r="H1473" s="2" t="s">
        <v>915</v>
      </c>
      <c r="I1473" s="2" t="s">
        <v>915</v>
      </c>
      <c r="J1473" s="1">
        <v>-24508.74</v>
      </c>
      <c r="K1473" s="1">
        <v>58293.33</v>
      </c>
      <c r="L1473" s="2" t="s">
        <v>21</v>
      </c>
      <c r="M1473" s="1">
        <v>2003</v>
      </c>
      <c r="N1473" s="1" t="str" cm="1">
        <f t="array" ref="N1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3" s="2" t="s">
        <v>32</v>
      </c>
      <c r="P1473" s="2" t="str" cm="1">
        <f t="array" ref="P1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3" s="1">
        <v>2</v>
      </c>
      <c r="R1473" s="1">
        <v>30.17</v>
      </c>
      <c r="S1473" s="1">
        <v>8.9</v>
      </c>
      <c r="T1473" s="1">
        <v>20.02</v>
      </c>
      <c r="U1473" s="1">
        <v>4.3</v>
      </c>
      <c r="V1473" s="10"/>
      <c r="W1473" s="1" t="s">
        <v>46</v>
      </c>
      <c r="X1473" s="2" t="s">
        <v>38</v>
      </c>
      <c r="Y1473" s="2" t="str" cm="1">
        <f t="array" ref="Y1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4" spans="1:26" ht="15" customHeight="1" x14ac:dyDescent="0.35">
      <c r="A1474" s="1">
        <v>1473</v>
      </c>
      <c r="B1474" s="13">
        <v>-8.4220208284304992</v>
      </c>
      <c r="C1474" s="12">
        <v>40.192863654059103</v>
      </c>
      <c r="D1474" s="1">
        <v>4133</v>
      </c>
      <c r="E1474" s="2" t="s">
        <v>1641</v>
      </c>
      <c r="F1474" s="1"/>
      <c r="G1474" s="2" t="s">
        <v>63</v>
      </c>
      <c r="H1474" s="2" t="s">
        <v>915</v>
      </c>
      <c r="I1474" s="2" t="s">
        <v>915</v>
      </c>
      <c r="J1474" s="1">
        <v>-24601.82</v>
      </c>
      <c r="K1474" s="1">
        <v>58288.69</v>
      </c>
      <c r="L1474" s="2" t="s">
        <v>21</v>
      </c>
      <c r="M1474" s="1">
        <v>2003</v>
      </c>
      <c r="N1474" s="1" t="str" cm="1">
        <f t="array" ref="N1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4" s="2" t="s">
        <v>32</v>
      </c>
      <c r="P1474" s="2" t="str" cm="1">
        <f t="array" ref="P1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4" s="1">
        <v>4</v>
      </c>
      <c r="R1474" s="1">
        <v>124.8</v>
      </c>
      <c r="S1474" s="1">
        <v>12.5</v>
      </c>
      <c r="T1474" s="1">
        <v>35</v>
      </c>
      <c r="U1474" s="1">
        <v>12.4</v>
      </c>
      <c r="V1474" s="10"/>
      <c r="W1474" s="1" t="s">
        <v>46</v>
      </c>
      <c r="X1474" s="2" t="s">
        <v>38</v>
      </c>
      <c r="Y1474" s="2" t="str" cm="1">
        <f t="array" ref="Y1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5" spans="1:26" ht="15" customHeight="1" x14ac:dyDescent="0.35">
      <c r="A1475" s="1">
        <v>1474</v>
      </c>
      <c r="B1475" s="13">
        <v>-8.4208996907827505</v>
      </c>
      <c r="C1475" s="12">
        <v>40.192256388291</v>
      </c>
      <c r="D1475" s="1">
        <v>4133</v>
      </c>
      <c r="E1475" s="2" t="s">
        <v>1642</v>
      </c>
      <c r="F1475" s="1"/>
      <c r="G1475" s="2" t="s">
        <v>63</v>
      </c>
      <c r="H1475" s="2" t="s">
        <v>915</v>
      </c>
      <c r="I1475" s="2" t="s">
        <v>915</v>
      </c>
      <c r="J1475" s="1">
        <v>-24506.57</v>
      </c>
      <c r="K1475" s="1">
        <v>58220.95</v>
      </c>
      <c r="L1475" s="2" t="s">
        <v>21</v>
      </c>
      <c r="M1475" s="1">
        <v>2003</v>
      </c>
      <c r="N1475" s="1" t="str" cm="1">
        <f t="array" ref="N1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5" s="2" t="s">
        <v>32</v>
      </c>
      <c r="P1475" s="2" t="str" cm="1">
        <f t="array" ref="P1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5" s="1">
        <v>2</v>
      </c>
      <c r="R1475" s="1">
        <v>41.17</v>
      </c>
      <c r="S1475" s="1">
        <v>7.3</v>
      </c>
      <c r="T1475" s="1">
        <v>21.17</v>
      </c>
      <c r="U1475" s="1">
        <v>7.45</v>
      </c>
      <c r="V1475" s="10"/>
      <c r="W1475" s="1" t="s">
        <v>46</v>
      </c>
      <c r="X1475" s="2" t="s">
        <v>38</v>
      </c>
      <c r="Y1475" s="2" t="str" cm="1">
        <f t="array" ref="Y1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6" spans="1:26" ht="15" customHeight="1" x14ac:dyDescent="0.35">
      <c r="A1476" s="1">
        <v>1475</v>
      </c>
      <c r="B1476" s="13">
        <v>-8.4209790352610803</v>
      </c>
      <c r="C1476" s="12">
        <v>40.192218906676104</v>
      </c>
      <c r="D1476" s="1">
        <v>4133</v>
      </c>
      <c r="E1476" s="2" t="s">
        <v>1643</v>
      </c>
      <c r="F1476" s="1"/>
      <c r="G1476" s="2" t="s">
        <v>63</v>
      </c>
      <c r="H1476" s="2" t="s">
        <v>915</v>
      </c>
      <c r="I1476" s="2" t="s">
        <v>915</v>
      </c>
      <c r="J1476" s="1">
        <v>-24513.34</v>
      </c>
      <c r="K1476" s="1">
        <v>58216.81</v>
      </c>
      <c r="L1476" s="2" t="s">
        <v>21</v>
      </c>
      <c r="M1476" s="1">
        <v>2003</v>
      </c>
      <c r="N1476" s="1" t="str" cm="1">
        <f t="array" ref="N1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6" s="2" t="s">
        <v>32</v>
      </c>
      <c r="P1476" s="2" t="str" cm="1">
        <f t="array" ref="P1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6" s="1">
        <v>2</v>
      </c>
      <c r="R1476" s="1">
        <v>38.200000000000003</v>
      </c>
      <c r="S1476" s="1">
        <v>7.3</v>
      </c>
      <c r="T1476" s="1">
        <v>19.8</v>
      </c>
      <c r="U1476" s="1">
        <v>8.25</v>
      </c>
      <c r="V1476" s="10"/>
      <c r="W1476" s="1" t="s">
        <v>46</v>
      </c>
      <c r="X1476" s="2" t="s">
        <v>38</v>
      </c>
      <c r="Y1476" s="2" t="str" cm="1">
        <f t="array" ref="Y1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7" spans="1:26" ht="15" customHeight="1" x14ac:dyDescent="0.35">
      <c r="A1477" s="1">
        <v>1476</v>
      </c>
      <c r="B1477" s="13">
        <v>-8.4215398984157606</v>
      </c>
      <c r="C1477" s="12">
        <v>40.192578736499598</v>
      </c>
      <c r="D1477" s="1">
        <v>4133</v>
      </c>
      <c r="E1477" s="2" t="s">
        <v>1644</v>
      </c>
      <c r="F1477" s="1"/>
      <c r="G1477" s="2" t="s">
        <v>63</v>
      </c>
      <c r="H1477" s="2" t="s">
        <v>915</v>
      </c>
      <c r="I1477" s="2" t="s">
        <v>915</v>
      </c>
      <c r="J1477" s="1">
        <v>-24560.97</v>
      </c>
      <c r="K1477" s="1">
        <v>58256.92</v>
      </c>
      <c r="L1477" s="2" t="s">
        <v>21</v>
      </c>
      <c r="M1477" s="1">
        <v>2003</v>
      </c>
      <c r="N1477" s="1" t="str" cm="1">
        <f t="array" ref="N1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7" s="2" t="s">
        <v>32</v>
      </c>
      <c r="P1477" s="2" t="str" cm="1">
        <f t="array" ref="P1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7" s="1">
        <v>5</v>
      </c>
      <c r="R1477" s="1">
        <v>124.8</v>
      </c>
      <c r="S1477" s="1">
        <v>14.6</v>
      </c>
      <c r="T1477" s="1">
        <v>34.4</v>
      </c>
      <c r="U1477" s="1">
        <v>14.32</v>
      </c>
      <c r="V1477" s="10"/>
      <c r="W1477" s="1" t="s">
        <v>46</v>
      </c>
      <c r="X1477" s="2" t="s">
        <v>38</v>
      </c>
      <c r="Y1477" s="2" t="str" cm="1">
        <f t="array" ref="Y1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8" spans="1:26" ht="15" customHeight="1" x14ac:dyDescent="0.35">
      <c r="A1478" s="1">
        <v>1477</v>
      </c>
      <c r="B1478" s="13">
        <v>-8.4209515530882193</v>
      </c>
      <c r="C1478" s="12">
        <v>40.192829393523901</v>
      </c>
      <c r="D1478" s="1">
        <v>4133</v>
      </c>
      <c r="E1478" s="2" t="s">
        <v>1645</v>
      </c>
      <c r="F1478" s="1"/>
      <c r="G1478" s="2" t="s">
        <v>63</v>
      </c>
      <c r="H1478" s="2" t="s">
        <v>915</v>
      </c>
      <c r="I1478" s="2" t="s">
        <v>915</v>
      </c>
      <c r="J1478" s="1">
        <v>-24510.78</v>
      </c>
      <c r="K1478" s="1">
        <v>58284.59</v>
      </c>
      <c r="L1478" s="2" t="s">
        <v>21</v>
      </c>
      <c r="M1478" s="1">
        <v>2003</v>
      </c>
      <c r="N1478" s="1" t="str" cm="1">
        <f t="array" ref="N1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8" s="2" t="s">
        <v>32</v>
      </c>
      <c r="P1478" s="2" t="str" cm="1">
        <f t="array" ref="P1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78" s="1">
        <v>2</v>
      </c>
      <c r="R1478" s="1">
        <v>41.44</v>
      </c>
      <c r="S1478" s="1">
        <v>8.4499999999999993</v>
      </c>
      <c r="T1478" s="1">
        <v>26.35</v>
      </c>
      <c r="U1478" s="1">
        <v>1.65</v>
      </c>
      <c r="V1478" s="10"/>
      <c r="W1478" s="1" t="s">
        <v>46</v>
      </c>
      <c r="X1478" s="2" t="s">
        <v>38</v>
      </c>
      <c r="Y1478" s="2" t="str" cm="1">
        <f t="array" ref="Y1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79" spans="1:26" ht="15" customHeight="1" x14ac:dyDescent="0.35">
      <c r="A1479" s="1">
        <v>1478</v>
      </c>
      <c r="B1479" s="13">
        <v>-8.6103305824288991</v>
      </c>
      <c r="C1479" s="12">
        <v>40.591636184581098</v>
      </c>
      <c r="D1479" s="1">
        <v>4134</v>
      </c>
      <c r="E1479" s="2" t="s">
        <v>1646</v>
      </c>
      <c r="F1479" s="1"/>
      <c r="G1479" s="2" t="s">
        <v>19</v>
      </c>
      <c r="H1479" s="2" t="s">
        <v>1608</v>
      </c>
      <c r="I1479" s="2" t="s">
        <v>1608</v>
      </c>
      <c r="J1479" s="1">
        <v>-40398.04</v>
      </c>
      <c r="K1479" s="1">
        <v>102638.7</v>
      </c>
      <c r="L1479" s="2" t="s">
        <v>21</v>
      </c>
      <c r="M1479" s="1">
        <v>1991</v>
      </c>
      <c r="N1479" s="1" t="str" cm="1">
        <f t="array" ref="N1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79" s="2" t="s">
        <v>22</v>
      </c>
      <c r="P1479" s="2" t="str" cm="1">
        <f t="array" ref="P1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79" s="1">
        <v>1</v>
      </c>
      <c r="R1479" s="1">
        <v>12</v>
      </c>
      <c r="S1479" s="1">
        <v>14.1</v>
      </c>
      <c r="T1479" s="1">
        <v>12</v>
      </c>
      <c r="U1479" s="9"/>
      <c r="V1479" s="10"/>
      <c r="W1479" s="1" t="s">
        <v>46</v>
      </c>
      <c r="X1479" s="2" t="s">
        <v>38</v>
      </c>
      <c r="Y1479" s="2" t="str" cm="1">
        <f t="array" ref="Y1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0" spans="1:26" ht="15" customHeight="1" x14ac:dyDescent="0.35">
      <c r="A1480" s="1">
        <v>1479</v>
      </c>
      <c r="B1480" s="13">
        <v>-8.3969684892749399</v>
      </c>
      <c r="C1480" s="12">
        <v>40.184714146975701</v>
      </c>
      <c r="D1480" s="1">
        <v>4136</v>
      </c>
      <c r="E1480" s="2" t="s">
        <v>1647</v>
      </c>
      <c r="F1480" s="1"/>
      <c r="G1480" s="2" t="s">
        <v>26</v>
      </c>
      <c r="H1480" s="2" t="s">
        <v>915</v>
      </c>
      <c r="I1480" s="2" t="s">
        <v>915</v>
      </c>
      <c r="J1480" s="1">
        <v>-22471.22</v>
      </c>
      <c r="K1480" s="1">
        <v>57377.14</v>
      </c>
      <c r="L1480" s="2" t="s">
        <v>21</v>
      </c>
      <c r="M1480" s="1">
        <v>2004</v>
      </c>
      <c r="N1480" s="1" t="str" cm="1">
        <f t="array" ref="N1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0" s="2" t="s">
        <v>32</v>
      </c>
      <c r="P1480" s="2" t="str" cm="1">
        <f t="array" ref="P1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0" s="1">
        <v>4</v>
      </c>
      <c r="R1480" s="1">
        <v>191.3</v>
      </c>
      <c r="S1480" s="1">
        <v>14.1</v>
      </c>
      <c r="T1480" s="1">
        <v>50.2</v>
      </c>
      <c r="U1480" s="1">
        <v>15.22</v>
      </c>
      <c r="V1480" s="10"/>
      <c r="W1480" s="1" t="s">
        <v>46</v>
      </c>
      <c r="X1480" s="2" t="s">
        <v>85</v>
      </c>
      <c r="Y1480" s="2" t="str" cm="1">
        <f t="array" ref="Y1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1" spans="1:26" ht="15" customHeight="1" x14ac:dyDescent="0.35">
      <c r="A1481" s="1">
        <v>1480</v>
      </c>
      <c r="B1481" s="13">
        <v>-8.6122551648554797</v>
      </c>
      <c r="C1481" s="12">
        <v>40.594881804608498</v>
      </c>
      <c r="D1481" s="1">
        <v>4138</v>
      </c>
      <c r="E1481" s="2" t="s">
        <v>1648</v>
      </c>
      <c r="F1481" s="1"/>
      <c r="G1481" s="2" t="s">
        <v>19</v>
      </c>
      <c r="H1481" s="2" t="s">
        <v>1608</v>
      </c>
      <c r="I1481" s="2" t="s">
        <v>1608</v>
      </c>
      <c r="J1481" s="1">
        <v>-40559</v>
      </c>
      <c r="K1481" s="1">
        <v>103000</v>
      </c>
      <c r="L1481" s="2" t="s">
        <v>21</v>
      </c>
      <c r="M1481" s="1">
        <v>1991</v>
      </c>
      <c r="N1481" s="1" t="str" cm="1">
        <f t="array" ref="N1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1" s="2" t="s">
        <v>65</v>
      </c>
      <c r="P1481" s="2" t="str" cm="1">
        <f t="array" ref="P1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81" s="1">
        <v>1</v>
      </c>
      <c r="R1481" s="1">
        <v>8.5</v>
      </c>
      <c r="S1481" s="1">
        <v>15.05</v>
      </c>
      <c r="T1481" s="1">
        <v>8.5</v>
      </c>
      <c r="U1481" s="9"/>
      <c r="V1481" s="10"/>
      <c r="W1481" s="1" t="s">
        <v>46</v>
      </c>
      <c r="X1481" s="2" t="s">
        <v>24</v>
      </c>
      <c r="Y1481" s="2" t="str" cm="1">
        <f t="array" ref="Y1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2" spans="1:26" ht="15" customHeight="1" x14ac:dyDescent="0.35">
      <c r="A1482" s="1">
        <v>1481</v>
      </c>
      <c r="B1482" s="13">
        <v>-8.5635627417276705</v>
      </c>
      <c r="C1482" s="12">
        <v>40.5638573503985</v>
      </c>
      <c r="D1482" s="1">
        <v>4140</v>
      </c>
      <c r="E1482" s="2" t="s">
        <v>1649</v>
      </c>
      <c r="F1482" s="1"/>
      <c r="G1482" s="2" t="s">
        <v>26</v>
      </c>
      <c r="H1482" s="2" t="s">
        <v>1608</v>
      </c>
      <c r="I1482" s="2" t="s">
        <v>1650</v>
      </c>
      <c r="J1482" s="1">
        <v>-36454.089999999997</v>
      </c>
      <c r="K1482" s="1">
        <v>99533.56</v>
      </c>
      <c r="L1482" s="2" t="s">
        <v>21</v>
      </c>
      <c r="M1482" s="1">
        <v>1972</v>
      </c>
      <c r="N1482" s="1" t="str" cm="1">
        <f t="array" ref="N1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2" s="2" t="s">
        <v>83</v>
      </c>
      <c r="P1482" s="2" t="str" cm="1">
        <f t="array" ref="P1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82" s="1">
        <v>1</v>
      </c>
      <c r="R1482" s="1">
        <v>12</v>
      </c>
      <c r="S1482" s="1">
        <v>12.07</v>
      </c>
      <c r="T1482" s="1">
        <v>12</v>
      </c>
      <c r="U1482" s="9"/>
      <c r="V1482" s="10"/>
      <c r="W1482" s="1" t="s">
        <v>46</v>
      </c>
      <c r="X1482" s="2" t="s">
        <v>35</v>
      </c>
      <c r="Y1482" s="2" t="str" cm="1">
        <f t="array" ref="Y1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2" s="2" t="s">
        <v>24</v>
      </c>
    </row>
    <row r="1483" spans="1:26" ht="15" customHeight="1" x14ac:dyDescent="0.35">
      <c r="A1483" s="1">
        <v>1482</v>
      </c>
      <c r="B1483" s="13">
        <v>-8.5084676025188308</v>
      </c>
      <c r="C1483" s="12">
        <v>40.530472641591203</v>
      </c>
      <c r="D1483" s="1">
        <v>4141</v>
      </c>
      <c r="E1483" s="2" t="s">
        <v>1651</v>
      </c>
      <c r="F1483" s="1"/>
      <c r="G1483" s="2" t="s">
        <v>26</v>
      </c>
      <c r="H1483" s="2" t="s">
        <v>1608</v>
      </c>
      <c r="I1483" s="2" t="s">
        <v>1650</v>
      </c>
      <c r="J1483" s="1">
        <v>-31804</v>
      </c>
      <c r="K1483" s="1">
        <v>95805</v>
      </c>
      <c r="L1483" s="2" t="s">
        <v>21</v>
      </c>
      <c r="M1483" s="1">
        <v>1858</v>
      </c>
      <c r="N1483" s="1" t="str" cm="1">
        <f t="array" ref="N1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483" s="2" t="s">
        <v>29</v>
      </c>
      <c r="P1483" s="2" t="str" cm="1">
        <f t="array" ref="P1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483" s="1">
        <v>1</v>
      </c>
      <c r="R1483" s="1">
        <v>12</v>
      </c>
      <c r="S1483" s="1">
        <v>11.77</v>
      </c>
      <c r="T1483" s="1">
        <v>12</v>
      </c>
      <c r="U1483" s="9"/>
      <c r="V1483" s="10"/>
      <c r="W1483" s="1" t="s">
        <v>46</v>
      </c>
      <c r="X1483" s="2" t="s">
        <v>35</v>
      </c>
      <c r="Y1483" s="2" t="str" cm="1">
        <f t="array" ref="Y1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483" s="2" t="s">
        <v>24</v>
      </c>
    </row>
    <row r="1484" spans="1:26" ht="15" customHeight="1" x14ac:dyDescent="0.35">
      <c r="A1484" s="1">
        <v>1483</v>
      </c>
      <c r="B1484" s="13">
        <v>-8.4236542169647795</v>
      </c>
      <c r="C1484" s="12">
        <v>40.4439985287122</v>
      </c>
      <c r="D1484" s="1">
        <v>4143</v>
      </c>
      <c r="E1484" s="2" t="s">
        <v>1652</v>
      </c>
      <c r="F1484" s="1"/>
      <c r="G1484" s="2" t="s">
        <v>26</v>
      </c>
      <c r="H1484" s="2" t="s">
        <v>1608</v>
      </c>
      <c r="I1484" s="2" t="s">
        <v>1653</v>
      </c>
      <c r="J1484" s="1">
        <v>-24649.41</v>
      </c>
      <c r="K1484" s="1">
        <v>86175.41</v>
      </c>
      <c r="L1484" s="2" t="s">
        <v>21</v>
      </c>
      <c r="M1484" s="1">
        <v>1980</v>
      </c>
      <c r="N1484" s="1" t="str" cm="1">
        <f t="array" ref="N1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4" s="2" t="s">
        <v>22</v>
      </c>
      <c r="P1484" s="2" t="str" cm="1">
        <f t="array" ref="P1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4" s="1">
        <v>1</v>
      </c>
      <c r="R1484" s="1">
        <v>11.4</v>
      </c>
      <c r="S1484" s="1">
        <v>11.9</v>
      </c>
      <c r="T1484" s="1">
        <v>11.4</v>
      </c>
      <c r="U1484" s="9"/>
      <c r="V1484" s="10"/>
      <c r="W1484" s="1" t="s">
        <v>46</v>
      </c>
      <c r="X1484" s="2" t="s">
        <v>38</v>
      </c>
      <c r="Y1484" s="2" t="str" cm="1">
        <f t="array" ref="Y1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5" spans="1:26" ht="15" customHeight="1" x14ac:dyDescent="0.35">
      <c r="A1485" s="1">
        <v>1484</v>
      </c>
      <c r="B1485" s="13">
        <v>-8.4212403524591597</v>
      </c>
      <c r="C1485" s="12">
        <v>40.439972541816402</v>
      </c>
      <c r="D1485" s="1">
        <v>4144</v>
      </c>
      <c r="E1485" s="2" t="s">
        <v>1654</v>
      </c>
      <c r="F1485" s="1"/>
      <c r="G1485" s="2" t="s">
        <v>26</v>
      </c>
      <c r="H1485" s="2" t="s">
        <v>1608</v>
      </c>
      <c r="I1485" s="2" t="s">
        <v>1653</v>
      </c>
      <c r="J1485" s="1">
        <v>-24446.080000000002</v>
      </c>
      <c r="K1485" s="1">
        <v>85727.679999999993</v>
      </c>
      <c r="L1485" s="2" t="s">
        <v>21</v>
      </c>
      <c r="M1485" s="1">
        <v>1974</v>
      </c>
      <c r="N1485" s="1" t="str" cm="1">
        <f t="array" ref="N1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5" s="2" t="s">
        <v>22</v>
      </c>
      <c r="P1485" s="2" t="str" cm="1">
        <f t="array" ref="P1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5" s="1">
        <v>1</v>
      </c>
      <c r="R1485" s="1">
        <v>7.4</v>
      </c>
      <c r="S1485" s="1">
        <v>11.9</v>
      </c>
      <c r="T1485" s="1">
        <v>7.4</v>
      </c>
      <c r="U1485" s="9"/>
      <c r="V1485" s="10"/>
      <c r="W1485" s="1" t="s">
        <v>46</v>
      </c>
      <c r="X1485" s="2" t="s">
        <v>24</v>
      </c>
      <c r="Y1485" s="2" t="str" cm="1">
        <f t="array" ref="Y1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6" spans="1:26" ht="15" customHeight="1" x14ac:dyDescent="0.35">
      <c r="A1486" s="1">
        <v>1485</v>
      </c>
      <c r="B1486" s="13">
        <v>-8.4135629412450808</v>
      </c>
      <c r="C1486" s="12">
        <v>40.419382309729002</v>
      </c>
      <c r="D1486" s="1">
        <v>4145</v>
      </c>
      <c r="E1486" s="2" t="s">
        <v>1655</v>
      </c>
      <c r="F1486" s="1"/>
      <c r="G1486" s="2" t="s">
        <v>26</v>
      </c>
      <c r="H1486" s="2" t="s">
        <v>1608</v>
      </c>
      <c r="I1486" s="2" t="s">
        <v>1653</v>
      </c>
      <c r="J1486" s="1">
        <v>-23801.96</v>
      </c>
      <c r="K1486" s="1">
        <v>83439.179999999993</v>
      </c>
      <c r="L1486" s="2" t="s">
        <v>21</v>
      </c>
      <c r="M1486" s="1">
        <v>1974</v>
      </c>
      <c r="N1486" s="1" t="str" cm="1">
        <f t="array" ref="N1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6" s="2" t="s">
        <v>22</v>
      </c>
      <c r="P1486" s="2" t="str" cm="1">
        <f t="array" ref="P1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486" s="1">
        <v>1</v>
      </c>
      <c r="R1486" s="1">
        <v>12.4</v>
      </c>
      <c r="S1486" s="1">
        <v>11.83</v>
      </c>
      <c r="T1486" s="1">
        <v>12.4</v>
      </c>
      <c r="U1486" s="9"/>
      <c r="V1486" s="10"/>
      <c r="W1486" s="1" t="s">
        <v>46</v>
      </c>
      <c r="X1486" s="2" t="s">
        <v>24</v>
      </c>
      <c r="Y1486" s="2" t="str" cm="1">
        <f t="array" ref="Y1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7" spans="1:26" ht="15" customHeight="1" x14ac:dyDescent="0.35">
      <c r="A1487" s="1">
        <v>1486</v>
      </c>
      <c r="B1487" s="13">
        <v>-8.4558480791979402</v>
      </c>
      <c r="C1487" s="12">
        <v>40.706215202581802</v>
      </c>
      <c r="D1487" s="1">
        <v>4159</v>
      </c>
      <c r="E1487" s="2" t="s">
        <v>1656</v>
      </c>
      <c r="F1487" s="1"/>
      <c r="G1487" s="2" t="s">
        <v>26</v>
      </c>
      <c r="H1487" s="2" t="s">
        <v>1608</v>
      </c>
      <c r="I1487" s="2" t="s">
        <v>1657</v>
      </c>
      <c r="J1487" s="1">
        <v>-27274</v>
      </c>
      <c r="K1487" s="1">
        <v>115303</v>
      </c>
      <c r="L1487" s="2" t="s">
        <v>21</v>
      </c>
      <c r="M1487" s="1">
        <v>1989</v>
      </c>
      <c r="N1487" s="1" t="str" cm="1">
        <f t="array" ref="N1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7" s="2" t="s">
        <v>32</v>
      </c>
      <c r="P1487" s="2" t="str" cm="1">
        <f t="array" ref="P1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7" s="1">
        <v>4</v>
      </c>
      <c r="R1487" s="1">
        <v>84</v>
      </c>
      <c r="S1487" s="1">
        <v>10.8</v>
      </c>
      <c r="T1487" s="1">
        <v>23</v>
      </c>
      <c r="U1487" s="1">
        <v>5.9</v>
      </c>
      <c r="V1487" s="10"/>
      <c r="W1487" s="1" t="s">
        <v>46</v>
      </c>
      <c r="X1487" s="2" t="s">
        <v>38</v>
      </c>
      <c r="Y1487" s="2" t="str" cm="1">
        <f t="array" ref="Y1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8" spans="1:26" ht="15" customHeight="1" x14ac:dyDescent="0.35">
      <c r="A1488" s="1">
        <v>1487</v>
      </c>
      <c r="B1488" s="13">
        <v>-6.8561010164091396</v>
      </c>
      <c r="C1488" s="12">
        <v>41.625600232188901</v>
      </c>
      <c r="D1488" s="1">
        <v>4182</v>
      </c>
      <c r="E1488" s="2" t="s">
        <v>1658</v>
      </c>
      <c r="F1488" s="1"/>
      <c r="G1488" s="2" t="s">
        <v>26</v>
      </c>
      <c r="H1488" s="2" t="s">
        <v>1659</v>
      </c>
      <c r="I1488" s="2" t="s">
        <v>1659</v>
      </c>
      <c r="J1488" s="1">
        <v>106420</v>
      </c>
      <c r="K1488" s="1">
        <v>218145</v>
      </c>
      <c r="L1488" s="2" t="s">
        <v>21</v>
      </c>
      <c r="M1488" s="1">
        <v>1987</v>
      </c>
      <c r="N1488" s="1" t="str" cm="1">
        <f t="array" ref="N1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88" s="2" t="s">
        <v>32</v>
      </c>
      <c r="P1488" s="2" t="str" cm="1">
        <f t="array" ref="P1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8" s="1">
        <v>3</v>
      </c>
      <c r="R1488" s="1">
        <v>59.45</v>
      </c>
      <c r="S1488" s="1">
        <v>14.9</v>
      </c>
      <c r="T1488" s="1">
        <v>23.7</v>
      </c>
      <c r="U1488" s="1">
        <v>10.3</v>
      </c>
      <c r="V1488" s="10"/>
      <c r="W1488" s="1" t="s">
        <v>41</v>
      </c>
      <c r="X1488" s="2" t="s">
        <v>38</v>
      </c>
      <c r="Y1488" s="2" t="str" cm="1">
        <f t="array" ref="Y1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89" spans="1:25" ht="15" customHeight="1" x14ac:dyDescent="0.35">
      <c r="A1489" s="1">
        <v>1488</v>
      </c>
      <c r="B1489" s="13">
        <v>-8.6715227682435092</v>
      </c>
      <c r="C1489" s="12">
        <v>40.788927388269101</v>
      </c>
      <c r="D1489" s="1">
        <v>4187</v>
      </c>
      <c r="E1489" s="2" t="s">
        <v>1660</v>
      </c>
      <c r="F1489" s="1"/>
      <c r="G1489" s="2" t="s">
        <v>26</v>
      </c>
      <c r="H1489" s="2" t="s">
        <v>1608</v>
      </c>
      <c r="I1489" s="2" t="s">
        <v>1661</v>
      </c>
      <c r="J1489" s="1">
        <v>-45443.9</v>
      </c>
      <c r="K1489" s="1">
        <v>124577.5</v>
      </c>
      <c r="L1489" s="2" t="s">
        <v>21</v>
      </c>
      <c r="M1489" s="1">
        <v>1964</v>
      </c>
      <c r="N1489" s="1" t="str" cm="1">
        <f t="array" ref="N1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489" s="2" t="s">
        <v>32</v>
      </c>
      <c r="P1489" s="2" t="str" cm="1">
        <f t="array" ref="P1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89" s="1">
        <v>10</v>
      </c>
      <c r="R1489" s="1">
        <v>308</v>
      </c>
      <c r="S1489" s="1">
        <v>12.5</v>
      </c>
      <c r="T1489" s="1">
        <v>30.8</v>
      </c>
      <c r="U1489" s="1">
        <v>119</v>
      </c>
      <c r="V1489" s="10"/>
      <c r="W1489" s="1" t="s">
        <v>46</v>
      </c>
      <c r="X1489" s="2" t="s">
        <v>38</v>
      </c>
      <c r="Y1489" s="2" t="str" cm="1">
        <f t="array" ref="Y1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0" spans="1:25" ht="15" customHeight="1" x14ac:dyDescent="0.35">
      <c r="A1490" s="1">
        <v>1489</v>
      </c>
      <c r="B1490" s="13">
        <v>-6.7930173835489596</v>
      </c>
      <c r="C1490" s="12">
        <v>41.812639714049297</v>
      </c>
      <c r="D1490" s="1">
        <v>4193</v>
      </c>
      <c r="E1490" s="2" t="s">
        <v>1662</v>
      </c>
      <c r="F1490" s="1"/>
      <c r="G1490" s="2" t="s">
        <v>37</v>
      </c>
      <c r="H1490" s="2" t="s">
        <v>1659</v>
      </c>
      <c r="I1490" s="2" t="s">
        <v>1659</v>
      </c>
      <c r="J1490" s="1">
        <v>111353.8</v>
      </c>
      <c r="K1490" s="1">
        <v>238999.5</v>
      </c>
      <c r="L1490" s="2" t="s">
        <v>21</v>
      </c>
      <c r="M1490" s="1">
        <v>1995</v>
      </c>
      <c r="N1490" s="1" t="str" cm="1">
        <f t="array" ref="N1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0" s="2" t="s">
        <v>32</v>
      </c>
      <c r="P1490" s="2" t="str" cm="1">
        <f t="array" ref="P1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0" s="1">
        <v>3</v>
      </c>
      <c r="R1490" s="1">
        <v>36.9</v>
      </c>
      <c r="S1490" s="1">
        <v>10.4</v>
      </c>
      <c r="T1490" s="1">
        <v>18.100000000000001</v>
      </c>
      <c r="U1490" s="1">
        <v>6.25</v>
      </c>
      <c r="V1490" s="10"/>
      <c r="W1490" s="1" t="s">
        <v>41</v>
      </c>
      <c r="X1490" s="2" t="s">
        <v>38</v>
      </c>
      <c r="Y1490" s="2" t="str" cm="1">
        <f t="array" ref="Y1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1" spans="1:25" ht="15" customHeight="1" x14ac:dyDescent="0.35">
      <c r="A1491" s="1">
        <v>1490</v>
      </c>
      <c r="B1491" s="13">
        <v>-6.7866251973328504</v>
      </c>
      <c r="C1491" s="12">
        <v>41.8161238691889</v>
      </c>
      <c r="D1491" s="1">
        <v>4194</v>
      </c>
      <c r="E1491" s="2" t="s">
        <v>37</v>
      </c>
      <c r="F1491" s="1"/>
      <c r="G1491" s="2" t="s">
        <v>37</v>
      </c>
      <c r="H1491" s="2" t="s">
        <v>1659</v>
      </c>
      <c r="I1491" s="2" t="s">
        <v>1659</v>
      </c>
      <c r="J1491" s="1">
        <v>111878.9</v>
      </c>
      <c r="K1491" s="1">
        <v>239394.8</v>
      </c>
      <c r="L1491" s="2" t="s">
        <v>21</v>
      </c>
      <c r="M1491" s="1">
        <v>1995</v>
      </c>
      <c r="N1491" s="1" t="str" cm="1">
        <f t="array" ref="N1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1" s="2" t="s">
        <v>32</v>
      </c>
      <c r="P1491" s="2" t="str" cm="1">
        <f t="array" ref="P1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1" s="1">
        <v>3</v>
      </c>
      <c r="R1491" s="1">
        <v>33.799999999999997</v>
      </c>
      <c r="S1491" s="1">
        <v>7.5</v>
      </c>
      <c r="T1491" s="1">
        <v>18.100000000000001</v>
      </c>
      <c r="U1491" s="1">
        <v>7.1</v>
      </c>
      <c r="V1491" s="10"/>
      <c r="W1491" s="1" t="s">
        <v>41</v>
      </c>
      <c r="X1491" s="2" t="s">
        <v>38</v>
      </c>
      <c r="Y1491" s="2" t="str" cm="1">
        <f t="array" ref="Y1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2" spans="1:25" ht="15" customHeight="1" x14ac:dyDescent="0.35">
      <c r="A1492" s="1">
        <v>1491</v>
      </c>
      <c r="B1492" s="13">
        <v>-7.4288618332630998</v>
      </c>
      <c r="C1492" s="12">
        <v>37.237591676985097</v>
      </c>
      <c r="D1492" s="1">
        <v>4197</v>
      </c>
      <c r="E1492" s="2" t="s">
        <v>1663</v>
      </c>
      <c r="F1492" s="1"/>
      <c r="G1492" s="2" t="s">
        <v>63</v>
      </c>
      <c r="H1492" s="2" t="s">
        <v>69</v>
      </c>
      <c r="I1492" s="2" t="s">
        <v>672</v>
      </c>
      <c r="J1492" s="1">
        <v>62491</v>
      </c>
      <c r="K1492" s="1">
        <v>-269584</v>
      </c>
      <c r="L1492" s="2" t="s">
        <v>21</v>
      </c>
      <c r="M1492" s="1">
        <v>1991</v>
      </c>
      <c r="N1492" s="1" t="str" cm="1">
        <f t="array" ref="N1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2" s="2" t="s">
        <v>32</v>
      </c>
      <c r="P1492" s="2" t="str" cm="1">
        <f t="array" ref="P1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2" s="1">
        <v>10</v>
      </c>
      <c r="R1492" s="1">
        <v>297.5</v>
      </c>
      <c r="S1492" s="1">
        <v>21</v>
      </c>
      <c r="T1492" s="1">
        <v>30</v>
      </c>
      <c r="U1492" s="1">
        <v>8.6</v>
      </c>
      <c r="V1492" s="10"/>
      <c r="W1492" s="1" t="s">
        <v>30</v>
      </c>
      <c r="X1492" s="2" t="s">
        <v>38</v>
      </c>
      <c r="Y1492" s="2" t="str" cm="1">
        <f t="array" ref="Y1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3" spans="1:25" ht="15" customHeight="1" x14ac:dyDescent="0.35">
      <c r="A1493" s="1">
        <v>1492</v>
      </c>
      <c r="B1493" s="13">
        <v>-6.7821479132843097</v>
      </c>
      <c r="C1493" s="12">
        <v>41.819630204984101</v>
      </c>
      <c r="D1493" s="1">
        <v>4199</v>
      </c>
      <c r="E1493" s="2" t="s">
        <v>1664</v>
      </c>
      <c r="F1493" s="1"/>
      <c r="G1493" s="2" t="s">
        <v>19</v>
      </c>
      <c r="H1493" s="2" t="s">
        <v>1659</v>
      </c>
      <c r="I1493" s="2" t="s">
        <v>1659</v>
      </c>
      <c r="J1493" s="1">
        <v>112244.8</v>
      </c>
      <c r="K1493" s="1">
        <v>239790.1</v>
      </c>
      <c r="L1493" s="2" t="s">
        <v>21</v>
      </c>
      <c r="M1493" s="1">
        <v>1995</v>
      </c>
      <c r="N1493" s="1" t="str" cm="1">
        <f t="array" ref="N1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3" s="2" t="s">
        <v>291</v>
      </c>
      <c r="P1493" s="2" t="str" cm="1">
        <f t="array" ref="P1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493" s="1">
        <v>1</v>
      </c>
      <c r="R1493" s="1">
        <v>6.25</v>
      </c>
      <c r="S1493" s="1">
        <v>25</v>
      </c>
      <c r="T1493" s="1">
        <v>6.25</v>
      </c>
      <c r="U1493" s="9"/>
      <c r="V1493" s="10"/>
      <c r="W1493" s="1" t="s">
        <v>41</v>
      </c>
      <c r="X1493" s="2" t="s">
        <v>292</v>
      </c>
      <c r="Y1493" s="2" t="str" cm="1">
        <f t="array" ref="Y1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494" spans="1:25" ht="15" customHeight="1" x14ac:dyDescent="0.35">
      <c r="A1494" s="1">
        <v>1493</v>
      </c>
      <c r="B1494" s="13">
        <v>-6.7757120252951504</v>
      </c>
      <c r="C1494" s="12">
        <v>41.820734621942698</v>
      </c>
      <c r="D1494" s="1">
        <v>4201</v>
      </c>
      <c r="E1494" s="2" t="s">
        <v>37</v>
      </c>
      <c r="F1494" s="1"/>
      <c r="G1494" s="2" t="s">
        <v>37</v>
      </c>
      <c r="H1494" s="2" t="s">
        <v>1659</v>
      </c>
      <c r="I1494" s="2" t="s">
        <v>1659</v>
      </c>
      <c r="J1494" s="1">
        <v>112777.60000000001</v>
      </c>
      <c r="K1494" s="1">
        <v>239921.2</v>
      </c>
      <c r="L1494" s="2" t="s">
        <v>21</v>
      </c>
      <c r="M1494" s="1">
        <v>1995</v>
      </c>
      <c r="N1494" s="1" t="str" cm="1">
        <f t="array" ref="N1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4" s="2" t="s">
        <v>32</v>
      </c>
      <c r="P1494" s="2" t="str" cm="1">
        <f t="array" ref="P1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4" s="1">
        <v>3</v>
      </c>
      <c r="R1494" s="1">
        <v>33.799999999999997</v>
      </c>
      <c r="S1494" s="1">
        <v>35.200000000000003</v>
      </c>
      <c r="T1494" s="1">
        <v>18.100000000000001</v>
      </c>
      <c r="U1494" s="1">
        <v>5.8</v>
      </c>
      <c r="V1494" s="10"/>
      <c r="W1494" s="1" t="s">
        <v>41</v>
      </c>
      <c r="X1494" s="2" t="s">
        <v>38</v>
      </c>
      <c r="Y1494" s="2" t="str" cm="1">
        <f t="array" ref="Y1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5" spans="1:25" ht="15" customHeight="1" x14ac:dyDescent="0.35">
      <c r="A1495" s="1">
        <v>1494</v>
      </c>
      <c r="B1495" s="13">
        <v>-6.7615036043102501</v>
      </c>
      <c r="C1495" s="12">
        <v>41.820517197831698</v>
      </c>
      <c r="D1495" s="1">
        <v>4203</v>
      </c>
      <c r="E1495" s="2" t="s">
        <v>19</v>
      </c>
      <c r="F1495" s="1"/>
      <c r="G1495" s="2" t="s">
        <v>19</v>
      </c>
      <c r="H1495" s="2" t="s">
        <v>1659</v>
      </c>
      <c r="I1495" s="2" t="s">
        <v>1659</v>
      </c>
      <c r="J1495" s="1">
        <v>113958.5</v>
      </c>
      <c r="K1495" s="1">
        <v>239915.8</v>
      </c>
      <c r="L1495" s="2" t="s">
        <v>21</v>
      </c>
      <c r="M1495" s="1">
        <v>1995</v>
      </c>
      <c r="N1495" s="1" t="str" cm="1">
        <f t="array" ref="N1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5" s="2" t="s">
        <v>65</v>
      </c>
      <c r="P1495" s="2" t="str" cm="1">
        <f t="array" ref="P1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495" s="1">
        <v>1</v>
      </c>
      <c r="R1495" s="1">
        <v>11.3</v>
      </c>
      <c r="S1495" s="1">
        <v>16</v>
      </c>
      <c r="T1495" s="1">
        <v>11.3</v>
      </c>
      <c r="U1495" s="9"/>
      <c r="V1495" s="10"/>
      <c r="W1495" s="1" t="s">
        <v>41</v>
      </c>
      <c r="X1495" s="2" t="s">
        <v>38</v>
      </c>
      <c r="Y1495" s="2" t="str" cm="1">
        <f t="array" ref="Y1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6" spans="1:25" ht="15" customHeight="1" x14ac:dyDescent="0.35">
      <c r="A1496" s="1">
        <v>1495</v>
      </c>
      <c r="B1496" s="13">
        <v>-6.7543596776497603</v>
      </c>
      <c r="C1496" s="12">
        <v>41.820550498192397</v>
      </c>
      <c r="D1496" s="1">
        <v>4205</v>
      </c>
      <c r="E1496" s="2" t="s">
        <v>19</v>
      </c>
      <c r="F1496" s="1"/>
      <c r="G1496" s="2" t="s">
        <v>19</v>
      </c>
      <c r="H1496" s="2" t="s">
        <v>1659</v>
      </c>
      <c r="I1496" s="2" t="s">
        <v>1659</v>
      </c>
      <c r="J1496" s="1">
        <v>114552</v>
      </c>
      <c r="K1496" s="1">
        <v>239929</v>
      </c>
      <c r="L1496" s="2" t="s">
        <v>21</v>
      </c>
      <c r="M1496" s="1">
        <v>1995</v>
      </c>
      <c r="N1496" s="1" t="str" cm="1">
        <f t="array" ref="N1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6" s="2" t="s">
        <v>32</v>
      </c>
      <c r="P1496" s="2" t="str" cm="1">
        <f t="array" ref="P1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6" s="1">
        <v>3</v>
      </c>
      <c r="R1496" s="1">
        <v>40.65</v>
      </c>
      <c r="S1496" s="1">
        <v>26.9</v>
      </c>
      <c r="T1496" s="1">
        <v>20.350000000000001</v>
      </c>
      <c r="U1496" s="1">
        <v>6.5</v>
      </c>
      <c r="V1496" s="10"/>
      <c r="W1496" s="1" t="s">
        <v>41</v>
      </c>
      <c r="X1496" s="2" t="s">
        <v>38</v>
      </c>
      <c r="Y1496" s="2" t="str" cm="1">
        <f t="array" ref="Y1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7" spans="1:25" ht="15" customHeight="1" x14ac:dyDescent="0.35">
      <c r="A1497" s="1">
        <v>1496</v>
      </c>
      <c r="B1497" s="13">
        <v>-6.7496970242720202</v>
      </c>
      <c r="C1497" s="12">
        <v>41.820215334137103</v>
      </c>
      <c r="D1497" s="1">
        <v>4207</v>
      </c>
      <c r="E1497" s="2" t="s">
        <v>37</v>
      </c>
      <c r="F1497" s="1"/>
      <c r="G1497" s="2" t="s">
        <v>37</v>
      </c>
      <c r="H1497" s="2" t="s">
        <v>1659</v>
      </c>
      <c r="I1497" s="2" t="s">
        <v>1659</v>
      </c>
      <c r="J1497" s="1">
        <v>114940</v>
      </c>
      <c r="K1497" s="1">
        <v>239898</v>
      </c>
      <c r="L1497" s="2" t="s">
        <v>21</v>
      </c>
      <c r="M1497" s="1">
        <v>2002</v>
      </c>
      <c r="N1497" s="1" t="str" cm="1">
        <f t="array" ref="N1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7" s="2" t="s">
        <v>32</v>
      </c>
      <c r="P1497" s="2" t="str" cm="1">
        <f t="array" ref="P1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7" s="1">
        <v>3</v>
      </c>
      <c r="R1497" s="1">
        <v>37.25</v>
      </c>
      <c r="S1497" s="1">
        <v>11.4</v>
      </c>
      <c r="T1497" s="1">
        <v>21</v>
      </c>
      <c r="U1497" s="1">
        <v>5</v>
      </c>
      <c r="V1497" s="10"/>
      <c r="W1497" s="1" t="s">
        <v>41</v>
      </c>
      <c r="X1497" s="2" t="s">
        <v>38</v>
      </c>
      <c r="Y1497" s="2" t="str" cm="1">
        <f t="array" ref="Y1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8" spans="1:25" ht="15" customHeight="1" x14ac:dyDescent="0.35">
      <c r="A1498" s="1">
        <v>1497</v>
      </c>
      <c r="B1498" s="13">
        <v>-6.7450659617718403</v>
      </c>
      <c r="C1498" s="12">
        <v>41.817751140780402</v>
      </c>
      <c r="D1498" s="1">
        <v>4208</v>
      </c>
      <c r="E1498" s="2" t="s">
        <v>37</v>
      </c>
      <c r="F1498" s="1"/>
      <c r="G1498" s="2" t="s">
        <v>37</v>
      </c>
      <c r="H1498" s="2" t="s">
        <v>1659</v>
      </c>
      <c r="I1498" s="2" t="s">
        <v>1659</v>
      </c>
      <c r="J1498" s="1">
        <v>115329.2</v>
      </c>
      <c r="K1498" s="1">
        <v>239630.5</v>
      </c>
      <c r="L1498" s="2" t="s">
        <v>21</v>
      </c>
      <c r="M1498" s="1">
        <v>1995</v>
      </c>
      <c r="N1498" s="1" t="str" cm="1">
        <f t="array" ref="N1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8" s="2" t="s">
        <v>32</v>
      </c>
      <c r="P1498" s="2" t="str" cm="1">
        <f t="array" ref="P1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8" s="1">
        <v>3</v>
      </c>
      <c r="R1498" s="1">
        <v>33.200000000000003</v>
      </c>
      <c r="S1498" s="1">
        <v>7</v>
      </c>
      <c r="T1498" s="1">
        <v>18.100000000000001</v>
      </c>
      <c r="U1498" s="1">
        <v>6.15</v>
      </c>
      <c r="V1498" s="10"/>
      <c r="W1498" s="1" t="s">
        <v>41</v>
      </c>
      <c r="X1498" s="2" t="s">
        <v>38</v>
      </c>
      <c r="Y1498" s="2" t="str" cm="1">
        <f t="array" ref="Y1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499" spans="1:25" ht="15" customHeight="1" x14ac:dyDescent="0.35">
      <c r="A1499" s="1">
        <v>1498</v>
      </c>
      <c r="B1499" s="13">
        <v>-6.7401529740385104</v>
      </c>
      <c r="C1499" s="12">
        <v>41.814817883746002</v>
      </c>
      <c r="D1499" s="1">
        <v>4209</v>
      </c>
      <c r="E1499" s="2" t="s">
        <v>1665</v>
      </c>
      <c r="F1499" s="1"/>
      <c r="G1499" s="2" t="s">
        <v>19</v>
      </c>
      <c r="H1499" s="2" t="s">
        <v>1659</v>
      </c>
      <c r="I1499" s="2" t="s">
        <v>1659</v>
      </c>
      <c r="J1499" s="1">
        <v>115742.7</v>
      </c>
      <c r="K1499" s="1">
        <v>239311.3</v>
      </c>
      <c r="L1499" s="2" t="s">
        <v>21</v>
      </c>
      <c r="M1499" s="1">
        <v>1995</v>
      </c>
      <c r="N1499" s="1" t="str" cm="1">
        <f t="array" ref="N1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499" s="2" t="s">
        <v>32</v>
      </c>
      <c r="P1499" s="2" t="str" cm="1">
        <f t="array" ref="P1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499" s="1">
        <v>3</v>
      </c>
      <c r="R1499" s="1">
        <v>45.1</v>
      </c>
      <c r="S1499" s="1">
        <v>27.5</v>
      </c>
      <c r="T1499" s="1">
        <v>22.8</v>
      </c>
      <c r="U1499" s="1">
        <v>6.35</v>
      </c>
      <c r="V1499" s="10"/>
      <c r="W1499" s="1" t="s">
        <v>41</v>
      </c>
      <c r="X1499" s="2" t="s">
        <v>38</v>
      </c>
      <c r="Y1499" s="2" t="str" cm="1">
        <f t="array" ref="Y1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0" spans="1:25" ht="15" customHeight="1" x14ac:dyDescent="0.35">
      <c r="A1500" s="1">
        <v>1499</v>
      </c>
      <c r="B1500" s="13">
        <v>-6.7390047143370202</v>
      </c>
      <c r="C1500" s="12">
        <v>41.811551146598397</v>
      </c>
      <c r="D1500" s="1">
        <v>4210</v>
      </c>
      <c r="E1500" s="2" t="s">
        <v>19</v>
      </c>
      <c r="F1500" s="1"/>
      <c r="G1500" s="2" t="s">
        <v>19</v>
      </c>
      <c r="H1500" s="2" t="s">
        <v>1659</v>
      </c>
      <c r="I1500" s="2" t="s">
        <v>1659</v>
      </c>
      <c r="J1500" s="1">
        <v>115844</v>
      </c>
      <c r="K1500" s="1">
        <v>238950</v>
      </c>
      <c r="L1500" s="2" t="s">
        <v>21</v>
      </c>
      <c r="M1500" s="1">
        <v>1995</v>
      </c>
      <c r="N1500" s="1" t="str" cm="1">
        <f t="array" ref="N1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0" s="2" t="s">
        <v>65</v>
      </c>
      <c r="P1500" s="2" t="str" cm="1">
        <f t="array" ref="P1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0" s="1">
        <v>1</v>
      </c>
      <c r="R1500" s="1">
        <v>11.05</v>
      </c>
      <c r="S1500" s="1">
        <v>37</v>
      </c>
      <c r="T1500" s="1">
        <v>11.05</v>
      </c>
      <c r="U1500" s="9"/>
      <c r="V1500" s="10"/>
      <c r="W1500" s="1" t="s">
        <v>41</v>
      </c>
      <c r="X1500" s="2" t="s">
        <v>38</v>
      </c>
      <c r="Y1500" s="2" t="str" cm="1">
        <f t="array" ref="Y1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1" spans="1:25" ht="15" customHeight="1" x14ac:dyDescent="0.35">
      <c r="A1501" s="1">
        <v>1500</v>
      </c>
      <c r="B1501" s="13">
        <v>-6.7378962430091098</v>
      </c>
      <c r="C1501" s="12">
        <v>41.809394957699297</v>
      </c>
      <c r="D1501" s="1">
        <v>4211</v>
      </c>
      <c r="E1501" s="2" t="s">
        <v>19</v>
      </c>
      <c r="F1501" s="1"/>
      <c r="G1501" s="2" t="s">
        <v>19</v>
      </c>
      <c r="H1501" s="2" t="s">
        <v>1659</v>
      </c>
      <c r="I1501" s="2" t="s">
        <v>1659</v>
      </c>
      <c r="J1501" s="1">
        <v>115940</v>
      </c>
      <c r="K1501" s="1">
        <v>238712</v>
      </c>
      <c r="L1501" s="2" t="s">
        <v>21</v>
      </c>
      <c r="M1501" s="1">
        <v>1995</v>
      </c>
      <c r="N1501" s="1" t="str" cm="1">
        <f t="array" ref="N1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1" s="2" t="s">
        <v>65</v>
      </c>
      <c r="P1501" s="2" t="str" cm="1">
        <f t="array" ref="P1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1" s="1">
        <v>1</v>
      </c>
      <c r="R1501" s="1">
        <v>10.8</v>
      </c>
      <c r="S1501" s="1">
        <v>24.5</v>
      </c>
      <c r="T1501" s="1">
        <v>10.8</v>
      </c>
      <c r="U1501" s="9"/>
      <c r="V1501" s="10"/>
      <c r="W1501" s="1" t="s">
        <v>41</v>
      </c>
      <c r="X1501" s="2" t="s">
        <v>38</v>
      </c>
      <c r="Y1501" s="2" t="str" cm="1">
        <f t="array" ref="Y1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2" spans="1:25" ht="15" customHeight="1" x14ac:dyDescent="0.35">
      <c r="A1502" s="1">
        <v>1501</v>
      </c>
      <c r="B1502" s="13">
        <v>-6.7334924735589397</v>
      </c>
      <c r="C1502" s="12">
        <v>41.804947881600498</v>
      </c>
      <c r="D1502" s="1">
        <v>4212</v>
      </c>
      <c r="E1502" s="2" t="s">
        <v>37</v>
      </c>
      <c r="F1502" s="1"/>
      <c r="G1502" s="2" t="s">
        <v>37</v>
      </c>
      <c r="H1502" s="2" t="s">
        <v>1659</v>
      </c>
      <c r="I1502" s="2" t="s">
        <v>1659</v>
      </c>
      <c r="J1502" s="1">
        <v>116314</v>
      </c>
      <c r="K1502" s="1">
        <v>238224</v>
      </c>
      <c r="L1502" s="2" t="s">
        <v>21</v>
      </c>
      <c r="M1502" s="1">
        <v>1995</v>
      </c>
      <c r="N1502" s="1" t="str" cm="1">
        <f t="array" ref="N1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2" s="2" t="s">
        <v>32</v>
      </c>
      <c r="P1502" s="2" t="str" cm="1">
        <f t="array" ref="P1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2" s="1">
        <v>3</v>
      </c>
      <c r="R1502" s="1">
        <v>31.65</v>
      </c>
      <c r="S1502" s="1">
        <v>10.3</v>
      </c>
      <c r="T1502" s="1">
        <v>16.45</v>
      </c>
      <c r="U1502" s="1">
        <v>6.45</v>
      </c>
      <c r="V1502" s="10"/>
      <c r="W1502" s="1" t="s">
        <v>41</v>
      </c>
      <c r="X1502" s="2" t="s">
        <v>38</v>
      </c>
      <c r="Y1502" s="2" t="str" cm="1">
        <f t="array" ref="Y1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3" spans="1:25" ht="15" customHeight="1" x14ac:dyDescent="0.35">
      <c r="A1503" s="1">
        <v>1502</v>
      </c>
      <c r="B1503" s="13">
        <v>-6.7292165376221398</v>
      </c>
      <c r="C1503" s="12">
        <v>41.800239308070303</v>
      </c>
      <c r="D1503" s="1">
        <v>4215</v>
      </c>
      <c r="E1503" s="2" t="s">
        <v>19</v>
      </c>
      <c r="F1503" s="1"/>
      <c r="G1503" s="2" t="s">
        <v>19</v>
      </c>
      <c r="H1503" s="2" t="s">
        <v>1659</v>
      </c>
      <c r="I1503" s="2" t="s">
        <v>1659</v>
      </c>
      <c r="J1503" s="1">
        <v>116677.9</v>
      </c>
      <c r="K1503" s="1">
        <v>237706.8</v>
      </c>
      <c r="L1503" s="2" t="s">
        <v>21</v>
      </c>
      <c r="M1503" s="1">
        <v>1995</v>
      </c>
      <c r="N1503" s="1" t="str" cm="1">
        <f t="array" ref="N1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3" s="2" t="s">
        <v>65</v>
      </c>
      <c r="P1503" s="2" t="str" cm="1">
        <f t="array" ref="P1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03" s="1">
        <v>1</v>
      </c>
      <c r="R1503" s="1">
        <v>10.8</v>
      </c>
      <c r="S1503" s="1">
        <v>16.399999999999999</v>
      </c>
      <c r="T1503" s="1">
        <v>10.8</v>
      </c>
      <c r="U1503" s="9"/>
      <c r="V1503" s="10"/>
      <c r="W1503" s="1" t="s">
        <v>41</v>
      </c>
      <c r="X1503" s="2" t="s">
        <v>38</v>
      </c>
      <c r="Y1503" s="2" t="str" cm="1">
        <f t="array" ref="Y1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4" spans="1:25" ht="15" customHeight="1" x14ac:dyDescent="0.35">
      <c r="A1504" s="1">
        <v>1503</v>
      </c>
      <c r="B1504" s="13">
        <v>-6.7280105561762999</v>
      </c>
      <c r="C1504" s="12">
        <v>41.798659826859797</v>
      </c>
      <c r="D1504" s="1">
        <v>4216</v>
      </c>
      <c r="E1504" s="2" t="s">
        <v>37</v>
      </c>
      <c r="F1504" s="1"/>
      <c r="G1504" s="2" t="s">
        <v>37</v>
      </c>
      <c r="H1504" s="2" t="s">
        <v>1659</v>
      </c>
      <c r="I1504" s="2" t="s">
        <v>1659</v>
      </c>
      <c r="J1504" s="1">
        <v>116781</v>
      </c>
      <c r="K1504" s="1">
        <v>237533</v>
      </c>
      <c r="L1504" s="2" t="s">
        <v>21</v>
      </c>
      <c r="M1504" s="1">
        <v>1995</v>
      </c>
      <c r="N1504" s="1" t="str" cm="1">
        <f t="array" ref="N1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4" s="2" t="s">
        <v>32</v>
      </c>
      <c r="P1504" s="2" t="str" cm="1">
        <f t="array" ref="P1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4" s="1">
        <v>3</v>
      </c>
      <c r="R1504" s="1">
        <v>34.1</v>
      </c>
      <c r="S1504" s="1">
        <v>17.2</v>
      </c>
      <c r="T1504" s="1">
        <v>18.5</v>
      </c>
      <c r="U1504" s="1">
        <v>5.75</v>
      </c>
      <c r="V1504" s="10"/>
      <c r="W1504" s="1" t="s">
        <v>41</v>
      </c>
      <c r="X1504" s="2" t="s">
        <v>38</v>
      </c>
      <c r="Y1504" s="2" t="str" cm="1">
        <f t="array" ref="Y1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5" spans="1:27" ht="15" customHeight="1" x14ac:dyDescent="0.35">
      <c r="A1505" s="1">
        <v>1504</v>
      </c>
      <c r="B1505" s="13">
        <v>-6.7254651806750401</v>
      </c>
      <c r="C1505" s="12">
        <v>41.794568272444103</v>
      </c>
      <c r="D1505" s="1">
        <v>4217</v>
      </c>
      <c r="E1505" s="2" t="s">
        <v>37</v>
      </c>
      <c r="F1505" s="1"/>
      <c r="G1505" s="2" t="s">
        <v>37</v>
      </c>
      <c r="H1505" s="2" t="s">
        <v>1659</v>
      </c>
      <c r="I1505" s="2" t="s">
        <v>1659</v>
      </c>
      <c r="J1505" s="1">
        <v>117000</v>
      </c>
      <c r="K1505" s="1">
        <v>237082</v>
      </c>
      <c r="L1505" s="2" t="s">
        <v>21</v>
      </c>
      <c r="M1505" s="1">
        <v>1995</v>
      </c>
      <c r="N1505" s="1" t="str" cm="1">
        <f t="array" ref="N1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5" s="2" t="s">
        <v>32</v>
      </c>
      <c r="P1505" s="2" t="str" cm="1">
        <f t="array" ref="P1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5" s="1">
        <v>3</v>
      </c>
      <c r="R1505" s="1">
        <v>31.4</v>
      </c>
      <c r="S1505" s="1">
        <v>9.8000000000000007</v>
      </c>
      <c r="T1505" s="1">
        <v>16.5</v>
      </c>
      <c r="U1505" s="1">
        <v>6.7</v>
      </c>
      <c r="V1505" s="10"/>
      <c r="W1505" s="1" t="s">
        <v>41</v>
      </c>
      <c r="X1505" s="2" t="s">
        <v>38</v>
      </c>
      <c r="Y1505" s="2" t="str" cm="1">
        <f t="array" ref="Y1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6" spans="1:27" ht="15" customHeight="1" x14ac:dyDescent="0.35">
      <c r="A1506" s="1">
        <v>1505</v>
      </c>
      <c r="B1506" s="13">
        <v>-7.4239430100166901</v>
      </c>
      <c r="C1506" s="12">
        <v>37.237562322195103</v>
      </c>
      <c r="D1506" s="1">
        <v>4224</v>
      </c>
      <c r="E1506" s="2" t="s">
        <v>1666</v>
      </c>
      <c r="F1506" s="1"/>
      <c r="G1506" s="2" t="s">
        <v>26</v>
      </c>
      <c r="H1506" s="2" t="s">
        <v>69</v>
      </c>
      <c r="I1506" s="2" t="s">
        <v>672</v>
      </c>
      <c r="J1506" s="1">
        <v>62927.5</v>
      </c>
      <c r="K1506" s="1">
        <v>-269584</v>
      </c>
      <c r="L1506" s="2" t="s">
        <v>21</v>
      </c>
      <c r="M1506" s="1">
        <v>1991</v>
      </c>
      <c r="N1506" s="1" t="str" cm="1">
        <f t="array" ref="N1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6" s="2" t="s">
        <v>526</v>
      </c>
      <c r="P1506" s="2" t="str" cm="1">
        <f t="array" ref="P1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06" s="1">
        <v>5</v>
      </c>
      <c r="R1506" s="1">
        <v>669.2</v>
      </c>
      <c r="S1506" s="1">
        <v>18</v>
      </c>
      <c r="U1506" s="1">
        <v>96</v>
      </c>
      <c r="V1506" s="10"/>
      <c r="W1506" s="1" t="s">
        <v>30</v>
      </c>
      <c r="X1506" s="2" t="s">
        <v>321</v>
      </c>
      <c r="Y1506" s="2" t="str" cm="1">
        <f t="array" ref="Y1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06" s="2" t="s">
        <v>24</v>
      </c>
      <c r="AA1506" s="2" t="s">
        <v>38</v>
      </c>
    </row>
    <row r="1507" spans="1:27" ht="15" customHeight="1" x14ac:dyDescent="0.35">
      <c r="A1507" s="1">
        <v>1506</v>
      </c>
      <c r="B1507" s="13">
        <v>-7.4961570055688602</v>
      </c>
      <c r="C1507" s="12">
        <v>37.273127290029301</v>
      </c>
      <c r="D1507" s="1">
        <v>4225</v>
      </c>
      <c r="E1507" s="2" t="s">
        <v>1667</v>
      </c>
      <c r="F1507" s="1"/>
      <c r="G1507" s="2" t="s">
        <v>63</v>
      </c>
      <c r="H1507" s="2" t="s">
        <v>69</v>
      </c>
      <c r="I1507" s="2" t="s">
        <v>672</v>
      </c>
      <c r="J1507" s="1">
        <v>56492.98</v>
      </c>
      <c r="K1507" s="1">
        <v>-265682.40000000002</v>
      </c>
      <c r="L1507" s="2" t="s">
        <v>21</v>
      </c>
      <c r="M1507" s="1">
        <v>2002</v>
      </c>
      <c r="N1507" s="1" t="str" cm="1">
        <f t="array" ref="N1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7" s="2" t="s">
        <v>32</v>
      </c>
      <c r="P1507" s="2" t="str" cm="1">
        <f t="array" ref="P1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7" s="1">
        <v>9</v>
      </c>
      <c r="R1507" s="1">
        <v>338.4</v>
      </c>
      <c r="S1507" s="1">
        <v>14.5</v>
      </c>
      <c r="T1507" s="1">
        <v>40.1</v>
      </c>
      <c r="U1507" s="1">
        <v>21</v>
      </c>
      <c r="V1507" s="10"/>
      <c r="W1507" s="1" t="s">
        <v>30</v>
      </c>
      <c r="X1507" s="2" t="s">
        <v>24</v>
      </c>
      <c r="Y1507" s="2" t="str" cm="1">
        <f t="array" ref="Y1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8" spans="1:27" ht="15" customHeight="1" x14ac:dyDescent="0.35">
      <c r="A1508" s="1">
        <v>1507</v>
      </c>
      <c r="B1508" s="13">
        <v>-8.8380944186369206</v>
      </c>
      <c r="C1508" s="12">
        <v>40.150914421602501</v>
      </c>
      <c r="D1508" s="1">
        <v>4229</v>
      </c>
      <c r="E1508" s="2" t="s">
        <v>1668</v>
      </c>
      <c r="F1508" s="1"/>
      <c r="G1508" s="2" t="s">
        <v>63</v>
      </c>
      <c r="H1508" s="2" t="s">
        <v>915</v>
      </c>
      <c r="I1508" s="2" t="s">
        <v>1482</v>
      </c>
      <c r="J1508" s="1">
        <v>-60069</v>
      </c>
      <c r="K1508" s="1">
        <v>53829</v>
      </c>
      <c r="L1508" s="2" t="s">
        <v>21</v>
      </c>
      <c r="M1508" s="1">
        <v>1991</v>
      </c>
      <c r="N1508" s="1" t="str" cm="1">
        <f t="array" ref="N1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8" s="2" t="s">
        <v>32</v>
      </c>
      <c r="P1508" s="2" t="str" cm="1">
        <f t="array" ref="P1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8" s="1">
        <v>6</v>
      </c>
      <c r="R1508" s="1">
        <v>177.41</v>
      </c>
      <c r="S1508" s="1">
        <v>20.85</v>
      </c>
      <c r="T1508" s="1">
        <v>32</v>
      </c>
      <c r="U1508" s="1">
        <v>17</v>
      </c>
      <c r="V1508" s="10"/>
      <c r="W1508" s="1" t="s">
        <v>46</v>
      </c>
      <c r="X1508" s="2" t="s">
        <v>38</v>
      </c>
      <c r="Y1508" s="2" t="str" cm="1">
        <f t="array" ref="Y1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09" spans="1:27" ht="15" customHeight="1" x14ac:dyDescent="0.35">
      <c r="A1509" s="1">
        <v>1508</v>
      </c>
      <c r="B1509" s="13">
        <v>-6.7924518402970699</v>
      </c>
      <c r="C1509" s="12">
        <v>41.764605985745803</v>
      </c>
      <c r="D1509" s="1">
        <v>4240</v>
      </c>
      <c r="E1509" s="2" t="s">
        <v>37</v>
      </c>
      <c r="F1509" s="1"/>
      <c r="G1509" s="2" t="s">
        <v>37</v>
      </c>
      <c r="H1509" s="2" t="s">
        <v>1659</v>
      </c>
      <c r="I1509" s="2" t="s">
        <v>1659</v>
      </c>
      <c r="J1509" s="1">
        <v>111484</v>
      </c>
      <c r="K1509" s="1">
        <v>233665</v>
      </c>
      <c r="L1509" s="2" t="s">
        <v>21</v>
      </c>
      <c r="M1509" s="1">
        <v>1988</v>
      </c>
      <c r="N1509" s="1" t="str" cm="1">
        <f t="array" ref="N1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09" s="2" t="s">
        <v>32</v>
      </c>
      <c r="P1509" s="2" t="str" cm="1">
        <f t="array" ref="P1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09" s="1">
        <v>3</v>
      </c>
      <c r="R1509" s="1">
        <v>45.2</v>
      </c>
      <c r="S1509" s="1">
        <v>7.3</v>
      </c>
      <c r="T1509" s="1">
        <v>20.7</v>
      </c>
      <c r="U1509" s="1">
        <v>5.7</v>
      </c>
      <c r="V1509" s="10"/>
      <c r="W1509" s="1" t="s">
        <v>41</v>
      </c>
      <c r="X1509" s="2" t="s">
        <v>38</v>
      </c>
      <c r="Y1509" s="2" t="str" cm="1">
        <f t="array" ref="Y1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0" spans="1:27" ht="15" customHeight="1" x14ac:dyDescent="0.35">
      <c r="A1510" s="1">
        <v>1509</v>
      </c>
      <c r="B1510" s="13">
        <v>-6.7928324428255697</v>
      </c>
      <c r="C1510" s="12">
        <v>41.769834054087802</v>
      </c>
      <c r="D1510" s="1">
        <v>4241</v>
      </c>
      <c r="E1510" s="2" t="s">
        <v>19</v>
      </c>
      <c r="F1510" s="1"/>
      <c r="G1510" s="2" t="s">
        <v>19</v>
      </c>
      <c r="H1510" s="2" t="s">
        <v>1659</v>
      </c>
      <c r="I1510" s="2" t="s">
        <v>1659</v>
      </c>
      <c r="J1510" s="1">
        <v>111443.3</v>
      </c>
      <c r="K1510" s="1">
        <v>234245.2</v>
      </c>
      <c r="L1510" s="2" t="s">
        <v>21</v>
      </c>
      <c r="M1510" s="1">
        <v>1988</v>
      </c>
      <c r="N1510" s="1" t="str" cm="1">
        <f t="array" ref="N1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0" s="2" t="s">
        <v>65</v>
      </c>
      <c r="P1510" s="2" t="str" cm="1">
        <f t="array" ref="P1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0" s="1">
        <v>1</v>
      </c>
      <c r="R1510" s="1">
        <v>11.6</v>
      </c>
      <c r="S1510" s="1">
        <v>19.2</v>
      </c>
      <c r="T1510" s="1">
        <v>11.6</v>
      </c>
      <c r="U1510" s="9"/>
      <c r="V1510" s="10"/>
      <c r="W1510" s="1" t="s">
        <v>41</v>
      </c>
      <c r="X1510" s="2" t="s">
        <v>24</v>
      </c>
      <c r="Y1510" s="2" t="str" cm="1">
        <f t="array" ref="Y1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1" spans="1:27" ht="15" customHeight="1" x14ac:dyDescent="0.35">
      <c r="A1511" s="1">
        <v>1510</v>
      </c>
      <c r="B1511" s="13">
        <v>-6.7990188635092501</v>
      </c>
      <c r="C1511" s="12">
        <v>41.794951872584299</v>
      </c>
      <c r="D1511" s="1">
        <v>4245</v>
      </c>
      <c r="E1511" s="2" t="s">
        <v>1669</v>
      </c>
      <c r="F1511" s="1"/>
      <c r="G1511" s="2" t="s">
        <v>19</v>
      </c>
      <c r="H1511" s="2" t="s">
        <v>1659</v>
      </c>
      <c r="I1511" s="2" t="s">
        <v>1659</v>
      </c>
      <c r="J1511" s="1">
        <v>110885.6</v>
      </c>
      <c r="K1511" s="1">
        <v>237027.1</v>
      </c>
      <c r="L1511" s="2" t="s">
        <v>21</v>
      </c>
      <c r="M1511" s="1">
        <v>1988</v>
      </c>
      <c r="N1511" s="1" t="str" cm="1">
        <f t="array" ref="N1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1" s="2" t="s">
        <v>65</v>
      </c>
      <c r="P1511" s="2" t="str" cm="1">
        <f t="array" ref="P1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1" s="1">
        <v>1</v>
      </c>
      <c r="R1511" s="1">
        <v>10.6</v>
      </c>
      <c r="S1511" s="1">
        <v>16.7</v>
      </c>
      <c r="T1511" s="1">
        <v>10.6</v>
      </c>
      <c r="U1511" s="9"/>
      <c r="V1511" s="10"/>
      <c r="W1511" s="1" t="s">
        <v>41</v>
      </c>
      <c r="X1511" s="2" t="s">
        <v>24</v>
      </c>
      <c r="Y1511" s="2" t="str" cm="1">
        <f t="array" ref="Y1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2" spans="1:27" ht="15" customHeight="1" x14ac:dyDescent="0.35">
      <c r="A1512" s="1">
        <v>1511</v>
      </c>
      <c r="B1512" s="13">
        <v>-8.4971817596538397</v>
      </c>
      <c r="C1512" s="12">
        <v>42.077824204509398</v>
      </c>
      <c r="D1512" s="1">
        <v>4247</v>
      </c>
      <c r="E1512" s="2" t="s">
        <v>1670</v>
      </c>
      <c r="F1512" s="1"/>
      <c r="G1512" s="2" t="s">
        <v>26</v>
      </c>
      <c r="H1512" s="2" t="s">
        <v>384</v>
      </c>
      <c r="I1512" s="2" t="s">
        <v>1016</v>
      </c>
      <c r="J1512" s="1">
        <v>-30127</v>
      </c>
      <c r="K1512" s="1">
        <v>267650</v>
      </c>
      <c r="L1512" s="2" t="s">
        <v>21</v>
      </c>
      <c r="M1512" s="1">
        <v>1995</v>
      </c>
      <c r="N1512" s="1" t="str" cm="1">
        <f t="array" ref="N1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2" s="2" t="s">
        <v>32</v>
      </c>
      <c r="P1512" s="2" t="str" cm="1">
        <f t="array" ref="P1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2" s="1">
        <v>3</v>
      </c>
      <c r="R1512" s="1">
        <v>217</v>
      </c>
      <c r="S1512" s="1">
        <v>12</v>
      </c>
      <c r="T1512" s="1">
        <v>101</v>
      </c>
      <c r="U1512" s="1">
        <v>9</v>
      </c>
      <c r="V1512" s="10"/>
      <c r="W1512" s="1" t="s">
        <v>41</v>
      </c>
      <c r="X1512" s="2" t="s">
        <v>38</v>
      </c>
      <c r="Y1512" s="2" t="str" cm="1">
        <f t="array" ref="Y1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3" spans="1:27" ht="15" customHeight="1" x14ac:dyDescent="0.35">
      <c r="A1513" s="1">
        <v>1512</v>
      </c>
      <c r="B1513" s="13">
        <v>-6.8026854535341501</v>
      </c>
      <c r="C1513" s="12">
        <v>41.812653078617402</v>
      </c>
      <c r="D1513" s="1">
        <v>4248</v>
      </c>
      <c r="E1513" s="2" t="s">
        <v>37</v>
      </c>
      <c r="F1513" s="1"/>
      <c r="G1513" s="2" t="s">
        <v>37</v>
      </c>
      <c r="H1513" s="2" t="s">
        <v>1659</v>
      </c>
      <c r="I1513" s="2" t="s">
        <v>1659</v>
      </c>
      <c r="J1513" s="1">
        <v>110550.39999999999</v>
      </c>
      <c r="K1513" s="1">
        <v>238988.5</v>
      </c>
      <c r="L1513" s="2" t="s">
        <v>21</v>
      </c>
      <c r="M1513" s="1">
        <v>1995</v>
      </c>
      <c r="N1513" s="1" t="str" cm="1">
        <f t="array" ref="N1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13" s="2" t="s">
        <v>32</v>
      </c>
      <c r="P1513" s="2" t="str" cm="1">
        <f t="array" ref="P1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3" s="1">
        <v>3</v>
      </c>
      <c r="R1513" s="1">
        <v>41.45</v>
      </c>
      <c r="S1513" s="1">
        <v>42.05</v>
      </c>
      <c r="T1513" s="1">
        <v>21.8</v>
      </c>
      <c r="U1513" s="1">
        <v>5.5</v>
      </c>
      <c r="V1513" s="10"/>
      <c r="W1513" s="1" t="s">
        <v>41</v>
      </c>
      <c r="X1513" s="2" t="s">
        <v>38</v>
      </c>
      <c r="Y1513" s="2" t="str" cm="1">
        <f t="array" ref="Y1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4" spans="1:27" ht="15" customHeight="1" x14ac:dyDescent="0.35">
      <c r="A1514" s="1">
        <v>1513</v>
      </c>
      <c r="B1514" s="13">
        <v>-8.6186797274833307</v>
      </c>
      <c r="C1514" s="12">
        <v>40.879765027367803</v>
      </c>
      <c r="D1514" s="1">
        <v>4259</v>
      </c>
      <c r="E1514" s="2" t="s">
        <v>1671</v>
      </c>
      <c r="F1514" s="1"/>
      <c r="G1514" s="2" t="s">
        <v>19</v>
      </c>
      <c r="H1514" s="2" t="s">
        <v>1608</v>
      </c>
      <c r="I1514" s="2" t="s">
        <v>1672</v>
      </c>
      <c r="J1514" s="1">
        <v>-40927.86</v>
      </c>
      <c r="K1514" s="1">
        <v>134639.1</v>
      </c>
      <c r="L1514" s="2" t="s">
        <v>21</v>
      </c>
      <c r="M1514" s="1">
        <v>1971</v>
      </c>
      <c r="N1514" s="1" t="str" cm="1">
        <f t="array" ref="N1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14" s="2" t="s">
        <v>32</v>
      </c>
      <c r="P1514" s="2" t="str" cm="1">
        <f t="array" ref="P1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4" s="1">
        <v>3</v>
      </c>
      <c r="R1514" s="1">
        <v>29.62</v>
      </c>
      <c r="S1514" s="1">
        <v>15.58</v>
      </c>
      <c r="T1514" s="1">
        <v>10.1</v>
      </c>
      <c r="U1514" s="1">
        <v>6.77</v>
      </c>
      <c r="V1514" s="10"/>
      <c r="W1514" s="1" t="s">
        <v>46</v>
      </c>
      <c r="X1514" s="2" t="s">
        <v>24</v>
      </c>
      <c r="Y1514" s="2" t="str" cm="1">
        <f t="array" ref="Y1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5" spans="1:27" ht="15" customHeight="1" x14ac:dyDescent="0.35">
      <c r="A1515" s="1">
        <v>1514</v>
      </c>
      <c r="B1515" s="13">
        <v>-8.6800108182343099</v>
      </c>
      <c r="C1515" s="12">
        <v>40.574292103476203</v>
      </c>
      <c r="D1515" s="1">
        <v>4260</v>
      </c>
      <c r="E1515" s="2" t="s">
        <v>1673</v>
      </c>
      <c r="F1515" s="1"/>
      <c r="G1515" s="2" t="s">
        <v>26</v>
      </c>
      <c r="H1515" s="2" t="s">
        <v>1608</v>
      </c>
      <c r="I1515" s="2" t="s">
        <v>1674</v>
      </c>
      <c r="J1515" s="1">
        <v>-46308.63</v>
      </c>
      <c r="K1515" s="1">
        <v>100747</v>
      </c>
      <c r="L1515" s="2" t="s">
        <v>21</v>
      </c>
      <c r="M1515" s="1">
        <v>1948</v>
      </c>
      <c r="N1515" s="1" t="str" cm="1">
        <f t="array" ref="N1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5" s="2" t="s">
        <v>32</v>
      </c>
      <c r="P1515" s="2" t="str" cm="1">
        <f t="array" ref="P1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15" s="1">
        <v>3</v>
      </c>
      <c r="R1515" s="1">
        <v>40.549999999999997</v>
      </c>
      <c r="S1515" s="1">
        <v>10.6</v>
      </c>
      <c r="T1515" s="1">
        <v>25.1</v>
      </c>
      <c r="U1515" s="1">
        <v>2.5</v>
      </c>
      <c r="V1515" s="10"/>
      <c r="W1515" s="1" t="s">
        <v>46</v>
      </c>
      <c r="X1515" s="2" t="s">
        <v>24</v>
      </c>
      <c r="Y1515" s="2" t="str" cm="1">
        <f t="array" ref="Y1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6" spans="1:27" ht="15" customHeight="1" x14ac:dyDescent="0.35">
      <c r="A1516" s="1">
        <v>1515</v>
      </c>
      <c r="B1516" s="13">
        <v>-8.4633818581385896</v>
      </c>
      <c r="C1516" s="12">
        <v>40.889553185508902</v>
      </c>
      <c r="D1516" s="1">
        <v>4264</v>
      </c>
      <c r="E1516" s="2" t="s">
        <v>1675</v>
      </c>
      <c r="F1516" s="1"/>
      <c r="G1516" s="2" t="s">
        <v>26</v>
      </c>
      <c r="H1516" s="2" t="s">
        <v>1608</v>
      </c>
      <c r="I1516" s="2" t="s">
        <v>1676</v>
      </c>
      <c r="J1516" s="1">
        <v>-27833.98</v>
      </c>
      <c r="K1516" s="1">
        <v>135665.1</v>
      </c>
      <c r="L1516" s="2" t="s">
        <v>21</v>
      </c>
      <c r="M1516" s="1">
        <v>1940</v>
      </c>
      <c r="N1516" s="1" t="str" cm="1">
        <f t="array" ref="N1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6" s="2" t="s">
        <v>29</v>
      </c>
      <c r="P1516" s="2" t="str" cm="1">
        <f t="array" ref="P1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6" s="1">
        <v>1</v>
      </c>
      <c r="R1516" s="1">
        <v>6</v>
      </c>
      <c r="S1516" s="1">
        <v>12</v>
      </c>
      <c r="T1516" s="1">
        <v>6</v>
      </c>
      <c r="U1516" s="9"/>
      <c r="V1516" s="10"/>
      <c r="W1516" s="1" t="s">
        <v>46</v>
      </c>
      <c r="X1516" s="2" t="s">
        <v>35</v>
      </c>
      <c r="Y1516" s="2" t="str" cm="1">
        <f t="array" ref="Y1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6" s="2" t="s">
        <v>24</v>
      </c>
    </row>
    <row r="1517" spans="1:27" ht="15" customHeight="1" x14ac:dyDescent="0.35">
      <c r="A1517" s="1">
        <v>1516</v>
      </c>
      <c r="B1517" s="13">
        <v>-8.4399615483787596</v>
      </c>
      <c r="C1517" s="12">
        <v>40.879837762790999</v>
      </c>
      <c r="D1517" s="1">
        <v>4267</v>
      </c>
      <c r="E1517" s="2" t="s">
        <v>1677</v>
      </c>
      <c r="F1517" s="1"/>
      <c r="G1517" s="2" t="s">
        <v>19</v>
      </c>
      <c r="H1517" s="2" t="s">
        <v>1608</v>
      </c>
      <c r="I1517" s="2" t="s">
        <v>1676</v>
      </c>
      <c r="J1517" s="1">
        <v>-25864</v>
      </c>
      <c r="K1517" s="1">
        <v>134579</v>
      </c>
      <c r="L1517" s="2" t="s">
        <v>21</v>
      </c>
      <c r="M1517" s="1">
        <v>1940</v>
      </c>
      <c r="N1517" s="1" t="str" cm="1">
        <f t="array" ref="N1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7" s="2" t="s">
        <v>65</v>
      </c>
      <c r="P1517" s="2" t="str" cm="1">
        <f t="array" ref="P1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17" s="1">
        <v>1</v>
      </c>
      <c r="R1517" s="1">
        <v>5</v>
      </c>
      <c r="S1517" s="1">
        <v>15</v>
      </c>
      <c r="T1517" s="1">
        <v>5</v>
      </c>
      <c r="U1517" s="9"/>
      <c r="V1517" s="10"/>
      <c r="W1517" s="1" t="s">
        <v>46</v>
      </c>
      <c r="X1517" s="2" t="s">
        <v>24</v>
      </c>
      <c r="Y1517" s="2" t="str" cm="1">
        <f t="array" ref="Y1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18" spans="1:27" ht="15" customHeight="1" x14ac:dyDescent="0.35">
      <c r="A1518" s="1">
        <v>1517</v>
      </c>
      <c r="B1518" s="13">
        <v>-8.4240411455153996</v>
      </c>
      <c r="C1518" s="12">
        <v>40.880113143482603</v>
      </c>
      <c r="D1518" s="1">
        <v>4269</v>
      </c>
      <c r="E1518" s="2" t="s">
        <v>1678</v>
      </c>
      <c r="F1518" s="1"/>
      <c r="G1518" s="2" t="s">
        <v>26</v>
      </c>
      <c r="H1518" s="2" t="s">
        <v>1608</v>
      </c>
      <c r="I1518" s="2" t="s">
        <v>1676</v>
      </c>
      <c r="J1518" s="1">
        <v>-24522</v>
      </c>
      <c r="K1518" s="1">
        <v>134605</v>
      </c>
      <c r="L1518" s="2" t="s">
        <v>21</v>
      </c>
      <c r="M1518" s="1">
        <v>1900</v>
      </c>
      <c r="N1518" s="1" t="str" cm="1">
        <f t="array" ref="N1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8" s="2" t="s">
        <v>83</v>
      </c>
      <c r="P1518" s="2" t="str" cm="1">
        <f t="array" ref="P1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18" s="1">
        <v>1</v>
      </c>
      <c r="R1518" s="1">
        <v>7.95</v>
      </c>
      <c r="S1518" s="1">
        <v>11.3</v>
      </c>
      <c r="T1518" s="1">
        <v>7.95</v>
      </c>
      <c r="U1518" s="9"/>
      <c r="V1518" s="10"/>
      <c r="W1518" s="1" t="s">
        <v>46</v>
      </c>
      <c r="X1518" s="2" t="s">
        <v>35</v>
      </c>
      <c r="Y1518" s="2" t="str" cm="1">
        <f t="array" ref="Y1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18" s="2" t="s">
        <v>24</v>
      </c>
    </row>
    <row r="1519" spans="1:27" ht="15" customHeight="1" x14ac:dyDescent="0.35">
      <c r="A1519" s="1">
        <v>1518</v>
      </c>
      <c r="B1519" s="13">
        <v>-8.2565311718803205</v>
      </c>
      <c r="C1519" s="12">
        <v>40.795777999210998</v>
      </c>
      <c r="D1519" s="1">
        <v>4274</v>
      </c>
      <c r="E1519" s="2" t="s">
        <v>1679</v>
      </c>
      <c r="F1519" s="1"/>
      <c r="G1519" s="2" t="s">
        <v>26</v>
      </c>
      <c r="H1519" s="2" t="s">
        <v>1608</v>
      </c>
      <c r="I1519" s="2" t="s">
        <v>1680</v>
      </c>
      <c r="J1519" s="1">
        <v>-10416.19</v>
      </c>
      <c r="K1519" s="1">
        <v>125206.1</v>
      </c>
      <c r="L1519" s="2" t="s">
        <v>21</v>
      </c>
      <c r="M1519" s="1">
        <v>1934</v>
      </c>
      <c r="N1519" s="1" t="str" cm="1">
        <f t="array" ref="N1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19" s="2" t="s">
        <v>29</v>
      </c>
      <c r="P1519" s="2" t="str" cm="1">
        <f t="array" ref="P1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19" s="1">
        <v>1</v>
      </c>
      <c r="R1519" s="1">
        <v>16</v>
      </c>
      <c r="S1519" s="1">
        <v>8.25</v>
      </c>
      <c r="T1519" s="1">
        <v>16</v>
      </c>
      <c r="U1519" s="9"/>
      <c r="V1519" s="10"/>
      <c r="W1519" s="1" t="s">
        <v>46</v>
      </c>
      <c r="X1519" s="2" t="s">
        <v>35</v>
      </c>
      <c r="Y1519" s="2" t="str" cm="1">
        <f t="array" ref="Y1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20" spans="1:27" ht="15" customHeight="1" x14ac:dyDescent="0.35">
      <c r="A1520" s="1">
        <v>1519</v>
      </c>
      <c r="B1520" s="13">
        <v>-8.35781102329641</v>
      </c>
      <c r="C1520" s="12">
        <v>40.709187000166303</v>
      </c>
      <c r="D1520" s="1">
        <v>4276</v>
      </c>
      <c r="E1520" s="2" t="s">
        <v>1681</v>
      </c>
      <c r="F1520" s="1"/>
      <c r="G1520" s="2" t="s">
        <v>26</v>
      </c>
      <c r="H1520" s="2" t="s">
        <v>1608</v>
      </c>
      <c r="I1520" s="2" t="s">
        <v>1680</v>
      </c>
      <c r="J1520" s="1">
        <v>-18988.259999999998</v>
      </c>
      <c r="K1520" s="1">
        <v>115607.2</v>
      </c>
      <c r="L1520" s="2" t="s">
        <v>21</v>
      </c>
      <c r="M1520" s="1">
        <v>1940</v>
      </c>
      <c r="N1520" s="1" t="str" cm="1">
        <f t="array" ref="N1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0" s="2" t="s">
        <v>29</v>
      </c>
      <c r="P1520" s="2" t="str" cm="1">
        <f t="array" ref="P1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0" s="1">
        <v>3</v>
      </c>
      <c r="R1520" s="1">
        <v>42.55</v>
      </c>
      <c r="S1520" s="1">
        <v>7.6</v>
      </c>
      <c r="T1520" s="1">
        <v>21.6</v>
      </c>
      <c r="U1520" s="1">
        <v>3</v>
      </c>
      <c r="V1520" s="10"/>
      <c r="W1520" s="1" t="s">
        <v>46</v>
      </c>
      <c r="X1520" s="2" t="s">
        <v>35</v>
      </c>
      <c r="Y1520" s="2" t="str" cm="1">
        <f t="array" ref="Y1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0" s="2" t="s">
        <v>24</v>
      </c>
    </row>
    <row r="1521" spans="1:26" ht="15" customHeight="1" x14ac:dyDescent="0.35">
      <c r="A1521" s="1">
        <v>1520</v>
      </c>
      <c r="B1521" s="13">
        <v>-8.3725803771346801</v>
      </c>
      <c r="C1521" s="12">
        <v>40.776296987589802</v>
      </c>
      <c r="D1521" s="1">
        <v>4283</v>
      </c>
      <c r="E1521" s="2" t="s">
        <v>1682</v>
      </c>
      <c r="F1521" s="1"/>
      <c r="G1521" s="2" t="s">
        <v>26</v>
      </c>
      <c r="H1521" s="2" t="s">
        <v>1608</v>
      </c>
      <c r="I1521" s="2" t="s">
        <v>1680</v>
      </c>
      <c r="J1521" s="1">
        <v>-20216</v>
      </c>
      <c r="K1521" s="1">
        <v>123063</v>
      </c>
      <c r="L1521" s="2" t="s">
        <v>21</v>
      </c>
      <c r="M1521" s="1">
        <v>1952</v>
      </c>
      <c r="N1521" s="1" t="str" cm="1">
        <f t="array" ref="N1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1" s="2" t="s">
        <v>29</v>
      </c>
      <c r="P1521" s="2" t="str" cm="1">
        <f t="array" ref="P1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1" s="1">
        <v>1</v>
      </c>
      <c r="R1521" s="1">
        <v>4</v>
      </c>
      <c r="S1521" s="1">
        <v>10.37</v>
      </c>
      <c r="U1521" s="9"/>
      <c r="V1521" s="10"/>
      <c r="W1521" s="1" t="s">
        <v>46</v>
      </c>
      <c r="X1521" s="2" t="s">
        <v>35</v>
      </c>
      <c r="Y1521" s="2" t="str" cm="1">
        <f t="array" ref="Y1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22" spans="1:26" ht="15" customHeight="1" x14ac:dyDescent="0.35">
      <c r="A1522" s="1">
        <v>1521</v>
      </c>
      <c r="B1522" s="13">
        <v>-8.3551042538686406</v>
      </c>
      <c r="C1522" s="12">
        <v>40.700374454942001</v>
      </c>
      <c r="D1522" s="1">
        <v>4286</v>
      </c>
      <c r="E1522" s="2" t="s">
        <v>1683</v>
      </c>
      <c r="F1522" s="1"/>
      <c r="G1522" s="2" t="s">
        <v>37</v>
      </c>
      <c r="H1522" s="2" t="s">
        <v>1608</v>
      </c>
      <c r="I1522" s="2" t="s">
        <v>1680</v>
      </c>
      <c r="J1522" s="1">
        <v>-18762</v>
      </c>
      <c r="K1522" s="1">
        <v>114628</v>
      </c>
      <c r="L1522" s="2" t="s">
        <v>21</v>
      </c>
      <c r="M1522" s="1">
        <v>1998</v>
      </c>
      <c r="N1522" s="1" t="str" cm="1">
        <f t="array" ref="N1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2" s="2" t="s">
        <v>32</v>
      </c>
      <c r="P1522" s="2" t="str" cm="1">
        <f t="array" ref="P1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2" s="1">
        <v>3</v>
      </c>
      <c r="R1522" s="1">
        <v>26.4</v>
      </c>
      <c r="S1522" s="1">
        <v>9.99</v>
      </c>
      <c r="T1522" s="1">
        <v>12</v>
      </c>
      <c r="U1522" s="1">
        <v>5.4</v>
      </c>
      <c r="V1522" s="10"/>
      <c r="W1522" s="1" t="s">
        <v>46</v>
      </c>
      <c r="X1522" s="2" t="s">
        <v>38</v>
      </c>
      <c r="Y1522" s="2" t="str" cm="1">
        <f t="array" ref="Y1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23" spans="1:26" ht="15" customHeight="1" x14ac:dyDescent="0.35">
      <c r="A1523" s="1">
        <v>1522</v>
      </c>
      <c r="B1523" s="13">
        <v>-8.3338751115128407</v>
      </c>
      <c r="C1523" s="12">
        <v>40.6917684259545</v>
      </c>
      <c r="D1523" s="1">
        <v>4287</v>
      </c>
      <c r="E1523" s="2" t="s">
        <v>1684</v>
      </c>
      <c r="F1523" s="1"/>
      <c r="G1523" s="2" t="s">
        <v>26</v>
      </c>
      <c r="H1523" s="2" t="s">
        <v>1608</v>
      </c>
      <c r="I1523" s="2" t="s">
        <v>1680</v>
      </c>
      <c r="J1523" s="1">
        <v>-16970</v>
      </c>
      <c r="K1523" s="1">
        <v>113668</v>
      </c>
      <c r="L1523" s="2" t="s">
        <v>21</v>
      </c>
      <c r="M1523" s="1">
        <v>1998</v>
      </c>
      <c r="N1523" s="1" t="str" cm="1">
        <f t="array" ref="N1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3" s="2" t="s">
        <v>32</v>
      </c>
      <c r="P1523" s="2" t="str" cm="1">
        <f t="array" ref="P1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3" s="1">
        <v>3</v>
      </c>
      <c r="R1523" s="1">
        <v>55.5</v>
      </c>
      <c r="S1523" s="1">
        <v>11.76</v>
      </c>
      <c r="T1523" s="1">
        <v>27.9</v>
      </c>
      <c r="U1523" s="1">
        <v>8.43</v>
      </c>
      <c r="V1523" s="10"/>
      <c r="W1523" s="1" t="s">
        <v>46</v>
      </c>
      <c r="X1523" s="2" t="s">
        <v>38</v>
      </c>
      <c r="Y1523" s="2" t="str" cm="1">
        <f t="array" ref="Y1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24" spans="1:26" ht="15" customHeight="1" x14ac:dyDescent="0.35">
      <c r="A1524" s="1">
        <v>1523</v>
      </c>
      <c r="B1524" s="13">
        <v>-8.3990745682578307</v>
      </c>
      <c r="C1524" s="12">
        <v>40.8345278560043</v>
      </c>
      <c r="D1524" s="1">
        <v>4290</v>
      </c>
      <c r="E1524" s="2" t="s">
        <v>1685</v>
      </c>
      <c r="F1524" s="1"/>
      <c r="G1524" s="2" t="s">
        <v>26</v>
      </c>
      <c r="H1524" s="2" t="s">
        <v>1608</v>
      </c>
      <c r="I1524" s="2" t="s">
        <v>1686</v>
      </c>
      <c r="J1524" s="1">
        <v>-22433</v>
      </c>
      <c r="K1524" s="1">
        <v>129536</v>
      </c>
      <c r="L1524" s="2" t="s">
        <v>21</v>
      </c>
      <c r="M1524" s="1">
        <v>1946</v>
      </c>
      <c r="N1524" s="1" t="str" cm="1">
        <f t="array" ref="N1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4" s="2" t="s">
        <v>29</v>
      </c>
      <c r="P1524" s="2" t="str" cm="1">
        <f t="array" ref="P1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4" s="1">
        <v>3</v>
      </c>
      <c r="R1524" s="1">
        <v>30</v>
      </c>
      <c r="S1524" s="1">
        <v>8.5</v>
      </c>
      <c r="T1524" s="1">
        <v>16.7</v>
      </c>
      <c r="U1524" s="1">
        <v>3</v>
      </c>
      <c r="V1524" s="10"/>
      <c r="W1524" s="1" t="s">
        <v>30</v>
      </c>
      <c r="X1524" s="2" t="s">
        <v>35</v>
      </c>
      <c r="Y1524" s="2" t="str" cm="1">
        <f t="array" ref="Y1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4" s="2" t="s">
        <v>740</v>
      </c>
    </row>
    <row r="1525" spans="1:26" ht="15" customHeight="1" x14ac:dyDescent="0.35">
      <c r="A1525" s="1">
        <v>1524</v>
      </c>
      <c r="B1525" s="13">
        <v>-8.3859652967026292</v>
      </c>
      <c r="C1525" s="12">
        <v>40.860401286798698</v>
      </c>
      <c r="D1525" s="1">
        <v>4296</v>
      </c>
      <c r="E1525" s="2" t="s">
        <v>1687</v>
      </c>
      <c r="F1525" s="1"/>
      <c r="G1525" s="2" t="s">
        <v>19</v>
      </c>
      <c r="H1525" s="2" t="s">
        <v>1608</v>
      </c>
      <c r="I1525" s="2" t="s">
        <v>1686</v>
      </c>
      <c r="J1525" s="1">
        <v>-21319</v>
      </c>
      <c r="K1525" s="1">
        <v>132406</v>
      </c>
      <c r="L1525" s="2" t="s">
        <v>21</v>
      </c>
      <c r="M1525" s="1">
        <v>1940</v>
      </c>
      <c r="N1525" s="1" t="str" cm="1">
        <f t="array" ref="N1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5" s="2" t="s">
        <v>65</v>
      </c>
      <c r="P1525" s="2" t="str" cm="1">
        <f t="array" ref="P1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25" s="1">
        <v>1</v>
      </c>
      <c r="R1525" s="1">
        <v>4</v>
      </c>
      <c r="S1525" s="1">
        <v>9.6999999999999993</v>
      </c>
      <c r="T1525" s="1">
        <v>4</v>
      </c>
      <c r="U1525" s="9"/>
      <c r="V1525" s="10"/>
      <c r="W1525" s="1" t="s">
        <v>46</v>
      </c>
      <c r="X1525" s="2" t="s">
        <v>24</v>
      </c>
      <c r="Y1525" s="2" t="str" cm="1">
        <f t="array" ref="Y1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26" spans="1:26" ht="15" customHeight="1" x14ac:dyDescent="0.35">
      <c r="A1526" s="1">
        <v>1525</v>
      </c>
      <c r="B1526" s="13">
        <v>-8.2879146498436391</v>
      </c>
      <c r="C1526" s="12">
        <v>40.922014304531601</v>
      </c>
      <c r="D1526" s="1">
        <v>4301</v>
      </c>
      <c r="E1526" s="2" t="s">
        <v>1688</v>
      </c>
      <c r="F1526" s="1"/>
      <c r="G1526" s="2" t="s">
        <v>26</v>
      </c>
      <c r="H1526" s="2" t="s">
        <v>1608</v>
      </c>
      <c r="I1526" s="2" t="s">
        <v>1689</v>
      </c>
      <c r="J1526" s="1">
        <v>-13040</v>
      </c>
      <c r="K1526" s="1">
        <v>139229</v>
      </c>
      <c r="L1526" s="2" t="s">
        <v>21</v>
      </c>
      <c r="M1526" s="1">
        <v>2001</v>
      </c>
      <c r="N1526" s="1" t="str" cm="1">
        <f t="array" ref="N1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6" s="2" t="s">
        <v>83</v>
      </c>
      <c r="P1526" s="2" t="str" cm="1">
        <f t="array" ref="P1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6" s="1">
        <v>8</v>
      </c>
      <c r="R1526" s="1">
        <v>45.83</v>
      </c>
      <c r="S1526" s="1">
        <v>11.83</v>
      </c>
      <c r="T1526" s="1">
        <v>11.88</v>
      </c>
      <c r="U1526" s="1">
        <v>4.2300000000000004</v>
      </c>
      <c r="V1526" s="10"/>
      <c r="W1526" s="1" t="s">
        <v>46</v>
      </c>
      <c r="X1526" s="2" t="s">
        <v>35</v>
      </c>
      <c r="Y1526" s="2" t="str" cm="1">
        <f t="array" ref="Y1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6" s="2" t="s">
        <v>24</v>
      </c>
    </row>
    <row r="1527" spans="1:26" ht="15" customHeight="1" x14ac:dyDescent="0.35">
      <c r="A1527" s="1">
        <v>1526</v>
      </c>
      <c r="B1527" s="13">
        <v>-7.1742717471133002</v>
      </c>
      <c r="C1527" s="12">
        <v>41.753193797533697</v>
      </c>
      <c r="D1527" s="1">
        <v>4316</v>
      </c>
      <c r="E1527" s="2" t="s">
        <v>1690</v>
      </c>
      <c r="F1527" s="1"/>
      <c r="G1527" s="2" t="s">
        <v>26</v>
      </c>
      <c r="H1527" s="2" t="s">
        <v>1659</v>
      </c>
      <c r="I1527" s="2" t="s">
        <v>1659</v>
      </c>
      <c r="J1527" s="1">
        <v>79747</v>
      </c>
      <c r="K1527" s="1">
        <v>231973</v>
      </c>
      <c r="L1527" s="2" t="s">
        <v>21</v>
      </c>
      <c r="M1527" s="1">
        <v>1915</v>
      </c>
      <c r="N1527" s="1" t="str" cm="1">
        <f t="array" ref="N1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7" s="2" t="s">
        <v>83</v>
      </c>
      <c r="P1527" s="2" t="str" cm="1">
        <f t="array" ref="P1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27" s="1">
        <v>3</v>
      </c>
      <c r="R1527" s="1">
        <v>34</v>
      </c>
      <c r="S1527" s="1">
        <v>10.7</v>
      </c>
      <c r="T1527" s="1">
        <v>12</v>
      </c>
      <c r="U1527" s="1">
        <v>12.5</v>
      </c>
      <c r="V1527" s="10"/>
      <c r="W1527" s="1" t="s">
        <v>41</v>
      </c>
      <c r="X1527" s="2" t="s">
        <v>35</v>
      </c>
      <c r="Y1527" s="2" t="str" cm="1">
        <f t="array" ref="Y1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7" s="2" t="s">
        <v>24</v>
      </c>
    </row>
    <row r="1528" spans="1:26" ht="15" customHeight="1" x14ac:dyDescent="0.35">
      <c r="A1528" s="1">
        <v>1527</v>
      </c>
      <c r="B1528" s="13">
        <v>-7.0443156422999396</v>
      </c>
      <c r="C1528" s="12">
        <v>41.838250377386998</v>
      </c>
      <c r="D1528" s="1">
        <v>4320</v>
      </c>
      <c r="E1528" s="2" t="s">
        <v>37</v>
      </c>
      <c r="F1528" s="1"/>
      <c r="G1528" s="2" t="s">
        <v>37</v>
      </c>
      <c r="H1528" s="2" t="s">
        <v>1659</v>
      </c>
      <c r="I1528" s="2" t="s">
        <v>1691</v>
      </c>
      <c r="J1528" s="1">
        <v>90436</v>
      </c>
      <c r="K1528" s="1">
        <v>241549</v>
      </c>
      <c r="L1528" s="2" t="s">
        <v>21</v>
      </c>
      <c r="M1528" s="1">
        <v>2002</v>
      </c>
      <c r="N1528" s="1" t="str" cm="1">
        <f t="array" ref="N1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28" s="2" t="s">
        <v>32</v>
      </c>
      <c r="P1528" s="2" t="str" cm="1">
        <f t="array" ref="P1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28" s="1">
        <v>3</v>
      </c>
      <c r="R1528" s="1">
        <v>33</v>
      </c>
      <c r="S1528" s="1">
        <v>8.4</v>
      </c>
      <c r="T1528" s="1">
        <v>17</v>
      </c>
      <c r="U1528" s="1">
        <v>5.25</v>
      </c>
      <c r="V1528" s="10"/>
      <c r="W1528" s="1" t="s">
        <v>41</v>
      </c>
      <c r="X1528" s="2" t="s">
        <v>38</v>
      </c>
      <c r="Y1528" s="2" t="str" cm="1">
        <f t="array" ref="Y1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29" spans="1:26" ht="15" customHeight="1" x14ac:dyDescent="0.35">
      <c r="A1529" s="1">
        <v>1528</v>
      </c>
      <c r="B1529" s="13">
        <v>-8.6258140230692604</v>
      </c>
      <c r="C1529" s="12">
        <v>41.906187199545897</v>
      </c>
      <c r="D1529" s="1">
        <v>4322</v>
      </c>
      <c r="E1529" s="2" t="s">
        <v>1692</v>
      </c>
      <c r="F1529" s="1"/>
      <c r="G1529" s="2" t="s">
        <v>26</v>
      </c>
      <c r="H1529" s="2" t="s">
        <v>384</v>
      </c>
      <c r="I1529" s="2" t="s">
        <v>1693</v>
      </c>
      <c r="J1529" s="1">
        <v>-40881</v>
      </c>
      <c r="K1529" s="1">
        <v>248639</v>
      </c>
      <c r="L1529" s="2" t="s">
        <v>21</v>
      </c>
      <c r="M1529" s="1">
        <v>1903</v>
      </c>
      <c r="N1529" s="1" t="str" cm="1">
        <f t="array" ref="N1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29" s="2" t="s">
        <v>29</v>
      </c>
      <c r="P1529" s="2" t="str" cm="1">
        <f t="array" ref="P1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29" s="1">
        <v>1</v>
      </c>
      <c r="R1529" s="1">
        <v>15</v>
      </c>
      <c r="S1529" s="1">
        <v>8</v>
      </c>
      <c r="T1529" s="1">
        <v>15</v>
      </c>
      <c r="U1529" s="9"/>
      <c r="V1529" s="10"/>
      <c r="W1529" s="1" t="s">
        <v>41</v>
      </c>
      <c r="X1529" s="2" t="s">
        <v>35</v>
      </c>
      <c r="Y1529" s="2" t="str" cm="1">
        <f t="array" ref="Y1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29" s="2" t="s">
        <v>24</v>
      </c>
    </row>
    <row r="1530" spans="1:26" ht="15" customHeight="1" x14ac:dyDescent="0.35">
      <c r="A1530" s="1">
        <v>1529</v>
      </c>
      <c r="B1530" s="13">
        <v>-7.0413421851384701</v>
      </c>
      <c r="C1530" s="12">
        <v>41.8373587491512</v>
      </c>
      <c r="D1530" s="1">
        <v>4323</v>
      </c>
      <c r="E1530" s="2" t="s">
        <v>37</v>
      </c>
      <c r="F1530" s="1"/>
      <c r="G1530" s="2" t="s">
        <v>37</v>
      </c>
      <c r="H1530" s="2" t="s">
        <v>1659</v>
      </c>
      <c r="I1530" s="2" t="s">
        <v>1691</v>
      </c>
      <c r="J1530" s="1">
        <v>90684.24</v>
      </c>
      <c r="K1530" s="1">
        <v>241453.1</v>
      </c>
      <c r="L1530" s="2" t="s">
        <v>21</v>
      </c>
      <c r="M1530" s="1">
        <v>2002</v>
      </c>
      <c r="N1530" s="1" t="str" cm="1">
        <f t="array" ref="N1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0" s="2" t="s">
        <v>32</v>
      </c>
      <c r="P1530" s="2" t="str" cm="1">
        <f t="array" ref="P1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0" s="1">
        <v>3</v>
      </c>
      <c r="R1530" s="1">
        <v>30.5</v>
      </c>
      <c r="S1530" s="1">
        <v>8.35</v>
      </c>
      <c r="T1530" s="1">
        <v>14.5</v>
      </c>
      <c r="U1530" s="1">
        <v>5.7</v>
      </c>
      <c r="V1530" s="10"/>
      <c r="W1530" s="1" t="s">
        <v>41</v>
      </c>
      <c r="X1530" s="2" t="s">
        <v>38</v>
      </c>
      <c r="Y1530" s="2" t="str" cm="1">
        <f t="array" ref="Y1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31" spans="1:26" ht="15" customHeight="1" x14ac:dyDescent="0.35">
      <c r="A1531" s="1">
        <v>1530</v>
      </c>
      <c r="B1531" s="13">
        <v>-7.0334437408651498</v>
      </c>
      <c r="C1531" s="12">
        <v>41.840881046263</v>
      </c>
      <c r="D1531" s="1">
        <v>4328</v>
      </c>
      <c r="E1531" s="2" t="s">
        <v>26</v>
      </c>
      <c r="F1531" s="1"/>
      <c r="G1531" s="2" t="s">
        <v>26</v>
      </c>
      <c r="H1531" s="2" t="s">
        <v>1659</v>
      </c>
      <c r="I1531" s="2" t="s">
        <v>1691</v>
      </c>
      <c r="J1531" s="1">
        <v>91335.3</v>
      </c>
      <c r="K1531" s="1">
        <v>241852.7</v>
      </c>
      <c r="L1531" s="2" t="s">
        <v>21</v>
      </c>
      <c r="M1531" s="1">
        <v>2002</v>
      </c>
      <c r="N1531" s="1" t="str" cm="1">
        <f t="array" ref="N1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1" s="2" t="s">
        <v>32</v>
      </c>
      <c r="P1531" s="2" t="str" cm="1">
        <f t="array" ref="P1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1" s="1">
        <v>4</v>
      </c>
      <c r="R1531" s="1">
        <v>96.85</v>
      </c>
      <c r="S1531" s="1">
        <v>12.7</v>
      </c>
      <c r="T1531" s="1">
        <v>29</v>
      </c>
      <c r="U1531" s="1">
        <v>7.7</v>
      </c>
      <c r="V1531" s="10"/>
      <c r="W1531" s="1" t="s">
        <v>41</v>
      </c>
      <c r="X1531" s="2" t="s">
        <v>38</v>
      </c>
      <c r="Y1531" s="2" t="str" cm="1">
        <f t="array" ref="Y1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32" spans="1:26" ht="15" customHeight="1" x14ac:dyDescent="0.35">
      <c r="A1532" s="1">
        <v>1531</v>
      </c>
      <c r="B1532" s="13">
        <v>-6.9333987135120596</v>
      </c>
      <c r="C1532" s="12">
        <v>41.8479129916117</v>
      </c>
      <c r="D1532" s="1">
        <v>4345</v>
      </c>
      <c r="E1532" s="2" t="s">
        <v>1694</v>
      </c>
      <c r="F1532" s="1"/>
      <c r="G1532" s="2" t="s">
        <v>26</v>
      </c>
      <c r="H1532" s="2" t="s">
        <v>1659</v>
      </c>
      <c r="I1532" s="2" t="s">
        <v>1691</v>
      </c>
      <c r="J1532" s="1">
        <v>99634</v>
      </c>
      <c r="K1532" s="1">
        <v>242745</v>
      </c>
      <c r="L1532" s="2" t="s">
        <v>21</v>
      </c>
      <c r="M1532" s="1">
        <v>1879</v>
      </c>
      <c r="N1532" s="1" t="str" cm="1">
        <f t="array" ref="N1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2" s="2" t="s">
        <v>83</v>
      </c>
      <c r="P1532" s="2" t="str" cm="1">
        <f t="array" ref="P1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2" s="1">
        <v>1</v>
      </c>
      <c r="R1532" s="1">
        <v>15</v>
      </c>
      <c r="S1532" s="1">
        <v>11.4</v>
      </c>
      <c r="T1532" s="1">
        <v>15</v>
      </c>
      <c r="U1532" s="9"/>
      <c r="V1532" s="10"/>
      <c r="W1532" s="1" t="s">
        <v>41</v>
      </c>
      <c r="X1532" s="2" t="s">
        <v>35</v>
      </c>
      <c r="Y1532" s="2" t="str" cm="1">
        <f t="array" ref="Y1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2" s="2" t="s">
        <v>24</v>
      </c>
    </row>
    <row r="1533" spans="1:26" ht="15" customHeight="1" x14ac:dyDescent="0.35">
      <c r="A1533" s="1">
        <v>1532</v>
      </c>
      <c r="B1533" s="13">
        <v>-6.8922022661639</v>
      </c>
      <c r="C1533" s="12">
        <v>41.8375448451445</v>
      </c>
      <c r="D1533" s="1">
        <v>4346</v>
      </c>
      <c r="E1533" s="2" t="s">
        <v>1695</v>
      </c>
      <c r="F1533" s="1"/>
      <c r="G1533" s="2" t="s">
        <v>26</v>
      </c>
      <c r="H1533" s="2" t="s">
        <v>1659</v>
      </c>
      <c r="I1533" s="2" t="s">
        <v>1691</v>
      </c>
      <c r="J1533" s="1">
        <v>103072</v>
      </c>
      <c r="K1533" s="1">
        <v>241642</v>
      </c>
      <c r="L1533" s="2" t="s">
        <v>21</v>
      </c>
      <c r="M1533" s="1">
        <v>1880</v>
      </c>
      <c r="N1533" s="1" t="str" cm="1">
        <f t="array" ref="N1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3" s="2" t="s">
        <v>83</v>
      </c>
      <c r="P1533" s="2" t="str" cm="1">
        <f t="array" ref="P1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3" s="1">
        <v>2</v>
      </c>
      <c r="R1533" s="1">
        <v>15</v>
      </c>
      <c r="S1533" s="1">
        <v>10.5</v>
      </c>
      <c r="T1533" s="1">
        <v>7.8</v>
      </c>
      <c r="U1533" s="1">
        <v>6.2</v>
      </c>
      <c r="V1533" s="10"/>
      <c r="W1533" s="1" t="s">
        <v>41</v>
      </c>
      <c r="X1533" s="2" t="s">
        <v>35</v>
      </c>
      <c r="Y1533" s="2" t="str" cm="1">
        <f t="array" ref="Y1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3" s="2" t="s">
        <v>24</v>
      </c>
    </row>
    <row r="1534" spans="1:26" ht="15" customHeight="1" x14ac:dyDescent="0.35">
      <c r="A1534" s="1">
        <v>1533</v>
      </c>
      <c r="B1534" s="13">
        <v>-8.2566562536620296</v>
      </c>
      <c r="C1534" s="12">
        <v>41.061247648331602</v>
      </c>
      <c r="D1534" s="1">
        <v>4357</v>
      </c>
      <c r="E1534" s="2" t="s">
        <v>1696</v>
      </c>
      <c r="F1534" s="1"/>
      <c r="G1534" s="2" t="s">
        <v>26</v>
      </c>
      <c r="H1534" s="2" t="s">
        <v>1608</v>
      </c>
      <c r="I1534" s="2" t="s">
        <v>1697</v>
      </c>
      <c r="J1534" s="1">
        <v>-10385.1</v>
      </c>
      <c r="K1534" s="1">
        <v>154687.20000000001</v>
      </c>
      <c r="L1534" s="2" t="s">
        <v>21</v>
      </c>
      <c r="M1534" s="1">
        <v>1901</v>
      </c>
      <c r="N1534" s="1" t="str" cm="1">
        <f t="array" ref="N1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34" s="2" t="s">
        <v>29</v>
      </c>
      <c r="P1534" s="2" t="str" cm="1">
        <f t="array" ref="P1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4" s="1">
        <v>3</v>
      </c>
      <c r="R1534" s="1">
        <v>66</v>
      </c>
      <c r="S1534" s="1">
        <v>11.2</v>
      </c>
      <c r="T1534" s="1">
        <v>32</v>
      </c>
      <c r="U1534" s="1">
        <v>11</v>
      </c>
      <c r="V1534" s="10"/>
      <c r="W1534" s="1" t="s">
        <v>41</v>
      </c>
      <c r="X1534" s="2" t="s">
        <v>35</v>
      </c>
      <c r="Y1534" s="2" t="str" cm="1">
        <f t="array" ref="Y1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4" s="2" t="s">
        <v>38</v>
      </c>
    </row>
    <row r="1535" spans="1:26" ht="15" customHeight="1" x14ac:dyDescent="0.35">
      <c r="A1535" s="1">
        <v>1534</v>
      </c>
      <c r="B1535" s="13">
        <v>-6.9745374912343099</v>
      </c>
      <c r="C1535" s="12">
        <v>41.510106417246902</v>
      </c>
      <c r="D1535" s="1">
        <v>4362</v>
      </c>
      <c r="E1535" s="2" t="s">
        <v>1698</v>
      </c>
      <c r="F1535" s="1"/>
      <c r="G1535" s="2" t="s">
        <v>26</v>
      </c>
      <c r="H1535" s="2" t="s">
        <v>1659</v>
      </c>
      <c r="I1535" s="2" t="s">
        <v>1699</v>
      </c>
      <c r="J1535" s="1">
        <v>96722</v>
      </c>
      <c r="K1535" s="1">
        <v>205178</v>
      </c>
      <c r="L1535" s="2" t="s">
        <v>21</v>
      </c>
      <c r="M1535" s="1">
        <v>1987</v>
      </c>
      <c r="N1535" s="1" t="str" cm="1">
        <f t="array" ref="N1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5" s="2" t="s">
        <v>29</v>
      </c>
      <c r="P1535" s="2" t="str" cm="1">
        <f t="array" ref="P1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35" s="1">
        <v>3</v>
      </c>
      <c r="R1535" s="1">
        <v>15</v>
      </c>
      <c r="S1535" s="1">
        <v>10.6</v>
      </c>
      <c r="T1535" s="1">
        <v>9.1999999999999993</v>
      </c>
      <c r="U1535" s="1">
        <v>0.5</v>
      </c>
      <c r="V1535" s="10"/>
      <c r="W1535" s="1" t="s">
        <v>41</v>
      </c>
      <c r="X1535" s="2" t="s">
        <v>35</v>
      </c>
      <c r="Y1535" s="2" t="str" cm="1">
        <f t="array" ref="Y1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5" s="2" t="s">
        <v>24</v>
      </c>
    </row>
    <row r="1536" spans="1:26" ht="15" customHeight="1" x14ac:dyDescent="0.35">
      <c r="A1536" s="1">
        <v>1535</v>
      </c>
      <c r="B1536" s="13">
        <v>-7.1223032791754797</v>
      </c>
      <c r="C1536" s="12">
        <v>41.140385579962697</v>
      </c>
      <c r="D1536" s="1">
        <v>4371</v>
      </c>
      <c r="E1536" s="2" t="s">
        <v>1700</v>
      </c>
      <c r="F1536" s="1"/>
      <c r="G1536" s="2" t="s">
        <v>19</v>
      </c>
      <c r="H1536" s="2" t="s">
        <v>1659</v>
      </c>
      <c r="I1536" s="2" t="s">
        <v>1701</v>
      </c>
      <c r="J1536" s="1">
        <v>84864.17</v>
      </c>
      <c r="K1536" s="1">
        <v>163961.1</v>
      </c>
      <c r="L1536" s="2" t="s">
        <v>21</v>
      </c>
      <c r="M1536" s="1">
        <v>1987</v>
      </c>
      <c r="N1536" s="1" t="str" cm="1">
        <f t="array" ref="N1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6" s="2" t="s">
        <v>65</v>
      </c>
      <c r="P1536" s="2" t="str" cm="1">
        <f t="array" ref="P1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36" s="1">
        <v>1</v>
      </c>
      <c r="R1536" s="1">
        <v>25.65</v>
      </c>
      <c r="S1536" s="1">
        <v>23.75</v>
      </c>
      <c r="T1536" s="1">
        <v>25.65</v>
      </c>
      <c r="U1536" s="9"/>
      <c r="V1536" s="10"/>
      <c r="W1536" s="1" t="s">
        <v>41</v>
      </c>
      <c r="X1536" s="2" t="s">
        <v>38</v>
      </c>
      <c r="Y1536" s="2" t="str" cm="1">
        <f t="array" ref="Y1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37" spans="1:26" ht="15" customHeight="1" x14ac:dyDescent="0.35">
      <c r="A1537" s="1">
        <v>1536</v>
      </c>
      <c r="B1537" s="13">
        <v>-7.1026967909411898</v>
      </c>
      <c r="C1537" s="12">
        <v>41.182885391516599</v>
      </c>
      <c r="D1537" s="1">
        <v>4372</v>
      </c>
      <c r="E1537" s="2" t="s">
        <v>1702</v>
      </c>
      <c r="F1537" s="1"/>
      <c r="G1537" s="2" t="s">
        <v>19</v>
      </c>
      <c r="H1537" s="2" t="s">
        <v>1659</v>
      </c>
      <c r="I1537" s="2" t="s">
        <v>1701</v>
      </c>
      <c r="J1537" s="1">
        <v>86454.42</v>
      </c>
      <c r="K1537" s="1">
        <v>168700.4</v>
      </c>
      <c r="L1537" s="2" t="s">
        <v>21</v>
      </c>
      <c r="M1537" s="1">
        <v>1987</v>
      </c>
      <c r="N1537" s="1" t="str" cm="1">
        <f t="array" ref="N1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7" s="2" t="s">
        <v>291</v>
      </c>
      <c r="P1537" s="2" t="str" cm="1">
        <f t="array" ref="P1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7" s="1">
        <v>1</v>
      </c>
      <c r="R1537" s="1">
        <v>7.4</v>
      </c>
      <c r="S1537" s="1">
        <v>25</v>
      </c>
      <c r="T1537" s="1">
        <v>7.4</v>
      </c>
      <c r="U1537" s="9"/>
      <c r="V1537" s="10"/>
      <c r="W1537" s="1" t="s">
        <v>41</v>
      </c>
      <c r="X1537" s="2" t="s">
        <v>292</v>
      </c>
      <c r="Y1537" s="2" t="str" cm="1">
        <f t="array" ref="Y1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538" spans="1:26" ht="15" customHeight="1" x14ac:dyDescent="0.35">
      <c r="A1538" s="1">
        <v>1537</v>
      </c>
      <c r="B1538" s="13">
        <v>-7.09051771986611</v>
      </c>
      <c r="C1538" s="12">
        <v>41.265690796323703</v>
      </c>
      <c r="D1538" s="1">
        <v>4375</v>
      </c>
      <c r="E1538" s="2" t="s">
        <v>1703</v>
      </c>
      <c r="F1538" s="1"/>
      <c r="G1538" s="2" t="s">
        <v>26</v>
      </c>
      <c r="H1538" s="2" t="s">
        <v>1659</v>
      </c>
      <c r="I1538" s="2" t="s">
        <v>1701</v>
      </c>
      <c r="J1538" s="1">
        <v>87366</v>
      </c>
      <c r="K1538" s="1">
        <v>177909</v>
      </c>
      <c r="L1538" s="2" t="s">
        <v>21</v>
      </c>
      <c r="M1538" s="1">
        <v>1967</v>
      </c>
      <c r="N1538" s="1" t="str" cm="1">
        <f t="array" ref="N1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38" s="2" t="s">
        <v>32</v>
      </c>
      <c r="P1538" s="2" t="str" cm="1">
        <f t="array" ref="P1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38" s="1">
        <v>5</v>
      </c>
      <c r="R1538" s="1">
        <v>46.1</v>
      </c>
      <c r="S1538" s="1">
        <v>11.7</v>
      </c>
      <c r="T1538" s="1">
        <v>10.3</v>
      </c>
      <c r="U1538" s="1">
        <v>7.1</v>
      </c>
      <c r="V1538" s="10"/>
      <c r="W1538" s="1" t="s">
        <v>41</v>
      </c>
      <c r="X1538" s="2" t="s">
        <v>24</v>
      </c>
      <c r="Y1538" s="2" t="str" cm="1">
        <f t="array" ref="Y1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39" spans="1:26" ht="15" customHeight="1" x14ac:dyDescent="0.35">
      <c r="A1539" s="1">
        <v>1538</v>
      </c>
      <c r="B1539" s="13">
        <v>-7.0643606580758203</v>
      </c>
      <c r="C1539" s="12">
        <v>41.357750350272603</v>
      </c>
      <c r="D1539" s="1">
        <v>4381</v>
      </c>
      <c r="E1539" s="2" t="s">
        <v>1704</v>
      </c>
      <c r="F1539" s="1"/>
      <c r="G1539" s="2" t="s">
        <v>26</v>
      </c>
      <c r="H1539" s="2" t="s">
        <v>1659</v>
      </c>
      <c r="I1539" s="2" t="s">
        <v>1705</v>
      </c>
      <c r="J1539" s="1">
        <v>89432</v>
      </c>
      <c r="K1539" s="1">
        <v>188160</v>
      </c>
      <c r="L1539" s="2" t="s">
        <v>21</v>
      </c>
      <c r="M1539" s="1">
        <v>1987</v>
      </c>
      <c r="N1539" s="1" t="str" cm="1">
        <f t="array" ref="N1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39" s="2" t="s">
        <v>83</v>
      </c>
      <c r="P1539" s="2" t="str" cm="1">
        <f t="array" ref="P1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39" s="1">
        <v>1</v>
      </c>
      <c r="R1539" s="1">
        <v>5.8</v>
      </c>
      <c r="S1539" s="1">
        <v>10.3</v>
      </c>
      <c r="T1539" s="1">
        <v>5.8</v>
      </c>
      <c r="U1539" s="9"/>
      <c r="V1539" s="10"/>
      <c r="W1539" s="1" t="s">
        <v>41</v>
      </c>
      <c r="X1539" s="2" t="s">
        <v>35</v>
      </c>
      <c r="Y1539" s="2" t="str" cm="1">
        <f t="array" ref="Y1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39" s="2" t="s">
        <v>24</v>
      </c>
    </row>
    <row r="1540" spans="1:26" ht="15" customHeight="1" x14ac:dyDescent="0.35">
      <c r="A1540" s="1">
        <v>1539</v>
      </c>
      <c r="B1540" s="13">
        <v>-7.0629592635965803</v>
      </c>
      <c r="C1540" s="12">
        <v>41.349921959945299</v>
      </c>
      <c r="D1540" s="1">
        <v>4382</v>
      </c>
      <c r="E1540" s="2" t="s">
        <v>1706</v>
      </c>
      <c r="F1540" s="1"/>
      <c r="G1540" s="2" t="s">
        <v>26</v>
      </c>
      <c r="H1540" s="2" t="s">
        <v>1659</v>
      </c>
      <c r="I1540" s="2" t="s">
        <v>1705</v>
      </c>
      <c r="J1540" s="1">
        <v>89560</v>
      </c>
      <c r="K1540" s="1">
        <v>187292</v>
      </c>
      <c r="L1540" s="2" t="s">
        <v>21</v>
      </c>
      <c r="M1540" s="1">
        <v>1987</v>
      </c>
      <c r="N1540" s="1" t="str" cm="1">
        <f t="array" ref="N1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0" s="2" t="s">
        <v>83</v>
      </c>
      <c r="P1540" s="2" t="str" cm="1">
        <f t="array" ref="P1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0" s="1">
        <v>1</v>
      </c>
      <c r="R1540" s="1">
        <v>9.6999999999999993</v>
      </c>
      <c r="S1540" s="1">
        <v>10.3</v>
      </c>
      <c r="T1540" s="1">
        <v>9.6999999999999993</v>
      </c>
      <c r="U1540" s="9"/>
      <c r="V1540" s="10"/>
      <c r="W1540" s="1" t="s">
        <v>41</v>
      </c>
      <c r="X1540" s="2" t="s">
        <v>35</v>
      </c>
      <c r="Y1540" s="2" t="str" cm="1">
        <f t="array" ref="Y1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0" s="2" t="s">
        <v>24</v>
      </c>
    </row>
    <row r="1541" spans="1:26" ht="15" customHeight="1" x14ac:dyDescent="0.35">
      <c r="A1541" s="1">
        <v>1540</v>
      </c>
      <c r="B1541" s="13">
        <v>-7.0896509695482104</v>
      </c>
      <c r="C1541" s="12">
        <v>41.311864392435801</v>
      </c>
      <c r="D1541" s="1">
        <v>4384</v>
      </c>
      <c r="E1541" s="2" t="s">
        <v>1707</v>
      </c>
      <c r="F1541" s="1"/>
      <c r="G1541" s="2" t="s">
        <v>26</v>
      </c>
      <c r="H1541" s="2" t="s">
        <v>1659</v>
      </c>
      <c r="I1541" s="2" t="s">
        <v>1705</v>
      </c>
      <c r="J1541" s="1">
        <v>87377</v>
      </c>
      <c r="K1541" s="1">
        <v>183038</v>
      </c>
      <c r="L1541" s="2" t="s">
        <v>21</v>
      </c>
      <c r="M1541" s="1">
        <v>1987</v>
      </c>
      <c r="N1541" s="1" t="str" cm="1">
        <f t="array" ref="N1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1" s="2" t="s">
        <v>83</v>
      </c>
      <c r="P1541" s="2" t="str" cm="1">
        <f t="array" ref="P1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41" s="1">
        <v>1</v>
      </c>
      <c r="R1541" s="1">
        <v>10.8</v>
      </c>
      <c r="S1541" s="1">
        <v>10.7</v>
      </c>
      <c r="T1541" s="1">
        <v>10.8</v>
      </c>
      <c r="U1541" s="9"/>
      <c r="V1541" s="10"/>
      <c r="W1541" s="1" t="s">
        <v>41</v>
      </c>
      <c r="X1541" s="2" t="s">
        <v>35</v>
      </c>
      <c r="Y1541" s="2" t="str" cm="1">
        <f t="array" ref="Y1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1" s="2" t="s">
        <v>24</v>
      </c>
    </row>
    <row r="1542" spans="1:26" ht="15" customHeight="1" x14ac:dyDescent="0.35">
      <c r="A1542" s="1">
        <v>1541</v>
      </c>
      <c r="B1542" s="13">
        <v>-7.09245251837054</v>
      </c>
      <c r="C1542" s="12">
        <v>41.301652253516799</v>
      </c>
      <c r="D1542" s="1">
        <v>4385</v>
      </c>
      <c r="E1542" s="2" t="s">
        <v>1708</v>
      </c>
      <c r="F1542" s="1"/>
      <c r="G1542" s="2" t="s">
        <v>26</v>
      </c>
      <c r="H1542" s="2" t="s">
        <v>1659</v>
      </c>
      <c r="I1542" s="2" t="s">
        <v>1705</v>
      </c>
      <c r="J1542" s="1">
        <v>87156</v>
      </c>
      <c r="K1542" s="1">
        <v>181901</v>
      </c>
      <c r="L1542" s="2" t="s">
        <v>21</v>
      </c>
      <c r="M1542" s="1">
        <v>1987</v>
      </c>
      <c r="N1542" s="1" t="str" cm="1">
        <f t="array" ref="N1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2" s="2" t="s">
        <v>29</v>
      </c>
      <c r="P1542" s="2" t="str" cm="1">
        <f t="array" ref="P1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2" s="1">
        <v>1</v>
      </c>
      <c r="R1542" s="1">
        <v>11</v>
      </c>
      <c r="S1542" s="1">
        <v>11</v>
      </c>
      <c r="T1542" s="1">
        <v>11</v>
      </c>
      <c r="U1542" s="9"/>
      <c r="V1542" s="10"/>
      <c r="W1542" s="1" t="s">
        <v>41</v>
      </c>
      <c r="X1542" s="2" t="s">
        <v>35</v>
      </c>
      <c r="Y1542" s="2" t="str" cm="1">
        <f t="array" ref="Y1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2" s="2" t="s">
        <v>24</v>
      </c>
    </row>
    <row r="1543" spans="1:26" ht="15" customHeight="1" x14ac:dyDescent="0.35">
      <c r="A1543" s="1">
        <v>1542</v>
      </c>
      <c r="B1543" s="13">
        <v>-6.7492721852457498</v>
      </c>
      <c r="C1543" s="12">
        <v>41.840834372424503</v>
      </c>
      <c r="D1543" s="1">
        <v>4386</v>
      </c>
      <c r="E1543" s="2" t="s">
        <v>1709</v>
      </c>
      <c r="F1543" s="1"/>
      <c r="G1543" s="2" t="s">
        <v>19</v>
      </c>
      <c r="H1543" s="2" t="s">
        <v>1659</v>
      </c>
      <c r="I1543" s="2" t="s">
        <v>1659</v>
      </c>
      <c r="J1543" s="1">
        <v>114938.4</v>
      </c>
      <c r="K1543" s="1">
        <v>242188.79999999999</v>
      </c>
      <c r="L1543" s="2" t="s">
        <v>21</v>
      </c>
      <c r="M1543" s="1">
        <v>1993</v>
      </c>
      <c r="N1543" s="1" t="str" cm="1">
        <f t="array" ref="N1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3" s="2" t="s">
        <v>65</v>
      </c>
      <c r="P1543" s="2" t="str" cm="1">
        <f t="array" ref="P1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43" s="1">
        <v>1</v>
      </c>
      <c r="R1543" s="1">
        <v>9.5</v>
      </c>
      <c r="S1543" s="1">
        <v>15</v>
      </c>
      <c r="T1543" s="1">
        <v>9.5</v>
      </c>
      <c r="U1543" s="9"/>
      <c r="V1543" s="10"/>
      <c r="W1543" s="1" t="s">
        <v>41</v>
      </c>
      <c r="X1543" s="2" t="s">
        <v>24</v>
      </c>
      <c r="Y1543" s="2" t="str" cm="1">
        <f t="array" ref="Y1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44" spans="1:26" ht="15" customHeight="1" x14ac:dyDescent="0.35">
      <c r="A1544" s="1">
        <v>1543</v>
      </c>
      <c r="B1544" s="13">
        <v>-6.7354106434432701</v>
      </c>
      <c r="C1544" s="12">
        <v>41.902050554304097</v>
      </c>
      <c r="D1544" s="1">
        <v>4388</v>
      </c>
      <c r="E1544" s="2" t="s">
        <v>1710</v>
      </c>
      <c r="F1544" s="1"/>
      <c r="G1544" s="2" t="s">
        <v>26</v>
      </c>
      <c r="H1544" s="2" t="s">
        <v>1659</v>
      </c>
      <c r="I1544" s="2" t="s">
        <v>1659</v>
      </c>
      <c r="J1544" s="1">
        <v>115979</v>
      </c>
      <c r="K1544" s="1">
        <v>249007</v>
      </c>
      <c r="L1544" s="2" t="s">
        <v>21</v>
      </c>
      <c r="M1544" s="1">
        <v>1993</v>
      </c>
      <c r="N1544" s="1" t="str" cm="1">
        <f t="array" ref="N1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4" s="2" t="s">
        <v>29</v>
      </c>
      <c r="P1544" s="2" t="str" cm="1">
        <f t="array" ref="P1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4" s="1">
        <v>3</v>
      </c>
      <c r="R1544" s="1">
        <v>34</v>
      </c>
      <c r="S1544" s="1">
        <v>5.2</v>
      </c>
      <c r="T1544" s="1">
        <v>12</v>
      </c>
      <c r="U1544" s="1">
        <v>2.1</v>
      </c>
      <c r="V1544" s="10"/>
      <c r="W1544" s="1" t="s">
        <v>41</v>
      </c>
      <c r="X1544" s="2" t="s">
        <v>35</v>
      </c>
      <c r="Y1544" s="2" t="str" cm="1">
        <f t="array" ref="Y1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4" s="2" t="s">
        <v>24</v>
      </c>
    </row>
    <row r="1545" spans="1:26" ht="15" customHeight="1" x14ac:dyDescent="0.35">
      <c r="A1545" s="1">
        <v>1544</v>
      </c>
      <c r="B1545" s="13">
        <v>-6.7292915453501898</v>
      </c>
      <c r="C1545" s="12">
        <v>41.928318393415502</v>
      </c>
      <c r="D1545" s="1">
        <v>4389</v>
      </c>
      <c r="E1545" s="2" t="s">
        <v>1711</v>
      </c>
      <c r="F1545" s="1"/>
      <c r="G1545" s="2" t="s">
        <v>26</v>
      </c>
      <c r="H1545" s="2" t="s">
        <v>1659</v>
      </c>
      <c r="I1545" s="2" t="s">
        <v>1659</v>
      </c>
      <c r="J1545" s="1">
        <v>116439</v>
      </c>
      <c r="K1545" s="1">
        <v>251933</v>
      </c>
      <c r="L1545" s="2" t="s">
        <v>21</v>
      </c>
      <c r="M1545" s="1">
        <v>1993</v>
      </c>
      <c r="N1545" s="1" t="str" cm="1">
        <f t="array" ref="N1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5" s="2" t="s">
        <v>29</v>
      </c>
      <c r="P1545" s="2" t="str" cm="1">
        <f t="array" ref="P1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5" s="1">
        <v>1</v>
      </c>
      <c r="R1545" s="1">
        <v>4</v>
      </c>
      <c r="S1545" s="1">
        <v>10</v>
      </c>
      <c r="T1545" s="1">
        <v>4</v>
      </c>
      <c r="U1545" s="9"/>
      <c r="V1545" s="10"/>
      <c r="W1545" s="1" t="s">
        <v>41</v>
      </c>
      <c r="X1545" s="2" t="s">
        <v>35</v>
      </c>
      <c r="Y1545" s="2" t="str" cm="1">
        <f t="array" ref="Y1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5" s="2" t="s">
        <v>24</v>
      </c>
    </row>
    <row r="1546" spans="1:26" ht="15" customHeight="1" x14ac:dyDescent="0.35">
      <c r="A1546" s="1">
        <v>1545</v>
      </c>
      <c r="B1546" s="13">
        <v>-6.6241106775736096</v>
      </c>
      <c r="C1546" s="12">
        <v>41.735337587861601</v>
      </c>
      <c r="D1546" s="1">
        <v>4390</v>
      </c>
      <c r="E1546" s="2" t="s">
        <v>37</v>
      </c>
      <c r="F1546" s="1"/>
      <c r="G1546" s="2" t="s">
        <v>37</v>
      </c>
      <c r="H1546" s="2" t="s">
        <v>1659</v>
      </c>
      <c r="I1546" s="2" t="s">
        <v>1659</v>
      </c>
      <c r="J1546" s="1">
        <v>125540</v>
      </c>
      <c r="K1546" s="1">
        <v>230646</v>
      </c>
      <c r="L1546" s="2" t="s">
        <v>21</v>
      </c>
      <c r="M1546" s="1">
        <v>2000</v>
      </c>
      <c r="N1546" s="1" t="str" cm="1">
        <f t="array" ref="N1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6" s="2" t="s">
        <v>32</v>
      </c>
      <c r="P1546" s="2" t="str" cm="1">
        <f t="array" ref="P1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46" s="1">
        <v>3</v>
      </c>
      <c r="R1546" s="1">
        <v>44.45</v>
      </c>
      <c r="S1546" s="1">
        <v>5</v>
      </c>
      <c r="T1546" s="1">
        <v>18.5</v>
      </c>
      <c r="U1546" s="1">
        <v>7.1</v>
      </c>
      <c r="V1546" s="10"/>
      <c r="W1546" s="1" t="s">
        <v>41</v>
      </c>
      <c r="X1546" s="2" t="s">
        <v>38</v>
      </c>
      <c r="Y1546" s="2" t="str" cm="1">
        <f t="array" ref="Y1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47" spans="1:26" ht="15" customHeight="1" x14ac:dyDescent="0.35">
      <c r="A1547" s="1">
        <v>1546</v>
      </c>
      <c r="B1547" s="13">
        <v>-6.6959309303552699</v>
      </c>
      <c r="C1547" s="12">
        <v>41.803115549893903</v>
      </c>
      <c r="D1547" s="1">
        <v>4395</v>
      </c>
      <c r="E1547" s="2" t="s">
        <v>1712</v>
      </c>
      <c r="F1547" s="1"/>
      <c r="G1547" s="2" t="s">
        <v>26</v>
      </c>
      <c r="H1547" s="2" t="s">
        <v>1659</v>
      </c>
      <c r="I1547" s="2" t="s">
        <v>1659</v>
      </c>
      <c r="J1547" s="1">
        <v>119439</v>
      </c>
      <c r="K1547" s="1">
        <v>238072</v>
      </c>
      <c r="L1547" s="2" t="s">
        <v>21</v>
      </c>
      <c r="M1547" s="1">
        <v>1888</v>
      </c>
      <c r="N1547" s="1" t="str" cm="1">
        <f t="array" ref="N1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7" s="2" t="s">
        <v>29</v>
      </c>
      <c r="P1547" s="2" t="str" cm="1">
        <f t="array" ref="P1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7" s="1">
        <v>7</v>
      </c>
      <c r="R1547" s="1">
        <v>59.8</v>
      </c>
      <c r="S1547" s="1">
        <v>7.1</v>
      </c>
      <c r="T1547" s="1">
        <v>8.8000000000000007</v>
      </c>
      <c r="U1547" s="1">
        <v>4.1500000000000004</v>
      </c>
      <c r="V1547" s="10"/>
      <c r="W1547" s="1" t="s">
        <v>41</v>
      </c>
      <c r="X1547" s="2" t="s">
        <v>35</v>
      </c>
      <c r="Y1547" s="2" t="str" cm="1">
        <f t="array" ref="Y1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48" spans="1:26" ht="15" customHeight="1" x14ac:dyDescent="0.35">
      <c r="A1548" s="1">
        <v>1547</v>
      </c>
      <c r="B1548" s="13">
        <v>-6.7360991171015598</v>
      </c>
      <c r="C1548" s="12">
        <v>41.815675252877902</v>
      </c>
      <c r="D1548" s="1">
        <v>4396</v>
      </c>
      <c r="E1548" s="2" t="s">
        <v>1713</v>
      </c>
      <c r="F1548" s="1"/>
      <c r="G1548" s="2" t="s">
        <v>26</v>
      </c>
      <c r="H1548" s="2" t="s">
        <v>1659</v>
      </c>
      <c r="I1548" s="2" t="s">
        <v>1659</v>
      </c>
      <c r="J1548" s="1">
        <v>116078</v>
      </c>
      <c r="K1548" s="1">
        <v>239412</v>
      </c>
      <c r="L1548" s="2" t="s">
        <v>21</v>
      </c>
      <c r="M1548" s="1">
        <v>1887</v>
      </c>
      <c r="N1548" s="1" t="str" cm="1">
        <f t="array" ref="N1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48" s="2" t="s">
        <v>29</v>
      </c>
      <c r="P1548" s="2" t="str" cm="1">
        <f t="array" ref="P1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48" s="1">
        <v>3</v>
      </c>
      <c r="R1548" s="1">
        <v>31</v>
      </c>
      <c r="S1548" s="1">
        <v>11</v>
      </c>
      <c r="T1548" s="1">
        <v>11</v>
      </c>
      <c r="U1548" s="1">
        <v>15.8</v>
      </c>
      <c r="V1548" s="10"/>
      <c r="W1548" s="1" t="s">
        <v>41</v>
      </c>
      <c r="X1548" s="2" t="s">
        <v>35</v>
      </c>
      <c r="Y1548" s="2" t="str" cm="1">
        <f t="array" ref="Y1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48" s="2" t="s">
        <v>24</v>
      </c>
    </row>
    <row r="1549" spans="1:26" ht="15" customHeight="1" x14ac:dyDescent="0.35">
      <c r="A1549" s="1">
        <v>1548</v>
      </c>
      <c r="B1549" s="13">
        <v>-6.6052804922615902</v>
      </c>
      <c r="C1549" s="12">
        <v>41.684202908099998</v>
      </c>
      <c r="D1549" s="1">
        <v>4398</v>
      </c>
      <c r="E1549" s="2" t="s">
        <v>37</v>
      </c>
      <c r="F1549" s="1"/>
      <c r="G1549" s="2" t="s">
        <v>37</v>
      </c>
      <c r="H1549" s="2" t="s">
        <v>1659</v>
      </c>
      <c r="I1549" s="2" t="s">
        <v>1659</v>
      </c>
      <c r="J1549" s="1">
        <v>127207.4</v>
      </c>
      <c r="K1549" s="1">
        <v>224994</v>
      </c>
      <c r="L1549" s="2" t="s">
        <v>21</v>
      </c>
      <c r="M1549" s="1">
        <v>2000</v>
      </c>
      <c r="N1549" s="1" t="str" cm="1">
        <f t="array" ref="N1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49" s="2" t="s">
        <v>22</v>
      </c>
      <c r="P1549" s="2" t="str" cm="1">
        <f t="array" ref="P1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49" s="1">
        <v>3</v>
      </c>
      <c r="R1549" s="1">
        <v>36.450000000000003</v>
      </c>
      <c r="S1549" s="1">
        <v>5.0999999999999996</v>
      </c>
      <c r="T1549" s="1">
        <v>18.5</v>
      </c>
      <c r="U1549" s="1">
        <v>6.15</v>
      </c>
      <c r="V1549" s="10"/>
      <c r="W1549" s="1" t="s">
        <v>41</v>
      </c>
      <c r="X1549" s="2" t="s">
        <v>38</v>
      </c>
      <c r="Y1549" s="2" t="str" cm="1">
        <f t="array" ref="Y1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0" spans="1:26" ht="15" customHeight="1" x14ac:dyDescent="0.35">
      <c r="A1550" s="1">
        <v>1549</v>
      </c>
      <c r="B1550" s="13">
        <v>-6.5602411379645797</v>
      </c>
      <c r="C1550" s="12">
        <v>41.608958526230801</v>
      </c>
      <c r="D1550" s="1">
        <v>4399</v>
      </c>
      <c r="E1550" s="2" t="s">
        <v>1714</v>
      </c>
      <c r="F1550" s="1"/>
      <c r="G1550" s="2" t="s">
        <v>26</v>
      </c>
      <c r="H1550" s="2" t="s">
        <v>1659</v>
      </c>
      <c r="I1550" s="2" t="s">
        <v>1715</v>
      </c>
      <c r="J1550" s="1">
        <v>131110</v>
      </c>
      <c r="K1550" s="1">
        <v>216704</v>
      </c>
      <c r="L1550" s="2" t="s">
        <v>21</v>
      </c>
      <c r="M1550" s="1">
        <v>1960</v>
      </c>
      <c r="N1550" s="1" t="str" cm="1">
        <f t="array" ref="N1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0" s="2" t="s">
        <v>32</v>
      </c>
      <c r="P1550" s="2" t="str" cm="1">
        <f t="array" ref="P1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0" s="1">
        <v>3</v>
      </c>
      <c r="R1550" s="1">
        <v>39.85</v>
      </c>
      <c r="S1550" s="1">
        <v>9.4</v>
      </c>
      <c r="T1550" s="1">
        <v>15.45</v>
      </c>
      <c r="U1550" s="1">
        <v>13.15</v>
      </c>
      <c r="V1550" s="10"/>
      <c r="W1550" s="1" t="s">
        <v>41</v>
      </c>
      <c r="X1550" s="2" t="s">
        <v>38</v>
      </c>
      <c r="Y1550" s="2" t="str" cm="1">
        <f t="array" ref="Y1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1" spans="1:26" ht="15" customHeight="1" x14ac:dyDescent="0.35">
      <c r="A1551" s="1">
        <v>1550</v>
      </c>
      <c r="B1551" s="13">
        <v>-6.27526679163857</v>
      </c>
      <c r="C1551" s="12">
        <v>41.499923452271297</v>
      </c>
      <c r="D1551" s="1">
        <v>4402</v>
      </c>
      <c r="E1551" s="2" t="s">
        <v>1716</v>
      </c>
      <c r="F1551" s="1"/>
      <c r="G1551" s="2" t="s">
        <v>26</v>
      </c>
      <c r="H1551" s="2" t="s">
        <v>1659</v>
      </c>
      <c r="I1551" s="2" t="s">
        <v>1717</v>
      </c>
      <c r="J1551" s="1">
        <v>155126.20000000001</v>
      </c>
      <c r="K1551" s="1">
        <v>205065.7</v>
      </c>
      <c r="L1551" s="2" t="s">
        <v>21</v>
      </c>
      <c r="M1551" s="1">
        <v>1883</v>
      </c>
      <c r="N1551" s="1" t="str" cm="1">
        <f t="array" ref="N1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51" s="2" t="s">
        <v>83</v>
      </c>
      <c r="P1551" s="2" t="str" cm="1">
        <f t="array" ref="P1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51" s="1">
        <v>1</v>
      </c>
      <c r="R1551" s="1">
        <v>10.8</v>
      </c>
      <c r="S1551" s="1">
        <v>10.7</v>
      </c>
      <c r="T1551" s="1">
        <v>10.8</v>
      </c>
      <c r="U1551" s="9"/>
      <c r="V1551" s="10"/>
      <c r="W1551" s="1" t="s">
        <v>41</v>
      </c>
      <c r="X1551" s="2" t="s">
        <v>35</v>
      </c>
      <c r="Y1551" s="2" t="str" cm="1">
        <f t="array" ref="Y1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52" spans="1:26" ht="15" customHeight="1" x14ac:dyDescent="0.35">
      <c r="A1552" s="1">
        <v>1551</v>
      </c>
      <c r="B1552" s="13">
        <v>-8.3953955829187699</v>
      </c>
      <c r="C1552" s="12">
        <v>41.0377548528364</v>
      </c>
      <c r="D1552" s="1">
        <v>4403</v>
      </c>
      <c r="E1552" s="2" t="s">
        <v>1718</v>
      </c>
      <c r="F1552" s="1"/>
      <c r="G1552" s="2" t="s">
        <v>63</v>
      </c>
      <c r="H1552" s="2" t="s">
        <v>1608</v>
      </c>
      <c r="I1552" s="2" t="s">
        <v>1697</v>
      </c>
      <c r="J1552" s="1">
        <v>-22055</v>
      </c>
      <c r="K1552" s="1">
        <v>152104</v>
      </c>
      <c r="L1552" s="2" t="s">
        <v>21</v>
      </c>
      <c r="M1552" s="1">
        <v>1995</v>
      </c>
      <c r="N1552" s="1" t="str" cm="1">
        <f t="array" ref="N1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2" s="2" t="s">
        <v>32</v>
      </c>
      <c r="P1552" s="2" t="str" cm="1">
        <f t="array" ref="P1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2" s="1">
        <v>8</v>
      </c>
      <c r="R1552" s="1">
        <v>262</v>
      </c>
      <c r="S1552" s="1">
        <v>15.4</v>
      </c>
      <c r="T1552" s="1">
        <v>35.1</v>
      </c>
      <c r="U1552" s="1">
        <v>46</v>
      </c>
      <c r="V1552" s="10"/>
      <c r="W1552" s="1" t="s">
        <v>41</v>
      </c>
      <c r="X1552" s="2" t="s">
        <v>38</v>
      </c>
      <c r="Y1552" s="2" t="str" cm="1">
        <f t="array" ref="Y1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3" spans="1:26" ht="15" customHeight="1" x14ac:dyDescent="0.35">
      <c r="A1553" s="1">
        <v>1552</v>
      </c>
      <c r="B1553" s="13">
        <v>-8.3957223101704006</v>
      </c>
      <c r="C1553" s="12">
        <v>41.0451558552043</v>
      </c>
      <c r="D1553" s="1">
        <v>4406</v>
      </c>
      <c r="E1553" s="2" t="s">
        <v>1719</v>
      </c>
      <c r="F1553" s="1"/>
      <c r="G1553" s="2" t="s">
        <v>37</v>
      </c>
      <c r="H1553" s="2" t="s">
        <v>1608</v>
      </c>
      <c r="I1553" s="2" t="s">
        <v>1697</v>
      </c>
      <c r="J1553" s="1">
        <v>-22080</v>
      </c>
      <c r="K1553" s="1">
        <v>152926</v>
      </c>
      <c r="L1553" s="2" t="s">
        <v>21</v>
      </c>
      <c r="M1553" s="1">
        <v>1995</v>
      </c>
      <c r="N1553" s="1" t="str" cm="1">
        <f t="array" ref="N1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3" s="2" t="s">
        <v>22</v>
      </c>
      <c r="P1553" s="2" t="str" cm="1">
        <f t="array" ref="P1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53" s="1">
        <v>1</v>
      </c>
      <c r="R1553" s="1">
        <v>20</v>
      </c>
      <c r="S1553" s="1">
        <v>8.9</v>
      </c>
      <c r="T1553" s="1">
        <v>20</v>
      </c>
      <c r="U1553" s="9"/>
      <c r="V1553" s="10"/>
      <c r="W1553" s="1" t="s">
        <v>41</v>
      </c>
      <c r="X1553" s="2" t="s">
        <v>38</v>
      </c>
      <c r="Y1553" s="2" t="str" cm="1">
        <f t="array" ref="Y1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4" spans="1:26" ht="15" customHeight="1" x14ac:dyDescent="0.35">
      <c r="A1554" s="1">
        <v>1553</v>
      </c>
      <c r="B1554" s="13">
        <v>-7.0806559902461403</v>
      </c>
      <c r="C1554" s="12">
        <v>41.182589731376297</v>
      </c>
      <c r="D1554" s="1">
        <v>4408</v>
      </c>
      <c r="E1554" s="2" t="s">
        <v>37</v>
      </c>
      <c r="F1554" s="1"/>
      <c r="G1554" s="2" t="s">
        <v>37</v>
      </c>
      <c r="H1554" s="2" t="s">
        <v>1659</v>
      </c>
      <c r="I1554" s="2" t="s">
        <v>1701</v>
      </c>
      <c r="J1554" s="1">
        <v>88304.13</v>
      </c>
      <c r="K1554" s="1">
        <v>168689.7</v>
      </c>
      <c r="L1554" s="2" t="s">
        <v>21</v>
      </c>
      <c r="M1554" s="1">
        <v>2005</v>
      </c>
      <c r="N1554" s="1" t="str" cm="1">
        <f t="array" ref="N1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4" s="2" t="s">
        <v>32</v>
      </c>
      <c r="P1554" s="2" t="str" cm="1">
        <f t="array" ref="P1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4" s="1">
        <v>3</v>
      </c>
      <c r="R1554" s="1">
        <v>36</v>
      </c>
      <c r="S1554" s="1">
        <v>8.56</v>
      </c>
      <c r="T1554" s="1">
        <v>18</v>
      </c>
      <c r="U1554" s="1">
        <v>8.1999999999999993</v>
      </c>
      <c r="V1554" s="10"/>
      <c r="W1554" s="1" t="s">
        <v>41</v>
      </c>
      <c r="X1554" s="2" t="s">
        <v>38</v>
      </c>
      <c r="Y1554" s="2" t="str" cm="1">
        <f t="array" ref="Y1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5" spans="1:26" ht="15" customHeight="1" x14ac:dyDescent="0.35">
      <c r="A1555" s="1">
        <v>1554</v>
      </c>
      <c r="B1555" s="13">
        <v>-8.3778707518682491</v>
      </c>
      <c r="C1555" s="12">
        <v>41.047689410942098</v>
      </c>
      <c r="D1555" s="1">
        <v>4409</v>
      </c>
      <c r="E1555" s="2" t="s">
        <v>1720</v>
      </c>
      <c r="F1555" s="1"/>
      <c r="G1555" s="2" t="s">
        <v>26</v>
      </c>
      <c r="H1555" s="2" t="s">
        <v>1608</v>
      </c>
      <c r="I1555" s="2" t="s">
        <v>1697</v>
      </c>
      <c r="J1555" s="1">
        <v>-20578.29</v>
      </c>
      <c r="K1555" s="1">
        <v>153203</v>
      </c>
      <c r="L1555" s="2" t="s">
        <v>21</v>
      </c>
      <c r="M1555" s="1">
        <v>1973</v>
      </c>
      <c r="N1555" s="1" t="str" cm="1">
        <f t="array" ref="N1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55" s="2" t="s">
        <v>32</v>
      </c>
      <c r="P1555" s="2" t="str" cm="1">
        <f t="array" ref="P1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5" s="1">
        <v>5</v>
      </c>
      <c r="R1555" s="1">
        <v>138</v>
      </c>
      <c r="S1555" s="1">
        <v>9.4</v>
      </c>
      <c r="T1555" s="1">
        <v>30</v>
      </c>
      <c r="U1555" s="1">
        <v>10</v>
      </c>
      <c r="V1555" s="10"/>
      <c r="W1555" s="1" t="s">
        <v>41</v>
      </c>
      <c r="X1555" s="2" t="s">
        <v>38</v>
      </c>
      <c r="Y1555" s="2" t="str" cm="1">
        <f t="array" ref="Y1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6" spans="1:26" ht="15" customHeight="1" x14ac:dyDescent="0.35">
      <c r="A1556" s="1">
        <v>1555</v>
      </c>
      <c r="B1556" s="13">
        <v>-7.0945138134368797</v>
      </c>
      <c r="C1556" s="12">
        <v>41.184375005125403</v>
      </c>
      <c r="D1556" s="1">
        <v>4410</v>
      </c>
      <c r="E1556" s="2" t="s">
        <v>26</v>
      </c>
      <c r="F1556" s="1"/>
      <c r="G1556" s="2" t="s">
        <v>26</v>
      </c>
      <c r="H1556" s="2" t="s">
        <v>1659</v>
      </c>
      <c r="I1556" s="2" t="s">
        <v>1701</v>
      </c>
      <c r="J1556" s="1">
        <v>87139.03</v>
      </c>
      <c r="K1556" s="1">
        <v>168874</v>
      </c>
      <c r="L1556" s="2" t="s">
        <v>21</v>
      </c>
      <c r="M1556" s="1">
        <v>2005</v>
      </c>
      <c r="N1556" s="1" t="str" cm="1">
        <f t="array" ref="N1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6" s="2" t="s">
        <v>32</v>
      </c>
      <c r="P1556" s="2" t="str" cm="1">
        <f t="array" ref="P1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6" s="1">
        <v>5</v>
      </c>
      <c r="R1556" s="1">
        <v>151</v>
      </c>
      <c r="S1556" s="1">
        <v>16.88</v>
      </c>
      <c r="T1556" s="1">
        <v>33</v>
      </c>
      <c r="U1556" s="1">
        <v>12.29</v>
      </c>
      <c r="V1556" s="10"/>
      <c r="W1556" s="1" t="s">
        <v>41</v>
      </c>
      <c r="X1556" s="2" t="s">
        <v>38</v>
      </c>
      <c r="Y1556" s="2" t="str" cm="1">
        <f t="array" ref="Y1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7" spans="1:26" ht="15" customHeight="1" x14ac:dyDescent="0.35">
      <c r="A1557" s="1">
        <v>1556</v>
      </c>
      <c r="B1557" s="13">
        <v>-7.1009080027203897</v>
      </c>
      <c r="C1557" s="12">
        <v>41.180992907185001</v>
      </c>
      <c r="D1557" s="1">
        <v>4411</v>
      </c>
      <c r="E1557" s="2" t="s">
        <v>19</v>
      </c>
      <c r="F1557" s="1"/>
      <c r="G1557" s="2" t="s">
        <v>19</v>
      </c>
      <c r="H1557" s="2" t="s">
        <v>1659</v>
      </c>
      <c r="I1557" s="2" t="s">
        <v>1701</v>
      </c>
      <c r="J1557" s="1">
        <v>86607</v>
      </c>
      <c r="K1557" s="1">
        <v>168492</v>
      </c>
      <c r="L1557" s="2" t="s">
        <v>21</v>
      </c>
      <c r="M1557" s="1">
        <v>2005</v>
      </c>
      <c r="N1557" s="1" t="str" cm="1">
        <f t="array" ref="N1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7" s="2" t="s">
        <v>65</v>
      </c>
      <c r="P1557" s="2" t="str" cm="1">
        <f t="array" ref="P1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57" s="1">
        <v>1</v>
      </c>
      <c r="R1557" s="1">
        <v>7.6</v>
      </c>
      <c r="S1557" s="1">
        <v>24.8</v>
      </c>
      <c r="U1557" s="9"/>
      <c r="V1557" s="10"/>
      <c r="W1557" s="1" t="s">
        <v>41</v>
      </c>
      <c r="X1557" s="2" t="s">
        <v>24</v>
      </c>
      <c r="Y1557" s="2" t="str" cm="1">
        <f t="array" ref="Y1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8" spans="1:26" ht="15" customHeight="1" x14ac:dyDescent="0.35">
      <c r="A1558" s="1">
        <v>1557</v>
      </c>
      <c r="B1558" s="13">
        <v>-6.3461261032794196</v>
      </c>
      <c r="C1558" s="12">
        <v>41.473499097926499</v>
      </c>
      <c r="D1558" s="1">
        <v>4413</v>
      </c>
      <c r="E1558" s="2" t="s">
        <v>203</v>
      </c>
      <c r="F1558" s="1"/>
      <c r="G1558" s="2" t="s">
        <v>26</v>
      </c>
      <c r="H1558" s="2" t="s">
        <v>1659</v>
      </c>
      <c r="I1558" s="2" t="s">
        <v>1717</v>
      </c>
      <c r="J1558" s="1">
        <v>149270</v>
      </c>
      <c r="K1558" s="1">
        <v>202006</v>
      </c>
      <c r="L1558" s="2" t="s">
        <v>21</v>
      </c>
      <c r="M1558" s="1">
        <v>1994</v>
      </c>
      <c r="N1558" s="1" t="str" cm="1">
        <f t="array" ref="N15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8" s="2" t="s">
        <v>32</v>
      </c>
      <c r="P1558" s="2" t="str" cm="1">
        <f t="array" ref="P15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8" s="1">
        <v>3</v>
      </c>
      <c r="R1558" s="1">
        <v>15.6</v>
      </c>
      <c r="S1558" s="1">
        <v>13.5</v>
      </c>
      <c r="T1558" s="1">
        <v>5.3</v>
      </c>
      <c r="U1558" s="1">
        <v>3.5</v>
      </c>
      <c r="V1558" s="10"/>
      <c r="W1558" s="1" t="s">
        <v>41</v>
      </c>
      <c r="X1558" s="2" t="s">
        <v>24</v>
      </c>
      <c r="Y1558" s="2" t="str" cm="1">
        <f t="array" ref="Y15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59" spans="1:26" ht="15" customHeight="1" x14ac:dyDescent="0.35">
      <c r="A1559" s="1">
        <v>1558</v>
      </c>
      <c r="B1559" s="13">
        <v>-8.3695069069012504</v>
      </c>
      <c r="C1559" s="12">
        <v>40.847559249593701</v>
      </c>
      <c r="D1559" s="1">
        <v>4414</v>
      </c>
      <c r="E1559" s="2" t="s">
        <v>1721</v>
      </c>
      <c r="F1559" s="1"/>
      <c r="G1559" s="2" t="s">
        <v>26</v>
      </c>
      <c r="H1559" s="2" t="s">
        <v>1608</v>
      </c>
      <c r="I1559" s="2" t="s">
        <v>1686</v>
      </c>
      <c r="J1559" s="1">
        <v>-19935.2</v>
      </c>
      <c r="K1559" s="1">
        <v>130976</v>
      </c>
      <c r="L1559" s="2" t="s">
        <v>21</v>
      </c>
      <c r="M1559" s="1">
        <v>2002</v>
      </c>
      <c r="N1559" s="1" t="str" cm="1">
        <f t="array" ref="N15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59" s="2" t="s">
        <v>32</v>
      </c>
      <c r="P1559" s="2" t="str" cm="1">
        <f t="array" ref="P15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59" s="1">
        <v>3</v>
      </c>
      <c r="R1559" s="1">
        <v>48.93</v>
      </c>
      <c r="S1559" s="1">
        <v>11.8</v>
      </c>
      <c r="T1559" s="1">
        <v>25.75</v>
      </c>
      <c r="U1559" s="1">
        <v>10</v>
      </c>
      <c r="V1559" s="10"/>
      <c r="W1559" s="1" t="s">
        <v>46</v>
      </c>
      <c r="X1559" s="2" t="s">
        <v>24</v>
      </c>
      <c r="Y1559" s="2" t="str" cm="1">
        <f t="array" ref="Y15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60" spans="1:26" ht="15" customHeight="1" x14ac:dyDescent="0.35">
      <c r="A1560" s="1">
        <v>1559</v>
      </c>
      <c r="B1560" s="13">
        <v>-8.2734257953649593</v>
      </c>
      <c r="C1560" s="12">
        <v>41.0371844873182</v>
      </c>
      <c r="D1560" s="1">
        <v>4424</v>
      </c>
      <c r="E1560" s="2" t="s">
        <v>1722</v>
      </c>
      <c r="F1560" s="1"/>
      <c r="G1560" s="2" t="s">
        <v>37</v>
      </c>
      <c r="H1560" s="2" t="s">
        <v>1608</v>
      </c>
      <c r="I1560" s="2" t="s">
        <v>1697</v>
      </c>
      <c r="J1560" s="1">
        <v>-11799</v>
      </c>
      <c r="K1560" s="1">
        <v>152017</v>
      </c>
      <c r="L1560" s="2" t="s">
        <v>21</v>
      </c>
      <c r="M1560" s="1">
        <v>1995</v>
      </c>
      <c r="N1560" s="1" t="str" cm="1">
        <f t="array" ref="N15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0" s="2" t="s">
        <v>22</v>
      </c>
      <c r="P1560" s="2" t="str" cm="1">
        <f t="array" ref="P15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0" s="1">
        <v>1</v>
      </c>
      <c r="R1560" s="1">
        <v>20</v>
      </c>
      <c r="S1560" s="1">
        <v>9</v>
      </c>
      <c r="T1560" s="1">
        <v>20</v>
      </c>
      <c r="U1560" s="9"/>
      <c r="V1560" s="10"/>
      <c r="W1560" s="1" t="s">
        <v>41</v>
      </c>
      <c r="X1560" s="2" t="s">
        <v>38</v>
      </c>
      <c r="Y1560" s="2" t="str" cm="1">
        <f t="array" ref="Y15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61" spans="1:26" ht="15" customHeight="1" x14ac:dyDescent="0.35">
      <c r="A1561" s="1">
        <v>1560</v>
      </c>
      <c r="B1561" s="13">
        <v>-6.7510405000846099</v>
      </c>
      <c r="C1561" s="12">
        <v>41.277075591027099</v>
      </c>
      <c r="D1561" s="1">
        <v>4426</v>
      </c>
      <c r="E1561" s="2" t="s">
        <v>26</v>
      </c>
      <c r="F1561" s="1"/>
      <c r="G1561" s="2" t="s">
        <v>26</v>
      </c>
      <c r="H1561" s="2" t="s">
        <v>1659</v>
      </c>
      <c r="I1561" s="2" t="s">
        <v>1723</v>
      </c>
      <c r="J1561" s="1">
        <v>115793.7</v>
      </c>
      <c r="K1561" s="1">
        <v>179570.5</v>
      </c>
      <c r="L1561" s="2" t="s">
        <v>21</v>
      </c>
      <c r="M1561" s="1">
        <v>1955</v>
      </c>
      <c r="N1561" s="1" t="str" cm="1">
        <f t="array" ref="N15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1" s="2" t="s">
        <v>29</v>
      </c>
      <c r="P1561" s="2" t="str" cm="1">
        <f t="array" ref="P15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1" s="1">
        <v>4</v>
      </c>
      <c r="R1561" s="1">
        <v>12</v>
      </c>
      <c r="S1561" s="1">
        <v>20</v>
      </c>
      <c r="U1561" s="1">
        <v>2.5</v>
      </c>
      <c r="V1561" s="10"/>
      <c r="W1561" s="1" t="s">
        <v>41</v>
      </c>
      <c r="X1561" s="2" t="s">
        <v>35</v>
      </c>
      <c r="Y1561" s="2" t="str" cm="1">
        <f t="array" ref="Y15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62" spans="1:26" ht="15" customHeight="1" x14ac:dyDescent="0.35">
      <c r="A1562" s="1">
        <v>1561</v>
      </c>
      <c r="B1562" s="13">
        <v>-6.7453174148942496</v>
      </c>
      <c r="C1562" s="12">
        <v>41.206101870954697</v>
      </c>
      <c r="D1562" s="1">
        <v>4427</v>
      </c>
      <c r="E1562" s="2" t="s">
        <v>1724</v>
      </c>
      <c r="F1562" s="1"/>
      <c r="G1562" s="2" t="s">
        <v>19</v>
      </c>
      <c r="H1562" s="2" t="s">
        <v>1659</v>
      </c>
      <c r="I1562" s="2" t="s">
        <v>1725</v>
      </c>
      <c r="J1562" s="1">
        <v>116399.1</v>
      </c>
      <c r="K1562" s="1">
        <v>171695.6</v>
      </c>
      <c r="L1562" s="2" t="s">
        <v>21</v>
      </c>
      <c r="M1562" s="1">
        <v>1954</v>
      </c>
      <c r="N1562" s="1" t="str" cm="1">
        <f t="array" ref="N15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2" s="2" t="s">
        <v>22</v>
      </c>
      <c r="P1562" s="2" t="str" cm="1">
        <f t="array" ref="P15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2" s="1">
        <v>1</v>
      </c>
      <c r="R1562" s="1">
        <v>5.4</v>
      </c>
      <c r="S1562" s="1">
        <v>14</v>
      </c>
      <c r="T1562" s="1">
        <v>5.4</v>
      </c>
      <c r="U1562" s="9"/>
      <c r="V1562" s="10"/>
      <c r="W1562" s="1" t="s">
        <v>41</v>
      </c>
      <c r="X1562" s="2" t="s">
        <v>24</v>
      </c>
      <c r="Y1562" s="2" t="str" cm="1">
        <f t="array" ref="Y15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63" spans="1:26" ht="15" customHeight="1" x14ac:dyDescent="0.35">
      <c r="A1563" s="1">
        <v>1562</v>
      </c>
      <c r="B1563" s="13">
        <v>-7.0301890336583801</v>
      </c>
      <c r="C1563" s="12">
        <v>41.181594327167097</v>
      </c>
      <c r="D1563" s="1">
        <v>4428</v>
      </c>
      <c r="E1563" s="2" t="s">
        <v>1726</v>
      </c>
      <c r="F1563" s="1"/>
      <c r="G1563" s="2" t="s">
        <v>19</v>
      </c>
      <c r="H1563" s="2" t="s">
        <v>1659</v>
      </c>
      <c r="I1563" s="2" t="s">
        <v>1701</v>
      </c>
      <c r="J1563" s="1">
        <v>92539.94</v>
      </c>
      <c r="K1563" s="1">
        <v>168631.6</v>
      </c>
      <c r="L1563" s="2" t="s">
        <v>21</v>
      </c>
      <c r="M1563" s="1">
        <v>1992</v>
      </c>
      <c r="N1563" s="1" t="str" cm="1">
        <f t="array" ref="N15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63" s="2" t="s">
        <v>22</v>
      </c>
      <c r="P1563" s="2" t="str" cm="1">
        <f t="array" ref="P15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63" s="1">
        <v>1</v>
      </c>
      <c r="R1563" s="1">
        <v>6.3</v>
      </c>
      <c r="S1563" s="1">
        <v>9.8000000000000007</v>
      </c>
      <c r="T1563" s="1">
        <v>6.3</v>
      </c>
      <c r="U1563" s="9"/>
      <c r="V1563" s="10"/>
      <c r="W1563" s="1" t="s">
        <v>41</v>
      </c>
      <c r="X1563" s="2" t="s">
        <v>24</v>
      </c>
      <c r="Y1563" s="2" t="str" cm="1">
        <f t="array" ref="Y15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64" spans="1:26" ht="15" customHeight="1" x14ac:dyDescent="0.35">
      <c r="A1564" s="1">
        <v>1563</v>
      </c>
      <c r="B1564" s="13">
        <v>-6.9066319022998002</v>
      </c>
      <c r="C1564" s="12">
        <v>41.0377671120931</v>
      </c>
      <c r="D1564" s="1">
        <v>4436</v>
      </c>
      <c r="E1564" s="2" t="s">
        <v>1727</v>
      </c>
      <c r="F1564" s="1"/>
      <c r="G1564" s="2" t="s">
        <v>26</v>
      </c>
      <c r="H1564" s="2" t="s">
        <v>1659</v>
      </c>
      <c r="I1564" s="2" t="s">
        <v>1725</v>
      </c>
      <c r="J1564" s="1">
        <v>103132</v>
      </c>
      <c r="K1564" s="1">
        <v>152797</v>
      </c>
      <c r="L1564" s="2" t="s">
        <v>21</v>
      </c>
      <c r="M1564" s="1">
        <v>1933</v>
      </c>
      <c r="N1564" s="1" t="str" cm="1">
        <f t="array" ref="N15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4" s="2" t="s">
        <v>29</v>
      </c>
      <c r="P1564" s="2" t="str" cm="1">
        <f t="array" ref="P15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4" s="1">
        <v>3</v>
      </c>
      <c r="R1564" s="1">
        <v>34.1</v>
      </c>
      <c r="S1564" s="1">
        <v>6.4</v>
      </c>
      <c r="T1564" s="1">
        <v>12.1</v>
      </c>
      <c r="U1564" s="1">
        <v>2.75</v>
      </c>
      <c r="V1564" s="10"/>
      <c r="W1564" s="1" t="s">
        <v>41</v>
      </c>
      <c r="X1564" s="2" t="s">
        <v>35</v>
      </c>
      <c r="Y1564" s="2" t="str" cm="1">
        <f t="array" ref="Y15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64" s="2" t="s">
        <v>24</v>
      </c>
    </row>
    <row r="1565" spans="1:26" ht="15" customHeight="1" x14ac:dyDescent="0.35">
      <c r="A1565" s="1">
        <v>1564</v>
      </c>
      <c r="B1565" s="13">
        <v>-7.3604670087528303</v>
      </c>
      <c r="C1565" s="12">
        <v>41.429251458121101</v>
      </c>
      <c r="D1565" s="1">
        <v>4441</v>
      </c>
      <c r="E1565" s="2" t="s">
        <v>1728</v>
      </c>
      <c r="F1565" s="1"/>
      <c r="G1565" s="2" t="s">
        <v>26</v>
      </c>
      <c r="H1565" s="2" t="s">
        <v>1659</v>
      </c>
      <c r="I1565" s="2" t="s">
        <v>1729</v>
      </c>
      <c r="J1565" s="1">
        <v>64583</v>
      </c>
      <c r="K1565" s="1">
        <v>195838</v>
      </c>
      <c r="L1565" s="2" t="s">
        <v>21</v>
      </c>
      <c r="M1565" s="1">
        <v>1872</v>
      </c>
      <c r="N1565" s="1" t="str" cm="1">
        <f t="array" ref="N15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5" s="2" t="s">
        <v>29</v>
      </c>
      <c r="P1565" s="2" t="str" cm="1">
        <f t="array" ref="P15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5" s="1">
        <v>1</v>
      </c>
      <c r="R1565" s="1">
        <v>12.2</v>
      </c>
      <c r="S1565" s="1">
        <v>6.4</v>
      </c>
      <c r="T1565" s="1">
        <v>12.2</v>
      </c>
      <c r="U1565" s="9"/>
      <c r="V1565" s="10"/>
      <c r="W1565" s="1" t="s">
        <v>41</v>
      </c>
      <c r="X1565" s="2" t="s">
        <v>35</v>
      </c>
      <c r="Y1565" s="2" t="str" cm="1">
        <f t="array" ref="Y15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66" spans="1:26" ht="15" customHeight="1" x14ac:dyDescent="0.35">
      <c r="A1566" s="1">
        <v>1565</v>
      </c>
      <c r="B1566" s="13">
        <v>-8.5736927708898705</v>
      </c>
      <c r="C1566" s="12">
        <v>41.917337863241698</v>
      </c>
      <c r="D1566" s="1">
        <v>4447</v>
      </c>
      <c r="E1566" s="2" t="s">
        <v>1730</v>
      </c>
      <c r="F1566" s="1"/>
      <c r="G1566" s="2" t="s">
        <v>26</v>
      </c>
      <c r="H1566" s="2" t="s">
        <v>384</v>
      </c>
      <c r="I1566" s="2" t="s">
        <v>1693</v>
      </c>
      <c r="J1566" s="1">
        <v>-36550</v>
      </c>
      <c r="K1566" s="1">
        <v>249854</v>
      </c>
      <c r="L1566" s="2" t="s">
        <v>21</v>
      </c>
      <c r="M1566" s="1">
        <v>1900</v>
      </c>
      <c r="N1566" s="1" t="str" cm="1">
        <f t="array" ref="N15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6" s="2" t="s">
        <v>29</v>
      </c>
      <c r="P1566" s="2" t="str" cm="1">
        <f t="array" ref="P15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6" s="1">
        <v>3</v>
      </c>
      <c r="R1566" s="1">
        <v>20</v>
      </c>
      <c r="S1566" s="1">
        <v>5.5</v>
      </c>
      <c r="T1566" s="1">
        <v>12.4</v>
      </c>
      <c r="U1566" s="1">
        <v>0.75</v>
      </c>
      <c r="V1566" s="10"/>
      <c r="W1566" s="1" t="s">
        <v>41</v>
      </c>
      <c r="X1566" s="2" t="s">
        <v>35</v>
      </c>
      <c r="Y1566" s="2" t="str" cm="1">
        <f t="array" ref="Y15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67" spans="1:26" ht="15" customHeight="1" x14ac:dyDescent="0.35">
      <c r="A1567" s="1">
        <v>1566</v>
      </c>
      <c r="B1567" s="13">
        <v>-6.9049225785672803</v>
      </c>
      <c r="C1567" s="12">
        <v>41.601543030621499</v>
      </c>
      <c r="D1567" s="1">
        <v>4450</v>
      </c>
      <c r="E1567" s="2" t="s">
        <v>1731</v>
      </c>
      <c r="F1567" s="1"/>
      <c r="G1567" s="2" t="s">
        <v>26</v>
      </c>
      <c r="H1567" s="2" t="s">
        <v>1659</v>
      </c>
      <c r="I1567" s="2" t="s">
        <v>1699</v>
      </c>
      <c r="J1567" s="1">
        <v>102389.4</v>
      </c>
      <c r="K1567" s="1">
        <v>215413.9</v>
      </c>
      <c r="L1567" s="2" t="s">
        <v>21</v>
      </c>
      <c r="M1567" s="1">
        <v>1867</v>
      </c>
      <c r="N1567" s="1" t="str" cm="1">
        <f t="array" ref="N15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7" s="2" t="s">
        <v>29</v>
      </c>
      <c r="P1567" s="2" t="str" cm="1">
        <f t="array" ref="P15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7" s="1">
        <v>1</v>
      </c>
      <c r="R1567" s="1">
        <v>4</v>
      </c>
      <c r="S1567" s="1">
        <v>7</v>
      </c>
      <c r="T1567" s="1">
        <v>4</v>
      </c>
      <c r="U1567" s="9"/>
      <c r="V1567" s="10"/>
      <c r="W1567" s="1" t="s">
        <v>41</v>
      </c>
      <c r="X1567" s="2" t="s">
        <v>35</v>
      </c>
      <c r="Y1567" s="2" t="str" cm="1">
        <f t="array" ref="Y15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68" spans="1:26" ht="15" customHeight="1" x14ac:dyDescent="0.35">
      <c r="A1568" s="1">
        <v>1567</v>
      </c>
      <c r="B1568" s="13">
        <v>-6.8240572152394696</v>
      </c>
      <c r="C1568" s="12">
        <v>41.676252647794101</v>
      </c>
      <c r="D1568" s="1">
        <v>4452</v>
      </c>
      <c r="E1568" s="2" t="s">
        <v>1732</v>
      </c>
      <c r="F1568" s="1"/>
      <c r="G1568" s="2" t="s">
        <v>26</v>
      </c>
      <c r="H1568" s="2" t="s">
        <v>1659</v>
      </c>
      <c r="I1568" s="2" t="s">
        <v>1659</v>
      </c>
      <c r="J1568" s="1">
        <v>109005</v>
      </c>
      <c r="K1568" s="1">
        <v>223811</v>
      </c>
      <c r="L1568" s="2" t="s">
        <v>21</v>
      </c>
      <c r="M1568" s="1">
        <v>1867</v>
      </c>
      <c r="N1568" s="1" t="str" cm="1">
        <f t="array" ref="N15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68" s="2" t="s">
        <v>29</v>
      </c>
      <c r="P1568" s="2" t="str" cm="1">
        <f t="array" ref="P15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68" s="1">
        <v>1</v>
      </c>
      <c r="R1568" s="1">
        <v>9</v>
      </c>
      <c r="S1568" s="1">
        <v>7</v>
      </c>
      <c r="T1568" s="1">
        <v>9</v>
      </c>
      <c r="U1568" s="9"/>
      <c r="V1568" s="10"/>
      <c r="W1568" s="1" t="s">
        <v>41</v>
      </c>
      <c r="X1568" s="2" t="s">
        <v>35</v>
      </c>
      <c r="Y1568" s="2" t="str" cm="1">
        <f t="array" ref="Y15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69" spans="1:26" ht="15" customHeight="1" x14ac:dyDescent="0.35">
      <c r="A1569" s="1">
        <v>1568</v>
      </c>
      <c r="B1569" s="13">
        <v>-6.7586201367344803</v>
      </c>
      <c r="C1569" s="12">
        <v>41.5715080249444</v>
      </c>
      <c r="D1569" s="1">
        <v>4458</v>
      </c>
      <c r="E1569" s="2" t="s">
        <v>1733</v>
      </c>
      <c r="F1569" s="1"/>
      <c r="G1569" s="2" t="s">
        <v>26</v>
      </c>
      <c r="H1569" s="2" t="s">
        <v>1659</v>
      </c>
      <c r="I1569" s="2" t="s">
        <v>1659</v>
      </c>
      <c r="J1569" s="1">
        <v>114639.5</v>
      </c>
      <c r="K1569" s="1">
        <v>212261.9</v>
      </c>
      <c r="L1569" s="2" t="s">
        <v>21</v>
      </c>
      <c r="M1569" s="1">
        <v>1972</v>
      </c>
      <c r="N1569" s="1" t="str" cm="1">
        <f t="array" ref="N15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69" s="2" t="s">
        <v>65</v>
      </c>
      <c r="P1569" s="2" t="str" cm="1">
        <f t="array" ref="P15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69" s="1">
        <v>1</v>
      </c>
      <c r="R1569" s="1">
        <v>18.600000000000001</v>
      </c>
      <c r="S1569" s="1">
        <v>8.8000000000000007</v>
      </c>
      <c r="T1569" s="1">
        <v>18.600000000000001</v>
      </c>
      <c r="U1569" s="9"/>
      <c r="V1569" s="10"/>
      <c r="W1569" s="1" t="s">
        <v>41</v>
      </c>
      <c r="X1569" s="2" t="s">
        <v>38</v>
      </c>
      <c r="Y1569" s="2" t="str" cm="1">
        <f t="array" ref="Y15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0" spans="1:26" ht="15" customHeight="1" x14ac:dyDescent="0.35">
      <c r="A1570" s="1">
        <v>1569</v>
      </c>
      <c r="B1570" s="13">
        <v>-8.2762213594998197</v>
      </c>
      <c r="C1570" s="12">
        <v>41.037586255733999</v>
      </c>
      <c r="D1570" s="1">
        <v>4459</v>
      </c>
      <c r="E1570" s="2" t="s">
        <v>1734</v>
      </c>
      <c r="F1570" s="1"/>
      <c r="G1570" s="2" t="s">
        <v>19</v>
      </c>
      <c r="H1570" s="2" t="s">
        <v>1608</v>
      </c>
      <c r="I1570" s="2" t="s">
        <v>1697</v>
      </c>
      <c r="J1570" s="1">
        <v>-12034</v>
      </c>
      <c r="K1570" s="1">
        <v>152062</v>
      </c>
      <c r="L1570" s="2" t="s">
        <v>21</v>
      </c>
      <c r="M1570" s="1">
        <v>1995</v>
      </c>
      <c r="N1570" s="1" t="str" cm="1">
        <f t="array" ref="N15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0" s="2" t="s">
        <v>291</v>
      </c>
      <c r="P1570" s="2" t="str" cm="1">
        <f t="array" ref="P15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0" s="1">
        <v>1</v>
      </c>
      <c r="R1570" s="1">
        <v>4.5999999999999996</v>
      </c>
      <c r="S1570" s="1">
        <v>24</v>
      </c>
      <c r="T1570" s="1">
        <v>4.5999999999999996</v>
      </c>
      <c r="U1570" s="9"/>
      <c r="V1570" s="10"/>
      <c r="W1570" s="1" t="s">
        <v>41</v>
      </c>
      <c r="X1570" s="2" t="s">
        <v>321</v>
      </c>
      <c r="Y1570" s="2" t="str" cm="1">
        <f t="array" ref="Y15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571" spans="1:26" ht="15" customHeight="1" x14ac:dyDescent="0.35">
      <c r="A1571" s="1">
        <v>1570</v>
      </c>
      <c r="B1571" s="13">
        <v>-8.2789089947624799</v>
      </c>
      <c r="C1571" s="12">
        <v>41.033254387317697</v>
      </c>
      <c r="D1571" s="1">
        <v>4460</v>
      </c>
      <c r="E1571" s="2" t="s">
        <v>1735</v>
      </c>
      <c r="F1571" s="1"/>
      <c r="G1571" s="2" t="s">
        <v>26</v>
      </c>
      <c r="H1571" s="2" t="s">
        <v>1608</v>
      </c>
      <c r="I1571" s="2" t="s">
        <v>1697</v>
      </c>
      <c r="J1571" s="1">
        <v>-12260.8</v>
      </c>
      <c r="K1571" s="1">
        <v>151581.29999999999</v>
      </c>
      <c r="L1571" s="2" t="s">
        <v>21</v>
      </c>
      <c r="M1571" s="1">
        <v>1995</v>
      </c>
      <c r="N1571" s="1" t="str" cm="1">
        <f t="array" ref="N15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1" s="2" t="s">
        <v>32</v>
      </c>
      <c r="P1571" s="2" t="str" cm="1">
        <f t="array" ref="P15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1" s="1">
        <v>5</v>
      </c>
      <c r="R1571" s="1">
        <v>157.5</v>
      </c>
      <c r="S1571" s="1">
        <v>11.5</v>
      </c>
      <c r="T1571" s="1">
        <v>44.5</v>
      </c>
      <c r="U1571" s="1">
        <v>10</v>
      </c>
      <c r="V1571" s="10"/>
      <c r="W1571" s="1" t="s">
        <v>41</v>
      </c>
      <c r="X1571" s="2" t="s">
        <v>38</v>
      </c>
      <c r="Y1571" s="2" t="str" cm="1">
        <f t="array" ref="Y15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2" spans="1:26" ht="15" customHeight="1" x14ac:dyDescent="0.35">
      <c r="A1572" s="1">
        <v>1571</v>
      </c>
      <c r="B1572" s="13">
        <v>-8.2841613903282898</v>
      </c>
      <c r="C1572" s="12">
        <v>41.027423458440403</v>
      </c>
      <c r="D1572" s="1">
        <v>4461</v>
      </c>
      <c r="E1572" s="2" t="s">
        <v>1736</v>
      </c>
      <c r="F1572" s="1"/>
      <c r="G1572" s="2" t="s">
        <v>19</v>
      </c>
      <c r="H1572" s="2" t="s">
        <v>1608</v>
      </c>
      <c r="I1572" s="2" t="s">
        <v>1697</v>
      </c>
      <c r="J1572" s="1">
        <v>-12703.61</v>
      </c>
      <c r="K1572" s="1">
        <v>150934.5</v>
      </c>
      <c r="L1572" s="2" t="s">
        <v>21</v>
      </c>
      <c r="M1572" s="1">
        <v>1995</v>
      </c>
      <c r="N1572" s="1" t="str" cm="1">
        <f t="array" ref="N15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2" s="2" t="s">
        <v>22</v>
      </c>
      <c r="P1572" s="2" t="str" cm="1">
        <f t="array" ref="P15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2" s="1">
        <v>1</v>
      </c>
      <c r="R1572" s="1">
        <v>10</v>
      </c>
      <c r="S1572" s="1">
        <v>15.6</v>
      </c>
      <c r="T1572" s="1">
        <v>10</v>
      </c>
      <c r="U1572" s="9"/>
      <c r="V1572" s="10"/>
      <c r="W1572" s="1" t="s">
        <v>41</v>
      </c>
      <c r="X1572" s="2" t="s">
        <v>38</v>
      </c>
      <c r="Y1572" s="2" t="str" cm="1">
        <f t="array" ref="Y15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3" spans="1:26" ht="15" customHeight="1" x14ac:dyDescent="0.35">
      <c r="A1573" s="1">
        <v>1572</v>
      </c>
      <c r="B1573" s="13">
        <v>-8.3970195767674998</v>
      </c>
      <c r="C1573" s="12">
        <v>41.036436479216498</v>
      </c>
      <c r="D1573" s="1">
        <v>4462</v>
      </c>
      <c r="E1573" s="2" t="s">
        <v>1737</v>
      </c>
      <c r="F1573" s="1"/>
      <c r="G1573" s="2" t="s">
        <v>37</v>
      </c>
      <c r="H1573" s="2" t="s">
        <v>1608</v>
      </c>
      <c r="I1573" s="2" t="s">
        <v>1697</v>
      </c>
      <c r="J1573" s="1">
        <v>-22192</v>
      </c>
      <c r="K1573" s="1">
        <v>151958</v>
      </c>
      <c r="L1573" s="2" t="s">
        <v>21</v>
      </c>
      <c r="M1573" s="1">
        <v>1995</v>
      </c>
      <c r="N1573" s="1" t="str" cm="1">
        <f t="array" ref="N15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73" s="2" t="s">
        <v>32</v>
      </c>
      <c r="P1573" s="2" t="str" cm="1">
        <f t="array" ref="P15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73" s="1">
        <v>3</v>
      </c>
      <c r="R1573" s="1">
        <v>29.3</v>
      </c>
      <c r="S1573" s="1">
        <v>8.5</v>
      </c>
      <c r="T1573" s="1">
        <v>15.5</v>
      </c>
      <c r="U1573" s="1">
        <v>6.84</v>
      </c>
      <c r="V1573" s="10"/>
      <c r="W1573" s="1" t="s">
        <v>41</v>
      </c>
      <c r="X1573" s="2" t="s">
        <v>38</v>
      </c>
      <c r="Y1573" s="2" t="str" cm="1">
        <f t="array" ref="Y15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4" spans="1:26" ht="15" customHeight="1" x14ac:dyDescent="0.35">
      <c r="A1574" s="1">
        <v>1573</v>
      </c>
      <c r="B1574" s="13">
        <v>-8.4300271985209694</v>
      </c>
      <c r="C1574" s="12">
        <v>41.024650228875103</v>
      </c>
      <c r="D1574" s="1">
        <v>4464</v>
      </c>
      <c r="E1574" s="2" t="s">
        <v>1738</v>
      </c>
      <c r="F1574" s="1"/>
      <c r="G1574" s="2" t="s">
        <v>26</v>
      </c>
      <c r="H1574" s="2" t="s">
        <v>1608</v>
      </c>
      <c r="I1574" s="2" t="s">
        <v>1739</v>
      </c>
      <c r="J1574" s="1">
        <v>-24972.03</v>
      </c>
      <c r="K1574" s="1">
        <v>150658</v>
      </c>
      <c r="L1574" s="2" t="s">
        <v>21</v>
      </c>
      <c r="M1574" s="1">
        <v>1965</v>
      </c>
      <c r="N1574" s="1" t="str" cm="1">
        <f t="array" ref="N15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74" s="2" t="s">
        <v>83</v>
      </c>
      <c r="P1574" s="2" t="str" cm="1">
        <f t="array" ref="P15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74" s="1">
        <v>5</v>
      </c>
      <c r="R1574" s="1">
        <v>96.3</v>
      </c>
      <c r="S1574" s="1">
        <v>9.6999999999999993</v>
      </c>
      <c r="T1574" s="1">
        <v>73.2</v>
      </c>
      <c r="U1574" s="1">
        <v>10</v>
      </c>
      <c r="V1574" s="10"/>
      <c r="W1574" s="1" t="s">
        <v>41</v>
      </c>
      <c r="X1574" s="2" t="s">
        <v>24</v>
      </c>
      <c r="Y1574" s="2" t="str" cm="1">
        <f t="array" ref="Y15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5" spans="1:26" ht="15" customHeight="1" x14ac:dyDescent="0.35">
      <c r="A1575" s="1">
        <v>1574</v>
      </c>
      <c r="B1575" s="13">
        <v>-8.5502096464923998</v>
      </c>
      <c r="C1575" s="12">
        <v>41.003657483480097</v>
      </c>
      <c r="D1575" s="1">
        <v>4468</v>
      </c>
      <c r="E1575" s="2" t="s">
        <v>1740</v>
      </c>
      <c r="F1575" s="1"/>
      <c r="G1575" s="2" t="s">
        <v>19</v>
      </c>
      <c r="H1575" s="2" t="s">
        <v>1608</v>
      </c>
      <c r="I1575" s="2" t="s">
        <v>1741</v>
      </c>
      <c r="J1575" s="1">
        <v>-35091</v>
      </c>
      <c r="K1575" s="1">
        <v>148368</v>
      </c>
      <c r="L1575" s="2" t="s">
        <v>21</v>
      </c>
      <c r="M1575" s="1">
        <v>1940</v>
      </c>
      <c r="N1575" s="1" t="str" cm="1">
        <f t="array" ref="N15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5" s="2" t="s">
        <v>22</v>
      </c>
      <c r="P1575" s="2" t="str" cm="1">
        <f t="array" ref="P15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5" s="1">
        <v>1</v>
      </c>
      <c r="R1575" s="1">
        <v>3.9</v>
      </c>
      <c r="S1575" s="1">
        <v>8.75</v>
      </c>
      <c r="T1575" s="1">
        <v>3.9</v>
      </c>
      <c r="U1575" s="9"/>
      <c r="V1575" s="10"/>
      <c r="W1575" s="1" t="s">
        <v>46</v>
      </c>
      <c r="X1575" s="2" t="s">
        <v>24</v>
      </c>
      <c r="Y1575" s="2" t="str" cm="1">
        <f t="array" ref="Y15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6" spans="1:26" ht="15" customHeight="1" x14ac:dyDescent="0.35">
      <c r="A1576" s="1">
        <v>1575</v>
      </c>
      <c r="B1576" s="13">
        <v>-8.5462145174735493</v>
      </c>
      <c r="C1576" s="12">
        <v>41.001537780473797</v>
      </c>
      <c r="D1576" s="1">
        <v>4469</v>
      </c>
      <c r="E1576" s="2" t="s">
        <v>1742</v>
      </c>
      <c r="F1576" s="1"/>
      <c r="G1576" s="2" t="s">
        <v>19</v>
      </c>
      <c r="H1576" s="2" t="s">
        <v>1608</v>
      </c>
      <c r="I1576" s="2" t="s">
        <v>1741</v>
      </c>
      <c r="J1576" s="1">
        <v>-34756</v>
      </c>
      <c r="K1576" s="1">
        <v>148131</v>
      </c>
      <c r="L1576" s="2" t="s">
        <v>21</v>
      </c>
      <c r="M1576" s="1">
        <v>1940</v>
      </c>
      <c r="N1576" s="1" t="str" cm="1">
        <f t="array" ref="N15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6" s="2" t="s">
        <v>22</v>
      </c>
      <c r="P1576" s="2" t="str" cm="1">
        <f t="array" ref="P15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6" s="1">
        <v>1</v>
      </c>
      <c r="R1576" s="1">
        <v>3.1</v>
      </c>
      <c r="S1576" s="1">
        <v>8.4</v>
      </c>
      <c r="T1576" s="1">
        <v>3.1</v>
      </c>
      <c r="U1576" s="9"/>
      <c r="V1576" s="10"/>
      <c r="W1576" s="1" t="s">
        <v>46</v>
      </c>
      <c r="X1576" s="2" t="s">
        <v>24</v>
      </c>
      <c r="Y1576" s="2" t="str" cm="1">
        <f t="array" ref="Y15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7" spans="1:26" ht="15" customHeight="1" x14ac:dyDescent="0.35">
      <c r="A1577" s="1">
        <v>1576</v>
      </c>
      <c r="B1577" s="13">
        <v>-8.5445467813641898</v>
      </c>
      <c r="C1577" s="12">
        <v>41.000940436869399</v>
      </c>
      <c r="D1577" s="1">
        <v>4472</v>
      </c>
      <c r="E1577" s="2" t="s">
        <v>1743</v>
      </c>
      <c r="F1577" s="1"/>
      <c r="G1577" s="2" t="s">
        <v>19</v>
      </c>
      <c r="H1577" s="2" t="s">
        <v>1608</v>
      </c>
      <c r="I1577" s="2" t="s">
        <v>1741</v>
      </c>
      <c r="J1577" s="1">
        <v>-34616</v>
      </c>
      <c r="K1577" s="1">
        <v>148064</v>
      </c>
      <c r="L1577" s="2" t="s">
        <v>21</v>
      </c>
      <c r="M1577" s="1">
        <v>1940</v>
      </c>
      <c r="N1577" s="1" t="str" cm="1">
        <f t="array" ref="N15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7" s="2" t="s">
        <v>22</v>
      </c>
      <c r="P1577" s="2" t="str" cm="1">
        <f t="array" ref="P15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7" s="1">
        <v>1</v>
      </c>
      <c r="R1577" s="1">
        <v>3.1</v>
      </c>
      <c r="S1577" s="1">
        <v>8.1</v>
      </c>
      <c r="T1577" s="1">
        <v>3.1</v>
      </c>
      <c r="U1577" s="9"/>
      <c r="V1577" s="10"/>
      <c r="W1577" s="1" t="s">
        <v>46</v>
      </c>
      <c r="X1577" s="2" t="s">
        <v>24</v>
      </c>
      <c r="Y1577" s="2" t="str" cm="1">
        <f t="array" ref="Y15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8" spans="1:26" ht="15" customHeight="1" x14ac:dyDescent="0.35">
      <c r="A1578" s="1">
        <v>1577</v>
      </c>
      <c r="B1578" s="13">
        <v>-8.5453926715015207</v>
      </c>
      <c r="C1578" s="12">
        <v>41.001261580204698</v>
      </c>
      <c r="D1578" s="1">
        <v>4473</v>
      </c>
      <c r="E1578" s="2" t="s">
        <v>1744</v>
      </c>
      <c r="F1578" s="1"/>
      <c r="G1578" s="2" t="s">
        <v>19</v>
      </c>
      <c r="H1578" s="2" t="s">
        <v>1608</v>
      </c>
      <c r="I1578" s="2" t="s">
        <v>1741</v>
      </c>
      <c r="J1578" s="1">
        <v>-34687</v>
      </c>
      <c r="K1578" s="1">
        <v>148100</v>
      </c>
      <c r="L1578" s="2" t="s">
        <v>21</v>
      </c>
      <c r="M1578" s="1">
        <v>1940</v>
      </c>
      <c r="N1578" s="1" t="str" cm="1">
        <f t="array" ref="N15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8" s="2" t="s">
        <v>22</v>
      </c>
      <c r="P1578" s="2" t="str" cm="1">
        <f t="array" ref="P15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78" s="1">
        <v>1</v>
      </c>
      <c r="R1578" s="1">
        <v>3.09</v>
      </c>
      <c r="S1578" s="1">
        <v>8.1</v>
      </c>
      <c r="T1578" s="1">
        <v>3.09</v>
      </c>
      <c r="U1578" s="9"/>
      <c r="V1578" s="10"/>
      <c r="W1578" s="1" t="s">
        <v>46</v>
      </c>
      <c r="X1578" s="2" t="s">
        <v>24</v>
      </c>
      <c r="Y1578" s="2" t="str" cm="1">
        <f t="array" ref="Y15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79" spans="1:26" ht="15" customHeight="1" x14ac:dyDescent="0.35">
      <c r="A1579" s="1">
        <v>1578</v>
      </c>
      <c r="B1579" s="13">
        <v>-8.3773594880248403</v>
      </c>
      <c r="C1579" s="12">
        <v>40.546114428482802</v>
      </c>
      <c r="D1579" s="1">
        <v>4475</v>
      </c>
      <c r="E1579" s="2" t="s">
        <v>1745</v>
      </c>
      <c r="F1579" s="1"/>
      <c r="G1579" s="2" t="s">
        <v>26</v>
      </c>
      <c r="H1579" s="2" t="s">
        <v>1608</v>
      </c>
      <c r="I1579" s="2" t="s">
        <v>1746</v>
      </c>
      <c r="J1579" s="1">
        <v>-20690.45</v>
      </c>
      <c r="K1579" s="1">
        <v>97502.91</v>
      </c>
      <c r="L1579" s="2" t="s">
        <v>21</v>
      </c>
      <c r="M1579" s="1">
        <v>1949</v>
      </c>
      <c r="N1579" s="1" t="str" cm="1">
        <f t="array" ref="N15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79" s="2" t="s">
        <v>29</v>
      </c>
      <c r="P1579" s="2" t="str" cm="1">
        <f t="array" ref="P15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79" s="1">
        <v>1</v>
      </c>
      <c r="R1579" s="1">
        <v>15.95</v>
      </c>
      <c r="S1579" s="1">
        <v>7.9</v>
      </c>
      <c r="T1579" s="1">
        <v>15.95</v>
      </c>
      <c r="U1579" s="9"/>
      <c r="V1579" s="10"/>
      <c r="W1579" s="1" t="s">
        <v>46</v>
      </c>
      <c r="X1579" s="2" t="s">
        <v>35</v>
      </c>
      <c r="Y1579" s="2" t="str" cm="1">
        <f t="array" ref="Y15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80" spans="1:26" ht="15" customHeight="1" x14ac:dyDescent="0.35">
      <c r="A1580" s="1">
        <v>1579</v>
      </c>
      <c r="B1580" s="13">
        <v>-8.3732139751755206</v>
      </c>
      <c r="C1580" s="12">
        <v>40.5277126735986</v>
      </c>
      <c r="D1580" s="1">
        <v>4476</v>
      </c>
      <c r="E1580" s="2" t="s">
        <v>1747</v>
      </c>
      <c r="F1580" s="1"/>
      <c r="G1580" s="2" t="s">
        <v>26</v>
      </c>
      <c r="H1580" s="2" t="s">
        <v>1608</v>
      </c>
      <c r="I1580" s="2" t="s">
        <v>1746</v>
      </c>
      <c r="J1580" s="1">
        <v>-20344.849999999999</v>
      </c>
      <c r="K1580" s="1">
        <v>95458.52</v>
      </c>
      <c r="L1580" s="2" t="s">
        <v>21</v>
      </c>
      <c r="M1580" s="1">
        <v>1949</v>
      </c>
      <c r="N1580" s="1" t="str" cm="1">
        <f t="array" ref="N15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0" s="2" t="s">
        <v>29</v>
      </c>
      <c r="P1580" s="2" t="str" cm="1">
        <f t="array" ref="P15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0" s="1">
        <v>1</v>
      </c>
      <c r="R1580" s="1">
        <v>10.029999999999999</v>
      </c>
      <c r="S1580" s="1">
        <v>8</v>
      </c>
      <c r="T1580" s="1">
        <v>10.029999999999999</v>
      </c>
      <c r="U1580" s="9"/>
      <c r="V1580" s="10"/>
      <c r="W1580" s="1" t="s">
        <v>46</v>
      </c>
      <c r="X1580" s="2" t="s">
        <v>35</v>
      </c>
      <c r="Y1580" s="2" t="str" cm="1">
        <f t="array" ref="Y15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81" spans="1:26" ht="15" customHeight="1" x14ac:dyDescent="0.35">
      <c r="A1581" s="1">
        <v>1580</v>
      </c>
      <c r="B1581" s="13">
        <v>-8.7727887170005197</v>
      </c>
      <c r="C1581" s="12">
        <v>41.514746754813999</v>
      </c>
      <c r="D1581" s="1">
        <v>4496</v>
      </c>
      <c r="E1581" s="2" t="s">
        <v>1748</v>
      </c>
      <c r="F1581" s="1"/>
      <c r="G1581" s="2" t="s">
        <v>26</v>
      </c>
      <c r="H1581" s="2" t="s">
        <v>225</v>
      </c>
      <c r="I1581" s="2" t="s">
        <v>1749</v>
      </c>
      <c r="J1581" s="1">
        <v>-53398.879999999997</v>
      </c>
      <c r="K1581" s="1">
        <v>205242.8</v>
      </c>
      <c r="L1581" s="2" t="s">
        <v>21</v>
      </c>
      <c r="M1581" s="1">
        <v>1891</v>
      </c>
      <c r="N1581" s="1" t="str" cm="1">
        <f t="array" ref="N15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1" s="2" t="s">
        <v>32</v>
      </c>
      <c r="P1581" s="2" t="str" cm="1">
        <f t="array" ref="P15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1" s="1">
        <v>8</v>
      </c>
      <c r="R1581" s="1">
        <v>264.5</v>
      </c>
      <c r="S1581" s="1">
        <v>8.4</v>
      </c>
      <c r="T1581" s="1">
        <v>33.5</v>
      </c>
      <c r="U1581" s="1">
        <v>5.5</v>
      </c>
      <c r="V1581" s="10"/>
      <c r="W1581" s="1" t="s">
        <v>41</v>
      </c>
      <c r="X1581" s="2" t="s">
        <v>51</v>
      </c>
      <c r="Y1581" s="2" t="str" cm="1">
        <f t="array" ref="Y15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581" s="2" t="s">
        <v>24</v>
      </c>
    </row>
    <row r="1582" spans="1:26" ht="15" customHeight="1" x14ac:dyDescent="0.35">
      <c r="A1582" s="1">
        <v>1581</v>
      </c>
      <c r="B1582" s="13">
        <v>-8.7730425711969797</v>
      </c>
      <c r="C1582" s="12">
        <v>41.514432011737703</v>
      </c>
      <c r="D1582" s="1">
        <v>4496</v>
      </c>
      <c r="E1582" s="2" t="s">
        <v>1750</v>
      </c>
      <c r="F1582" s="1"/>
      <c r="G1582" s="2" t="s">
        <v>19</v>
      </c>
      <c r="H1582" s="2" t="s">
        <v>225</v>
      </c>
      <c r="I1582" s="2" t="s">
        <v>1749</v>
      </c>
      <c r="J1582" s="1">
        <v>-53420.33</v>
      </c>
      <c r="K1582" s="1">
        <v>205208</v>
      </c>
      <c r="L1582" s="2" t="s">
        <v>21</v>
      </c>
      <c r="M1582" s="1">
        <v>1891</v>
      </c>
      <c r="N1582" s="1" t="str" cm="1">
        <f t="array" ref="N15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2" s="2" t="s">
        <v>29</v>
      </c>
      <c r="P1582" s="2" t="str" cm="1">
        <f t="array" ref="P15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2" s="1">
        <v>1</v>
      </c>
      <c r="R1582" s="1">
        <v>3.8</v>
      </c>
      <c r="S1582" s="1">
        <v>9.6</v>
      </c>
      <c r="T1582" s="1">
        <v>3.8</v>
      </c>
      <c r="U1582" s="9"/>
      <c r="V1582" s="10"/>
      <c r="W1582" s="1" t="s">
        <v>41</v>
      </c>
      <c r="X1582" s="2" t="s">
        <v>35</v>
      </c>
      <c r="Y1582" s="2" t="str" cm="1">
        <f t="array" ref="Y15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83" spans="1:26" ht="15" customHeight="1" x14ac:dyDescent="0.35">
      <c r="A1583" s="1">
        <v>1582</v>
      </c>
      <c r="B1583" s="13">
        <v>-8.3996491316603006</v>
      </c>
      <c r="C1583" s="12">
        <v>40.565769599754297</v>
      </c>
      <c r="D1583" s="1">
        <v>4498</v>
      </c>
      <c r="E1583" s="2" t="s">
        <v>1751</v>
      </c>
      <c r="F1583" s="1"/>
      <c r="G1583" s="2" t="s">
        <v>26</v>
      </c>
      <c r="H1583" s="2" t="s">
        <v>1608</v>
      </c>
      <c r="I1583" s="2" t="s">
        <v>1746</v>
      </c>
      <c r="J1583" s="1">
        <v>-22572</v>
      </c>
      <c r="K1583" s="1">
        <v>99691</v>
      </c>
      <c r="L1583" s="2" t="s">
        <v>21</v>
      </c>
      <c r="M1583" s="1">
        <v>1994</v>
      </c>
      <c r="N1583" s="1" t="str" cm="1">
        <f t="array" ref="N15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3" s="2" t="s">
        <v>83</v>
      </c>
      <c r="P1583" s="2" t="str" cm="1">
        <f t="array" ref="P15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583" s="1">
        <v>3</v>
      </c>
      <c r="R1583" s="1">
        <v>33.15</v>
      </c>
      <c r="S1583" s="1">
        <v>10.25</v>
      </c>
      <c r="T1583" s="1">
        <v>11.65</v>
      </c>
      <c r="U1583" s="1">
        <v>4.2</v>
      </c>
      <c r="V1583" s="10"/>
      <c r="W1583" s="1" t="s">
        <v>46</v>
      </c>
      <c r="X1583" s="2" t="s">
        <v>35</v>
      </c>
      <c r="Y1583" s="2" t="str" cm="1">
        <f t="array" ref="Y15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83" s="2" t="s">
        <v>24</v>
      </c>
    </row>
    <row r="1584" spans="1:26" ht="15" customHeight="1" x14ac:dyDescent="0.35">
      <c r="A1584" s="1">
        <v>1583</v>
      </c>
      <c r="B1584" s="13">
        <v>-8.3400574618814307</v>
      </c>
      <c r="C1584" s="12">
        <v>40.581858103467702</v>
      </c>
      <c r="D1584" s="1">
        <v>4499</v>
      </c>
      <c r="E1584" s="2" t="s">
        <v>1752</v>
      </c>
      <c r="F1584" s="1"/>
      <c r="G1584" s="2" t="s">
        <v>26</v>
      </c>
      <c r="H1584" s="2" t="s">
        <v>1608</v>
      </c>
      <c r="I1584" s="2" t="s">
        <v>1746</v>
      </c>
      <c r="J1584" s="1">
        <v>-17521.28</v>
      </c>
      <c r="K1584" s="1">
        <v>101464</v>
      </c>
      <c r="L1584" s="2" t="s">
        <v>21</v>
      </c>
      <c r="M1584" s="1">
        <v>1934</v>
      </c>
      <c r="N1584" s="1" t="str" cm="1">
        <f t="array" ref="N15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4" s="2" t="s">
        <v>29</v>
      </c>
      <c r="P1584" s="2" t="str" cm="1">
        <f t="array" ref="P15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4" s="1">
        <v>1</v>
      </c>
      <c r="R1584" s="1">
        <v>11.5</v>
      </c>
      <c r="S1584" s="1">
        <v>8.16</v>
      </c>
      <c r="T1584" s="1">
        <v>11.5</v>
      </c>
      <c r="U1584" s="9"/>
      <c r="V1584" s="10"/>
      <c r="W1584" s="1" t="s">
        <v>46</v>
      </c>
      <c r="X1584" s="2" t="s">
        <v>35</v>
      </c>
      <c r="Y1584" s="2" t="str" cm="1">
        <f t="array" ref="Y15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85" spans="1:26" ht="15" customHeight="1" x14ac:dyDescent="0.35">
      <c r="A1585" s="1">
        <v>1584</v>
      </c>
      <c r="B1585" s="13">
        <v>-8.4959668529504899</v>
      </c>
      <c r="C1585" s="12">
        <v>40.551945248951</v>
      </c>
      <c r="D1585" s="1">
        <v>4500</v>
      </c>
      <c r="E1585" s="2" t="s">
        <v>1753</v>
      </c>
      <c r="F1585" s="1"/>
      <c r="G1585" s="2" t="s">
        <v>26</v>
      </c>
      <c r="H1585" s="2" t="s">
        <v>1608</v>
      </c>
      <c r="I1585" s="2" t="s">
        <v>1650</v>
      </c>
      <c r="J1585" s="1">
        <v>-30735</v>
      </c>
      <c r="K1585" s="1">
        <v>98185</v>
      </c>
      <c r="L1585" s="2" t="s">
        <v>21</v>
      </c>
      <c r="M1585" s="1">
        <v>1982</v>
      </c>
      <c r="N1585" s="1" t="str" cm="1">
        <f t="array" ref="N15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85" s="2" t="s">
        <v>32</v>
      </c>
      <c r="P1585" s="2" t="str" cm="1">
        <f t="array" ref="P15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5" s="1">
        <v>3</v>
      </c>
      <c r="R1585" s="1">
        <v>80.099999999999994</v>
      </c>
      <c r="S1585" s="1">
        <v>13.3</v>
      </c>
      <c r="T1585" s="1">
        <v>30</v>
      </c>
      <c r="U1585" s="1">
        <v>5.4</v>
      </c>
      <c r="V1585" s="10"/>
      <c r="W1585" s="1" t="s">
        <v>46</v>
      </c>
      <c r="X1585" s="2" t="s">
        <v>38</v>
      </c>
      <c r="Y1585" s="2" t="str" cm="1">
        <f t="array" ref="Y15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86" spans="1:26" ht="15" customHeight="1" x14ac:dyDescent="0.35">
      <c r="A1586" s="1">
        <v>1585</v>
      </c>
      <c r="B1586" s="13">
        <v>-6.6752101434460496</v>
      </c>
      <c r="C1586" s="12">
        <v>41.560847765829202</v>
      </c>
      <c r="D1586" s="1">
        <v>4506</v>
      </c>
      <c r="E1586" s="2" t="s">
        <v>1754</v>
      </c>
      <c r="F1586" s="1"/>
      <c r="G1586" s="2" t="s">
        <v>26</v>
      </c>
      <c r="H1586" s="2" t="s">
        <v>1659</v>
      </c>
      <c r="I1586" s="2" t="s">
        <v>1659</v>
      </c>
      <c r="J1586" s="1">
        <v>121616.5</v>
      </c>
      <c r="K1586" s="1">
        <v>211192</v>
      </c>
      <c r="L1586" s="2" t="s">
        <v>21</v>
      </c>
      <c r="M1586" s="1">
        <v>1987</v>
      </c>
      <c r="N1586" s="1" t="str" cm="1">
        <f t="array" ref="N15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6" s="2" t="s">
        <v>32</v>
      </c>
      <c r="P1586" s="2" t="str" cm="1">
        <f t="array" ref="P15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6" s="1">
        <v>10</v>
      </c>
      <c r="R1586" s="1">
        <v>217.2</v>
      </c>
      <c r="S1586" s="1">
        <v>9</v>
      </c>
      <c r="T1586" s="1">
        <v>22.4</v>
      </c>
      <c r="U1586" s="1">
        <v>28</v>
      </c>
      <c r="V1586" s="10"/>
      <c r="W1586" s="1" t="s">
        <v>41</v>
      </c>
      <c r="X1586" s="2" t="s">
        <v>38</v>
      </c>
      <c r="Y1586" s="2" t="str" cm="1">
        <f t="array" ref="Y15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87" spans="1:26" ht="15" customHeight="1" x14ac:dyDescent="0.35">
      <c r="A1587" s="1">
        <v>1586</v>
      </c>
      <c r="B1587" s="13">
        <v>-8.3197146054999394</v>
      </c>
      <c r="C1587" s="12">
        <v>41.821737061013401</v>
      </c>
      <c r="D1587" s="1">
        <v>4514</v>
      </c>
      <c r="E1587" s="2" t="s">
        <v>1755</v>
      </c>
      <c r="F1587" s="1"/>
      <c r="G1587" s="2" t="s">
        <v>26</v>
      </c>
      <c r="H1587" s="2" t="s">
        <v>384</v>
      </c>
      <c r="I1587" s="2" t="s">
        <v>1756</v>
      </c>
      <c r="J1587" s="1">
        <v>-15503.55</v>
      </c>
      <c r="K1587" s="1">
        <v>239158.5</v>
      </c>
      <c r="L1587" s="2" t="s">
        <v>21</v>
      </c>
      <c r="M1587" s="1">
        <v>1991</v>
      </c>
      <c r="N1587" s="1" t="str" cm="1">
        <f t="array" ref="N15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7" s="2" t="s">
        <v>32</v>
      </c>
      <c r="P1587" s="2" t="str" cm="1">
        <f t="array" ref="P15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7" s="1">
        <v>5</v>
      </c>
      <c r="R1587" s="1">
        <v>142.51</v>
      </c>
      <c r="S1587" s="1">
        <v>10.54</v>
      </c>
      <c r="T1587" s="1">
        <v>31.12</v>
      </c>
      <c r="U1587" s="1">
        <v>18</v>
      </c>
      <c r="V1587" s="10"/>
      <c r="W1587" s="1" t="s">
        <v>41</v>
      </c>
      <c r="X1587" s="2" t="s">
        <v>38</v>
      </c>
      <c r="Y1587" s="2" t="str" cm="1">
        <f t="array" ref="Y15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88" spans="1:26" ht="15" customHeight="1" x14ac:dyDescent="0.35">
      <c r="A1588" s="1">
        <v>1587</v>
      </c>
      <c r="B1588" s="13">
        <v>-8.3144437801921907</v>
      </c>
      <c r="C1588" s="12">
        <v>41.8216140537642</v>
      </c>
      <c r="D1588" s="1">
        <v>4515</v>
      </c>
      <c r="E1588" s="2" t="s">
        <v>1757</v>
      </c>
      <c r="F1588" s="1"/>
      <c r="G1588" s="2" t="s">
        <v>26</v>
      </c>
      <c r="H1588" s="2" t="s">
        <v>384</v>
      </c>
      <c r="I1588" s="2" t="s">
        <v>1756</v>
      </c>
      <c r="J1588" s="1">
        <v>-15065.67</v>
      </c>
      <c r="K1588" s="1">
        <v>239143.9</v>
      </c>
      <c r="L1588" s="2" t="s">
        <v>21</v>
      </c>
      <c r="M1588" s="1">
        <v>1991</v>
      </c>
      <c r="N1588" s="1" t="str" cm="1">
        <f t="array" ref="N15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88" s="2" t="s">
        <v>32</v>
      </c>
      <c r="P1588" s="2" t="str" cm="1">
        <f t="array" ref="P15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88" s="1">
        <v>4</v>
      </c>
      <c r="R1588" s="1">
        <v>80.290000000000006</v>
      </c>
      <c r="S1588" s="1">
        <v>11.31</v>
      </c>
      <c r="T1588" s="1">
        <v>22.39</v>
      </c>
      <c r="U1588" s="1">
        <v>14.2</v>
      </c>
      <c r="V1588" s="10"/>
      <c r="W1588" s="1" t="s">
        <v>41</v>
      </c>
      <c r="X1588" s="2" t="s">
        <v>38</v>
      </c>
      <c r="Y1588" s="2" t="str" cm="1">
        <f t="array" ref="Y15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89" spans="1:26" ht="15" customHeight="1" x14ac:dyDescent="0.35">
      <c r="A1589" s="1">
        <v>1588</v>
      </c>
      <c r="B1589" s="13">
        <v>-8.5563819572502808</v>
      </c>
      <c r="C1589" s="12">
        <v>41.344827033056198</v>
      </c>
      <c r="D1589" s="1">
        <v>4528</v>
      </c>
      <c r="E1589" s="2" t="s">
        <v>1758</v>
      </c>
      <c r="F1589" s="1"/>
      <c r="G1589" s="2" t="s">
        <v>26</v>
      </c>
      <c r="H1589" s="2" t="s">
        <v>225</v>
      </c>
      <c r="I1589" s="2" t="s">
        <v>660</v>
      </c>
      <c r="J1589" s="1">
        <v>-35426</v>
      </c>
      <c r="K1589" s="1">
        <v>186260</v>
      </c>
      <c r="L1589" s="2" t="s">
        <v>21</v>
      </c>
      <c r="M1589" s="1">
        <v>1936</v>
      </c>
      <c r="N1589" s="1" t="str" cm="1">
        <f t="array" ref="N15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89" s="2" t="s">
        <v>29</v>
      </c>
      <c r="P1589" s="2" t="str" cm="1">
        <f t="array" ref="P15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89" s="1">
        <v>3</v>
      </c>
      <c r="R1589" s="1">
        <v>79</v>
      </c>
      <c r="S1589" s="1">
        <v>8.1999999999999993</v>
      </c>
      <c r="T1589" s="1">
        <v>27</v>
      </c>
      <c r="U1589" s="1">
        <v>2</v>
      </c>
      <c r="V1589" s="10"/>
      <c r="W1589" s="1" t="s">
        <v>41</v>
      </c>
      <c r="X1589" s="2" t="s">
        <v>24</v>
      </c>
      <c r="Y1589" s="2" t="str" cm="1">
        <f t="array" ref="Y15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0" spans="1:26" ht="15" customHeight="1" x14ac:dyDescent="0.35">
      <c r="A1590" s="1">
        <v>1589</v>
      </c>
      <c r="B1590" s="13">
        <v>-8.5923835647028604</v>
      </c>
      <c r="C1590" s="12">
        <v>41.764849854066497</v>
      </c>
      <c r="D1590" s="1">
        <v>4533</v>
      </c>
      <c r="E1590" s="2" t="s">
        <v>1759</v>
      </c>
      <c r="F1590" s="1"/>
      <c r="G1590" s="2" t="s">
        <v>26</v>
      </c>
      <c r="H1590" s="2" t="s">
        <v>384</v>
      </c>
      <c r="I1590" s="2" t="s">
        <v>1760</v>
      </c>
      <c r="J1590" s="1">
        <v>-38191.120000000003</v>
      </c>
      <c r="K1590" s="1">
        <v>232925.2</v>
      </c>
      <c r="L1590" s="2" t="s">
        <v>21</v>
      </c>
      <c r="M1590" s="1">
        <v>1980</v>
      </c>
      <c r="N1590" s="1" t="str" cm="1">
        <f t="array" ref="N15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590" s="2" t="s">
        <v>32</v>
      </c>
      <c r="P1590" s="2" t="str" cm="1">
        <f t="array" ref="P15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0" s="1">
        <v>5</v>
      </c>
      <c r="R1590" s="1">
        <v>250.55</v>
      </c>
      <c r="S1590" s="1">
        <v>12</v>
      </c>
      <c r="T1590" s="1">
        <v>58.3</v>
      </c>
      <c r="U1590" s="1">
        <v>11.34</v>
      </c>
      <c r="V1590" s="10"/>
      <c r="W1590" s="1" t="s">
        <v>41</v>
      </c>
      <c r="X1590" s="2" t="s">
        <v>38</v>
      </c>
      <c r="Y1590" s="2" t="str" cm="1">
        <f t="array" ref="Y15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1" spans="1:26" ht="15" customHeight="1" x14ac:dyDescent="0.35">
      <c r="A1591" s="1">
        <v>1590</v>
      </c>
      <c r="B1591" s="13">
        <v>-8.5895760219625696</v>
      </c>
      <c r="C1591" s="12">
        <v>41.762572377396801</v>
      </c>
      <c r="D1591" s="1">
        <v>4534</v>
      </c>
      <c r="E1591" s="2" t="s">
        <v>1761</v>
      </c>
      <c r="F1591" s="1"/>
      <c r="G1591" s="2" t="s">
        <v>19</v>
      </c>
      <c r="H1591" s="2" t="s">
        <v>384</v>
      </c>
      <c r="I1591" s="2" t="s">
        <v>1760</v>
      </c>
      <c r="J1591" s="1">
        <v>-37959</v>
      </c>
      <c r="K1591" s="1">
        <v>232671</v>
      </c>
      <c r="L1591" s="2" t="s">
        <v>21</v>
      </c>
      <c r="M1591" s="1">
        <v>2001</v>
      </c>
      <c r="N1591" s="1" t="str" cm="1">
        <f t="array" ref="N15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1" s="2" t="s">
        <v>65</v>
      </c>
      <c r="P1591" s="2" t="str" cm="1">
        <f t="array" ref="P15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591" s="1">
        <v>1</v>
      </c>
      <c r="R1591" s="1">
        <v>11.1</v>
      </c>
      <c r="S1591" s="1">
        <v>13.7</v>
      </c>
      <c r="T1591" s="1">
        <v>11.1</v>
      </c>
      <c r="U1591" s="9"/>
      <c r="V1591" s="10"/>
      <c r="W1591" s="1" t="s">
        <v>41</v>
      </c>
      <c r="X1591" s="2" t="s">
        <v>24</v>
      </c>
      <c r="Y1591" s="2" t="str" cm="1">
        <f t="array" ref="Y15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2" spans="1:26" ht="15" customHeight="1" x14ac:dyDescent="0.35">
      <c r="A1592" s="1">
        <v>1591</v>
      </c>
      <c r="B1592" s="13">
        <v>-8.7588153430224995</v>
      </c>
      <c r="C1592" s="12">
        <v>41.6667799247126</v>
      </c>
      <c r="D1592" s="1">
        <v>4540</v>
      </c>
      <c r="E1592" s="2" t="s">
        <v>1762</v>
      </c>
      <c r="F1592" s="1"/>
      <c r="G1592" s="2" t="s">
        <v>19</v>
      </c>
      <c r="H1592" s="2" t="s">
        <v>384</v>
      </c>
      <c r="I1592" s="2" t="s">
        <v>384</v>
      </c>
      <c r="J1592" s="1">
        <v>-52110</v>
      </c>
      <c r="K1592" s="1">
        <v>222120</v>
      </c>
      <c r="L1592" s="2" t="s">
        <v>21</v>
      </c>
      <c r="M1592" s="1">
        <v>1930</v>
      </c>
      <c r="N1592" s="1" t="str" cm="1">
        <f t="array" ref="N15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2" s="2" t="s">
        <v>22</v>
      </c>
      <c r="P1592" s="2" t="str" cm="1">
        <f t="array" ref="P15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2" s="1">
        <v>1</v>
      </c>
      <c r="R1592" s="1">
        <v>12.62</v>
      </c>
      <c r="S1592" s="1">
        <v>10.5</v>
      </c>
      <c r="T1592" s="1">
        <v>12.62</v>
      </c>
      <c r="U1592" s="9"/>
      <c r="V1592" s="10"/>
      <c r="W1592" s="1" t="s">
        <v>41</v>
      </c>
      <c r="X1592" s="2" t="s">
        <v>38</v>
      </c>
      <c r="Y1592" s="2" t="str" cm="1">
        <f t="array" ref="Y15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3" spans="1:26" ht="15" customHeight="1" x14ac:dyDescent="0.35">
      <c r="A1593" s="1">
        <v>1592</v>
      </c>
      <c r="B1593" s="13">
        <v>-6.7494331112167201</v>
      </c>
      <c r="C1593" s="12">
        <v>41.742416284269197</v>
      </c>
      <c r="D1593" s="1">
        <v>4544</v>
      </c>
      <c r="E1593" s="2" t="s">
        <v>1763</v>
      </c>
      <c r="F1593" s="1"/>
      <c r="G1593" s="2" t="s">
        <v>26</v>
      </c>
      <c r="H1593" s="2" t="s">
        <v>1659</v>
      </c>
      <c r="I1593" s="2" t="s">
        <v>1659</v>
      </c>
      <c r="J1593" s="1">
        <v>115101</v>
      </c>
      <c r="K1593" s="1">
        <v>231257</v>
      </c>
      <c r="L1593" s="2" t="s">
        <v>21</v>
      </c>
      <c r="M1593" s="1">
        <v>1900</v>
      </c>
      <c r="N1593" s="1" t="str" cm="1">
        <f t="array" ref="N15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3" s="2" t="s">
        <v>29</v>
      </c>
      <c r="P1593" s="2" t="str" cm="1">
        <f t="array" ref="P15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3" s="1">
        <v>1</v>
      </c>
      <c r="R1593" s="1">
        <v>10</v>
      </c>
      <c r="S1593" s="1">
        <v>6.1</v>
      </c>
      <c r="T1593" s="1">
        <v>10</v>
      </c>
      <c r="U1593" s="9"/>
      <c r="V1593" s="10"/>
      <c r="W1593" s="1" t="s">
        <v>41</v>
      </c>
      <c r="X1593" s="2" t="s">
        <v>35</v>
      </c>
      <c r="Y1593" s="2" t="str" cm="1">
        <f t="array" ref="Y15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94" spans="1:26" ht="15" customHeight="1" x14ac:dyDescent="0.35">
      <c r="A1594" s="1">
        <v>1593</v>
      </c>
      <c r="B1594" s="13">
        <v>-6.7423452047991796</v>
      </c>
      <c r="C1594" s="12">
        <v>41.530104407563599</v>
      </c>
      <c r="D1594" s="1">
        <v>4545</v>
      </c>
      <c r="E1594" s="2" t="s">
        <v>1764</v>
      </c>
      <c r="F1594" s="1"/>
      <c r="G1594" s="2" t="s">
        <v>26</v>
      </c>
      <c r="H1594" s="2" t="s">
        <v>1659</v>
      </c>
      <c r="I1594" s="2" t="s">
        <v>1699</v>
      </c>
      <c r="J1594" s="1">
        <v>116071</v>
      </c>
      <c r="K1594" s="1">
        <v>207685</v>
      </c>
      <c r="L1594" s="2" t="s">
        <v>21</v>
      </c>
      <c r="M1594" s="1">
        <v>1930</v>
      </c>
      <c r="N1594" s="1" t="str" cm="1">
        <f t="array" ref="N15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4" s="2" t="s">
        <v>29</v>
      </c>
      <c r="P1594" s="2" t="str" cm="1">
        <f t="array" ref="P15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4" s="1">
        <v>1</v>
      </c>
      <c r="R1594" s="1">
        <v>8.15</v>
      </c>
      <c r="S1594" s="1">
        <v>5.65</v>
      </c>
      <c r="T1594" s="1">
        <v>8.15</v>
      </c>
      <c r="U1594" s="9"/>
      <c r="V1594" s="10"/>
      <c r="W1594" s="1" t="s">
        <v>41</v>
      </c>
      <c r="X1594" s="2" t="s">
        <v>35</v>
      </c>
      <c r="Y1594" s="2" t="str" cm="1">
        <f t="array" ref="Y15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595" spans="1:26" ht="15" customHeight="1" x14ac:dyDescent="0.35">
      <c r="A1595" s="1">
        <v>1594</v>
      </c>
      <c r="B1595" s="13">
        <v>-6.6333835893320101</v>
      </c>
      <c r="C1595" s="12">
        <v>41.431936387145697</v>
      </c>
      <c r="D1595" s="1">
        <v>4554</v>
      </c>
      <c r="E1595" s="2" t="s">
        <v>1765</v>
      </c>
      <c r="F1595" s="1"/>
      <c r="G1595" s="2" t="s">
        <v>26</v>
      </c>
      <c r="H1595" s="2" t="s">
        <v>1659</v>
      </c>
      <c r="I1595" s="2" t="s">
        <v>1723</v>
      </c>
      <c r="J1595" s="1">
        <v>125354.1</v>
      </c>
      <c r="K1595" s="1">
        <v>196933.8</v>
      </c>
      <c r="L1595" s="2" t="s">
        <v>21</v>
      </c>
      <c r="M1595" s="1">
        <v>1986</v>
      </c>
      <c r="N1595" s="1" t="str" cm="1">
        <f t="array" ref="N15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5" s="2" t="s">
        <v>32</v>
      </c>
      <c r="P1595" s="2" t="str" cm="1">
        <f t="array" ref="P15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5" s="1">
        <v>4</v>
      </c>
      <c r="R1595" s="1">
        <v>60.7</v>
      </c>
      <c r="S1595" s="1">
        <v>12.7</v>
      </c>
      <c r="T1595" s="1">
        <v>17.100000000000001</v>
      </c>
      <c r="U1595" s="1">
        <v>10.85</v>
      </c>
      <c r="V1595" s="10"/>
      <c r="W1595" s="1" t="s">
        <v>41</v>
      </c>
      <c r="X1595" s="2" t="s">
        <v>38</v>
      </c>
      <c r="Y1595" s="2" t="str" cm="1">
        <f t="array" ref="Y15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6" spans="1:26" ht="15" customHeight="1" x14ac:dyDescent="0.35">
      <c r="A1596" s="1">
        <v>1595</v>
      </c>
      <c r="B1596" s="13">
        <v>-6.5907929907622202</v>
      </c>
      <c r="C1596" s="12">
        <v>41.455747541832203</v>
      </c>
      <c r="D1596" s="1">
        <v>4555</v>
      </c>
      <c r="E1596" s="2" t="s">
        <v>1766</v>
      </c>
      <c r="F1596" s="1"/>
      <c r="G1596" s="2" t="s">
        <v>26</v>
      </c>
      <c r="H1596" s="2" t="s">
        <v>1659</v>
      </c>
      <c r="I1596" s="2" t="s">
        <v>1715</v>
      </c>
      <c r="J1596" s="1">
        <v>128867</v>
      </c>
      <c r="K1596" s="1">
        <v>199641</v>
      </c>
      <c r="L1596" s="2" t="s">
        <v>21</v>
      </c>
      <c r="M1596" s="1">
        <v>1994</v>
      </c>
      <c r="N1596" s="1" t="str" cm="1">
        <f t="array" ref="N15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6" s="2" t="s">
        <v>32</v>
      </c>
      <c r="P1596" s="2" t="str" cm="1">
        <f t="array" ref="P15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6" s="1">
        <v>3</v>
      </c>
      <c r="R1596" s="1">
        <v>231.75</v>
      </c>
      <c r="S1596" s="1">
        <v>11.5</v>
      </c>
      <c r="T1596" s="1">
        <v>117.2</v>
      </c>
      <c r="U1596" s="1">
        <v>40.1</v>
      </c>
      <c r="V1596" s="10"/>
      <c r="W1596" s="1" t="s">
        <v>41</v>
      </c>
      <c r="X1596" s="2" t="s">
        <v>38</v>
      </c>
      <c r="Y1596" s="2" t="str" cm="1">
        <f t="array" ref="Y15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7" spans="1:26" ht="15" customHeight="1" x14ac:dyDescent="0.35">
      <c r="A1597" s="1">
        <v>1596</v>
      </c>
      <c r="B1597" s="13">
        <v>-7.1598647585345301</v>
      </c>
      <c r="C1597" s="12">
        <v>41.414016489354701</v>
      </c>
      <c r="D1597" s="1">
        <v>4572</v>
      </c>
      <c r="E1597" s="2" t="s">
        <v>1767</v>
      </c>
      <c r="F1597" s="1"/>
      <c r="G1597" s="2" t="s">
        <v>26</v>
      </c>
      <c r="H1597" s="2" t="s">
        <v>1659</v>
      </c>
      <c r="I1597" s="2" t="s">
        <v>1729</v>
      </c>
      <c r="J1597" s="1">
        <v>81370</v>
      </c>
      <c r="K1597" s="1">
        <v>194315</v>
      </c>
      <c r="L1597" s="2" t="s">
        <v>21</v>
      </c>
      <c r="M1597" s="1">
        <v>1875</v>
      </c>
      <c r="N1597" s="1" t="str" cm="1">
        <f t="array" ref="N15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597" s="2" t="s">
        <v>29</v>
      </c>
      <c r="P1597" s="2" t="str" cm="1">
        <f t="array" ref="P15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597" s="1">
        <v>1</v>
      </c>
      <c r="R1597" s="1">
        <v>10.45</v>
      </c>
      <c r="S1597" s="1">
        <v>8.3000000000000007</v>
      </c>
      <c r="T1597" s="1">
        <v>10.45</v>
      </c>
      <c r="U1597" s="9"/>
      <c r="V1597" s="10"/>
      <c r="W1597" s="1" t="s">
        <v>41</v>
      </c>
      <c r="X1597" s="2" t="s">
        <v>35</v>
      </c>
      <c r="Y1597" s="2" t="str" cm="1">
        <f t="array" ref="Y15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597" s="2" t="s">
        <v>24</v>
      </c>
    </row>
    <row r="1598" spans="1:26" ht="15" customHeight="1" x14ac:dyDescent="0.35">
      <c r="A1598" s="1">
        <v>1597</v>
      </c>
      <c r="B1598" s="13">
        <v>-8.6115616456894397</v>
      </c>
      <c r="C1598" s="12">
        <v>40.9816280180804</v>
      </c>
      <c r="D1598" s="1">
        <v>4573</v>
      </c>
      <c r="E1598" s="2" t="s">
        <v>1768</v>
      </c>
      <c r="F1598" s="1"/>
      <c r="G1598" s="2" t="s">
        <v>26</v>
      </c>
      <c r="H1598" s="2" t="s">
        <v>1608</v>
      </c>
      <c r="I1598" s="2" t="s">
        <v>1769</v>
      </c>
      <c r="J1598" s="1">
        <v>-40266</v>
      </c>
      <c r="K1598" s="1">
        <v>145948</v>
      </c>
      <c r="L1598" s="2" t="s">
        <v>21</v>
      </c>
      <c r="M1598" s="1">
        <v>1993</v>
      </c>
      <c r="N1598" s="1" t="str" cm="1">
        <f t="array" ref="N15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8" s="2" t="s">
        <v>22</v>
      </c>
      <c r="P1598" s="2" t="str" cm="1">
        <f t="array" ref="P15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598" s="1">
        <v>1</v>
      </c>
      <c r="R1598" s="1">
        <v>6.4</v>
      </c>
      <c r="S1598" s="1">
        <v>14</v>
      </c>
      <c r="T1598" s="1">
        <v>6.4</v>
      </c>
      <c r="U1598" s="9"/>
      <c r="V1598" s="10"/>
      <c r="W1598" s="1" t="s">
        <v>46</v>
      </c>
      <c r="X1598" s="2" t="s">
        <v>24</v>
      </c>
      <c r="Y1598" s="2" t="str" cm="1">
        <f t="array" ref="Y15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599" spans="1:26" ht="15" customHeight="1" x14ac:dyDescent="0.35">
      <c r="A1599" s="1">
        <v>1598</v>
      </c>
      <c r="B1599" s="13">
        <v>-8.5026682624879903</v>
      </c>
      <c r="C1599" s="12">
        <v>40.925069408413698</v>
      </c>
      <c r="D1599" s="1">
        <v>4581</v>
      </c>
      <c r="E1599" s="2" t="s">
        <v>1770</v>
      </c>
      <c r="F1599" s="1"/>
      <c r="G1599" s="2" t="s">
        <v>19</v>
      </c>
      <c r="H1599" s="2" t="s">
        <v>1608</v>
      </c>
      <c r="I1599" s="2" t="s">
        <v>1739</v>
      </c>
      <c r="J1599" s="1">
        <v>-31128.21</v>
      </c>
      <c r="K1599" s="1">
        <v>139622.5</v>
      </c>
      <c r="L1599" s="2" t="s">
        <v>21</v>
      </c>
      <c r="M1599" s="1">
        <v>1986</v>
      </c>
      <c r="N1599" s="1" t="str" cm="1">
        <f t="array" ref="N15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599" s="2" t="s">
        <v>32</v>
      </c>
      <c r="P1599" s="2" t="str" cm="1">
        <f t="array" ref="P15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599" s="1">
        <v>3</v>
      </c>
      <c r="R1599" s="1">
        <v>41.34</v>
      </c>
      <c r="S1599" s="1">
        <v>27.11</v>
      </c>
      <c r="T1599" s="1">
        <v>21.76</v>
      </c>
      <c r="U1599" s="1">
        <v>6.42</v>
      </c>
      <c r="V1599" s="10"/>
      <c r="W1599" s="1" t="s">
        <v>46</v>
      </c>
      <c r="X1599" s="2" t="s">
        <v>38</v>
      </c>
      <c r="Y1599" s="2" t="str" cm="1">
        <f t="array" ref="Y15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0" spans="1:26" ht="15" customHeight="1" x14ac:dyDescent="0.35">
      <c r="A1600" s="1">
        <v>1599</v>
      </c>
      <c r="B1600" s="13">
        <v>-8.7523794698436497</v>
      </c>
      <c r="C1600" s="12">
        <v>41.6161418095964</v>
      </c>
      <c r="D1600" s="1">
        <v>4589</v>
      </c>
      <c r="E1600" s="2" t="s">
        <v>1771</v>
      </c>
      <c r="F1600" s="1"/>
      <c r="G1600" s="2" t="s">
        <v>26</v>
      </c>
      <c r="H1600" s="2" t="s">
        <v>225</v>
      </c>
      <c r="I1600" s="2" t="s">
        <v>1772</v>
      </c>
      <c r="J1600" s="1">
        <v>-51614.400000000001</v>
      </c>
      <c r="K1600" s="1">
        <v>216491.9</v>
      </c>
      <c r="L1600" s="2" t="s">
        <v>21</v>
      </c>
      <c r="M1600" s="1">
        <v>1856</v>
      </c>
      <c r="N1600" s="1" t="str" cm="1">
        <f t="array" ref="N16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00" s="2" t="s">
        <v>29</v>
      </c>
      <c r="P1600" s="2" t="str" cm="1">
        <f t="array" ref="P16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00" s="1">
        <v>3</v>
      </c>
      <c r="R1600" s="1">
        <v>30.5</v>
      </c>
      <c r="S1600" s="1">
        <v>8</v>
      </c>
      <c r="T1600" s="1">
        <v>11</v>
      </c>
      <c r="U1600" s="1">
        <v>4.5</v>
      </c>
      <c r="V1600" s="10"/>
      <c r="W1600" s="1" t="s">
        <v>41</v>
      </c>
      <c r="X1600" s="2" t="s">
        <v>35</v>
      </c>
      <c r="Y1600" s="2" t="str" cm="1">
        <f t="array" ref="Y16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00" s="2" t="s">
        <v>24</v>
      </c>
    </row>
    <row r="1601" spans="1:25" ht="15" customHeight="1" x14ac:dyDescent="0.35">
      <c r="A1601" s="1">
        <v>1600</v>
      </c>
      <c r="B1601" s="13">
        <v>-8.55200204432448</v>
      </c>
      <c r="C1601" s="12">
        <v>41.783334186793397</v>
      </c>
      <c r="D1601" s="1">
        <v>4590</v>
      </c>
      <c r="E1601" s="2" t="s">
        <v>1011</v>
      </c>
      <c r="F1601" s="1"/>
      <c r="G1601" s="2" t="s">
        <v>37</v>
      </c>
      <c r="H1601" s="2" t="s">
        <v>384</v>
      </c>
      <c r="I1601" s="2" t="s">
        <v>1760</v>
      </c>
      <c r="J1601" s="1">
        <v>-34823.18</v>
      </c>
      <c r="K1601" s="1">
        <v>234961.1</v>
      </c>
      <c r="L1601" s="2" t="s">
        <v>21</v>
      </c>
      <c r="M1601" s="1">
        <v>2003</v>
      </c>
      <c r="N1601" s="1" t="str" cm="1">
        <f t="array" ref="N16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1" s="2" t="s">
        <v>32</v>
      </c>
      <c r="P1601" s="2" t="str" cm="1">
        <f t="array" ref="P16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1" s="1">
        <v>3</v>
      </c>
      <c r="R1601" s="1">
        <v>72.400000000000006</v>
      </c>
      <c r="S1601" s="1">
        <v>9.75</v>
      </c>
      <c r="T1601" s="1">
        <v>34.6</v>
      </c>
      <c r="U1601" s="1">
        <v>5.9</v>
      </c>
      <c r="V1601" s="10"/>
      <c r="W1601" s="1" t="s">
        <v>41</v>
      </c>
      <c r="X1601" s="2" t="s">
        <v>38</v>
      </c>
      <c r="Y1601" s="2" t="str" cm="1">
        <f t="array" ref="Y16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2" spans="1:25" ht="15" customHeight="1" x14ac:dyDescent="0.35">
      <c r="A1602" s="1">
        <v>1601</v>
      </c>
      <c r="B1602" s="13">
        <v>-8.5504529525176594</v>
      </c>
      <c r="C1602" s="12">
        <v>41.7840051742875</v>
      </c>
      <c r="D1602" s="1">
        <v>4591</v>
      </c>
      <c r="E1602" s="2" t="s">
        <v>1773</v>
      </c>
      <c r="F1602" s="1"/>
      <c r="G1602" s="2" t="s">
        <v>63</v>
      </c>
      <c r="H1602" s="2" t="s">
        <v>384</v>
      </c>
      <c r="I1602" s="2" t="s">
        <v>1760</v>
      </c>
      <c r="J1602" s="1">
        <v>-34694.04</v>
      </c>
      <c r="K1602" s="1">
        <v>235035</v>
      </c>
      <c r="L1602" s="2" t="s">
        <v>21</v>
      </c>
      <c r="M1602" s="1">
        <v>2003</v>
      </c>
      <c r="N1602" s="1" t="str" cm="1">
        <f t="array" ref="N16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2" s="2" t="s">
        <v>32</v>
      </c>
      <c r="P1602" s="2" t="str" cm="1">
        <f t="array" ref="P16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2" s="1">
        <v>7</v>
      </c>
      <c r="R1602" s="1">
        <v>241.11</v>
      </c>
      <c r="S1602" s="1">
        <v>15.4</v>
      </c>
      <c r="T1602" s="1">
        <v>37.75</v>
      </c>
      <c r="U1602" s="1">
        <v>9.25</v>
      </c>
      <c r="V1602" s="10"/>
      <c r="W1602" s="1" t="s">
        <v>41</v>
      </c>
      <c r="X1602" s="2" t="s">
        <v>38</v>
      </c>
      <c r="Y1602" s="2" t="str" cm="1">
        <f t="array" ref="Y16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3" spans="1:25" ht="15" customHeight="1" x14ac:dyDescent="0.35">
      <c r="A1603" s="1">
        <v>1602</v>
      </c>
      <c r="B1603" s="13">
        <v>-8.5468944813154799</v>
      </c>
      <c r="C1603" s="12">
        <v>41.7835975883347</v>
      </c>
      <c r="D1603" s="1">
        <v>4592</v>
      </c>
      <c r="E1603" s="2" t="s">
        <v>1774</v>
      </c>
      <c r="F1603" s="1"/>
      <c r="G1603" s="2" t="s">
        <v>37</v>
      </c>
      <c r="H1603" s="2" t="s">
        <v>384</v>
      </c>
      <c r="I1603" s="2" t="s">
        <v>1760</v>
      </c>
      <c r="J1603" s="1">
        <v>-34398.44</v>
      </c>
      <c r="K1603" s="1">
        <v>234988.3</v>
      </c>
      <c r="L1603" s="2" t="s">
        <v>21</v>
      </c>
      <c r="M1603" s="1">
        <v>2003</v>
      </c>
      <c r="N1603" s="1" t="str" cm="1">
        <f t="array" ref="N16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3" s="2" t="s">
        <v>32</v>
      </c>
      <c r="P1603" s="2" t="str" cm="1">
        <f t="array" ref="P16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3" s="1">
        <v>3</v>
      </c>
      <c r="R1603" s="1">
        <v>62.7</v>
      </c>
      <c r="S1603" s="1">
        <v>8.3000000000000007</v>
      </c>
      <c r="T1603" s="1">
        <v>28.6</v>
      </c>
      <c r="U1603" s="1">
        <v>5.4</v>
      </c>
      <c r="V1603" s="10"/>
      <c r="W1603" s="1" t="s">
        <v>41</v>
      </c>
      <c r="X1603" s="2" t="s">
        <v>38</v>
      </c>
      <c r="Y1603" s="2" t="str" cm="1">
        <f t="array" ref="Y16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4" spans="1:25" ht="15" customHeight="1" x14ac:dyDescent="0.35">
      <c r="A1604" s="1">
        <v>1603</v>
      </c>
      <c r="B1604" s="13">
        <v>-8.5431411689135892</v>
      </c>
      <c r="C1604" s="12">
        <v>41.7830744440502</v>
      </c>
      <c r="D1604" s="1">
        <v>4593</v>
      </c>
      <c r="E1604" s="2" t="s">
        <v>1775</v>
      </c>
      <c r="F1604" s="1"/>
      <c r="G1604" s="2" t="s">
        <v>63</v>
      </c>
      <c r="H1604" s="2" t="s">
        <v>384</v>
      </c>
      <c r="I1604" s="2" t="s">
        <v>1760</v>
      </c>
      <c r="J1604" s="1">
        <v>-34086.699999999997</v>
      </c>
      <c r="K1604" s="1">
        <v>234928.7</v>
      </c>
      <c r="L1604" s="2" t="s">
        <v>21</v>
      </c>
      <c r="M1604" s="1">
        <v>2003</v>
      </c>
      <c r="N1604" s="1" t="str" cm="1">
        <f t="array" ref="N16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4" s="2" t="s">
        <v>32</v>
      </c>
      <c r="P1604" s="2" t="str" cm="1">
        <f t="array" ref="P16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4" s="1">
        <v>7</v>
      </c>
      <c r="R1604" s="1">
        <v>271.2</v>
      </c>
      <c r="S1604" s="1">
        <v>15.4</v>
      </c>
      <c r="T1604" s="1">
        <v>40.409999999999997</v>
      </c>
      <c r="U1604" s="1">
        <v>16.149999999999999</v>
      </c>
      <c r="V1604" s="10"/>
      <c r="W1604" s="1" t="s">
        <v>41</v>
      </c>
      <c r="X1604" s="2" t="s">
        <v>38</v>
      </c>
      <c r="Y1604" s="2" t="str" cm="1">
        <f t="array" ref="Y16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5" spans="1:25" ht="15" customHeight="1" x14ac:dyDescent="0.35">
      <c r="A1605" s="1">
        <v>1604</v>
      </c>
      <c r="B1605" s="13">
        <v>-8.4390845363654297</v>
      </c>
      <c r="C1605" s="12">
        <v>40.6786692307126</v>
      </c>
      <c r="D1605" s="1">
        <v>4594</v>
      </c>
      <c r="E1605" s="2" t="s">
        <v>1776</v>
      </c>
      <c r="F1605" s="1"/>
      <c r="G1605" s="2" t="s">
        <v>26</v>
      </c>
      <c r="H1605" s="2" t="s">
        <v>1608</v>
      </c>
      <c r="I1605" s="2" t="s">
        <v>1746</v>
      </c>
      <c r="J1605" s="1">
        <v>-25868</v>
      </c>
      <c r="K1605" s="1">
        <v>112239</v>
      </c>
      <c r="L1605" s="2" t="s">
        <v>21</v>
      </c>
      <c r="M1605" s="1">
        <v>1989</v>
      </c>
      <c r="N1605" s="1" t="str" cm="1">
        <f t="array" ref="N16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5" s="2" t="s">
        <v>32</v>
      </c>
      <c r="P1605" s="2" t="str" cm="1">
        <f t="array" ref="P16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5" s="1">
        <v>8</v>
      </c>
      <c r="R1605" s="1">
        <v>228.27</v>
      </c>
      <c r="S1605" s="1">
        <v>14.52</v>
      </c>
      <c r="T1605" s="1">
        <v>30</v>
      </c>
      <c r="U1605" s="1">
        <v>16.8</v>
      </c>
      <c r="V1605" s="10"/>
      <c r="W1605" s="1" t="s">
        <v>46</v>
      </c>
      <c r="X1605" s="2" t="s">
        <v>38</v>
      </c>
      <c r="Y1605" s="2" t="str" cm="1">
        <f t="array" ref="Y16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6" spans="1:25" ht="15" customHeight="1" x14ac:dyDescent="0.35">
      <c r="A1606" s="1">
        <v>1605</v>
      </c>
      <c r="B1606" s="13">
        <v>-8.4907866295001106</v>
      </c>
      <c r="C1606" s="12">
        <v>40.9171692011044</v>
      </c>
      <c r="D1606" s="1">
        <v>4595</v>
      </c>
      <c r="E1606" s="2" t="s">
        <v>1777</v>
      </c>
      <c r="F1606" s="1"/>
      <c r="G1606" s="2" t="s">
        <v>37</v>
      </c>
      <c r="H1606" s="2" t="s">
        <v>1608</v>
      </c>
      <c r="I1606" s="2" t="s">
        <v>1739</v>
      </c>
      <c r="J1606" s="1">
        <v>-30131</v>
      </c>
      <c r="K1606" s="1">
        <v>138741</v>
      </c>
      <c r="L1606" s="2" t="s">
        <v>21</v>
      </c>
      <c r="M1606" s="1">
        <v>1986</v>
      </c>
      <c r="N1606" s="1" t="str" cm="1">
        <f t="array" ref="N16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6" s="2" t="s">
        <v>32</v>
      </c>
      <c r="P1606" s="2" t="str" cm="1">
        <f t="array" ref="P16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6" s="1">
        <v>3</v>
      </c>
      <c r="R1606" s="1">
        <v>38.24</v>
      </c>
      <c r="S1606" s="1">
        <v>13.25</v>
      </c>
      <c r="T1606" s="1">
        <v>16</v>
      </c>
      <c r="U1606" s="1">
        <v>7.95</v>
      </c>
      <c r="V1606" s="10"/>
      <c r="W1606" s="1" t="s">
        <v>46</v>
      </c>
      <c r="X1606" s="2" t="s">
        <v>38</v>
      </c>
      <c r="Y1606" s="2" t="str" cm="1">
        <f t="array" ref="Y16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7" spans="1:25" ht="15" customHeight="1" x14ac:dyDescent="0.35">
      <c r="A1607" s="1">
        <v>1606</v>
      </c>
      <c r="B1607" s="13">
        <v>-8.5308630598956494</v>
      </c>
      <c r="C1607" s="12">
        <v>41.786711758043097</v>
      </c>
      <c r="D1607" s="1">
        <v>4596</v>
      </c>
      <c r="E1607" s="2" t="s">
        <v>1011</v>
      </c>
      <c r="F1607" s="1"/>
      <c r="G1607" s="2" t="s">
        <v>37</v>
      </c>
      <c r="H1607" s="2" t="s">
        <v>384</v>
      </c>
      <c r="I1607" s="2" t="s">
        <v>1760</v>
      </c>
      <c r="J1607" s="1">
        <v>-33064.129999999997</v>
      </c>
      <c r="K1607" s="1">
        <v>235327.9</v>
      </c>
      <c r="L1607" s="2" t="s">
        <v>21</v>
      </c>
      <c r="M1607" s="1">
        <v>2003</v>
      </c>
      <c r="N1607" s="1" t="str" cm="1">
        <f t="array" ref="N16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7" s="2" t="s">
        <v>32</v>
      </c>
      <c r="P1607" s="2" t="str" cm="1">
        <f t="array" ref="P16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7" s="1">
        <v>3</v>
      </c>
      <c r="R1607" s="1">
        <v>56.56</v>
      </c>
      <c r="S1607" s="1">
        <v>8.2100000000000009</v>
      </c>
      <c r="T1607" s="1">
        <v>26.79</v>
      </c>
      <c r="U1607" s="1">
        <v>7.04</v>
      </c>
      <c r="V1607" s="10"/>
      <c r="W1607" s="1" t="s">
        <v>41</v>
      </c>
      <c r="X1607" s="2" t="s">
        <v>38</v>
      </c>
      <c r="Y1607" s="2" t="str" cm="1">
        <f t="array" ref="Y16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8" spans="1:25" ht="15" customHeight="1" x14ac:dyDescent="0.35">
      <c r="A1608" s="1">
        <v>1607</v>
      </c>
      <c r="B1608" s="13">
        <v>-8.5241721094580196</v>
      </c>
      <c r="C1608" s="12">
        <v>41.791285933944501</v>
      </c>
      <c r="D1608" s="1">
        <v>4597</v>
      </c>
      <c r="E1608" s="2" t="s">
        <v>1778</v>
      </c>
      <c r="F1608" s="1"/>
      <c r="G1608" s="2" t="s">
        <v>37</v>
      </c>
      <c r="H1608" s="2" t="s">
        <v>384</v>
      </c>
      <c r="I1608" s="2" t="s">
        <v>1760</v>
      </c>
      <c r="J1608" s="1">
        <v>-32505.62</v>
      </c>
      <c r="K1608" s="1">
        <v>235833.4</v>
      </c>
      <c r="L1608" s="2" t="s">
        <v>21</v>
      </c>
      <c r="M1608" s="1">
        <v>2003</v>
      </c>
      <c r="N1608" s="1" t="str" cm="1">
        <f t="array" ref="N16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8" s="2" t="s">
        <v>32</v>
      </c>
      <c r="P1608" s="2" t="str" cm="1">
        <f t="array" ref="P16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08" s="1">
        <v>3</v>
      </c>
      <c r="R1608" s="1">
        <v>62.2</v>
      </c>
      <c r="S1608" s="1">
        <v>12.16</v>
      </c>
      <c r="T1608" s="1">
        <v>31.2</v>
      </c>
      <c r="U1608" s="1">
        <v>7</v>
      </c>
      <c r="V1608" s="10"/>
      <c r="W1608" s="1" t="s">
        <v>41</v>
      </c>
      <c r="X1608" s="2" t="s">
        <v>38</v>
      </c>
      <c r="Y1608" s="2" t="str" cm="1">
        <f t="array" ref="Y16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09" spans="1:25" ht="15" customHeight="1" x14ac:dyDescent="0.35">
      <c r="A1609" s="1">
        <v>1608</v>
      </c>
      <c r="B1609" s="13">
        <v>-8.5014898320741992</v>
      </c>
      <c r="C1609" s="12">
        <v>40.922396973670601</v>
      </c>
      <c r="D1609" s="1">
        <v>4598</v>
      </c>
      <c r="E1609" s="2" t="s">
        <v>1779</v>
      </c>
      <c r="F1609" s="1"/>
      <c r="G1609" s="2" t="s">
        <v>19</v>
      </c>
      <c r="H1609" s="2" t="s">
        <v>1608</v>
      </c>
      <c r="I1609" s="2" t="s">
        <v>1739</v>
      </c>
      <c r="J1609" s="1">
        <v>-31030.2</v>
      </c>
      <c r="K1609" s="1">
        <v>139325.29999999999</v>
      </c>
      <c r="L1609" s="2" t="s">
        <v>21</v>
      </c>
      <c r="M1609" s="1">
        <v>1986</v>
      </c>
      <c r="N1609" s="1" t="str" cm="1">
        <f t="array" ref="N16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09" s="2" t="s">
        <v>65</v>
      </c>
      <c r="P1609" s="2" t="str" cm="1">
        <f t="array" ref="P16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09" s="1">
        <v>1</v>
      </c>
      <c r="R1609" s="1">
        <v>13.93</v>
      </c>
      <c r="S1609" s="1">
        <v>17.25</v>
      </c>
      <c r="T1609" s="1">
        <v>13.93</v>
      </c>
      <c r="U1609" s="9"/>
      <c r="V1609" s="10"/>
      <c r="W1609" s="1" t="s">
        <v>46</v>
      </c>
      <c r="X1609" s="2" t="s">
        <v>24</v>
      </c>
      <c r="Y1609" s="2" t="str" cm="1">
        <f t="array" ref="Y16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0" spans="1:25" ht="15" customHeight="1" x14ac:dyDescent="0.35">
      <c r="A1610" s="1">
        <v>1609</v>
      </c>
      <c r="B1610" s="13">
        <v>-8.4974837796786105</v>
      </c>
      <c r="C1610" s="12">
        <v>40.920244063216799</v>
      </c>
      <c r="D1610" s="1">
        <v>4599</v>
      </c>
      <c r="E1610" s="2" t="s">
        <v>1780</v>
      </c>
      <c r="F1610" s="1"/>
      <c r="G1610" s="2" t="s">
        <v>19</v>
      </c>
      <c r="H1610" s="2" t="s">
        <v>1608</v>
      </c>
      <c r="I1610" s="2" t="s">
        <v>1741</v>
      </c>
      <c r="J1610" s="1">
        <v>-30693.75</v>
      </c>
      <c r="K1610" s="1">
        <v>139084.79999999999</v>
      </c>
      <c r="L1610" s="2" t="s">
        <v>21</v>
      </c>
      <c r="M1610" s="1">
        <v>1986</v>
      </c>
      <c r="N1610" s="1" t="str" cm="1">
        <f t="array" ref="N16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0" s="2" t="s">
        <v>65</v>
      </c>
      <c r="P1610" s="2" t="str" cm="1">
        <f t="array" ref="P16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0" s="1">
        <v>1</v>
      </c>
      <c r="R1610" s="1">
        <v>13.6</v>
      </c>
      <c r="S1610" s="1">
        <v>14.91</v>
      </c>
      <c r="T1610" s="1">
        <v>13.6</v>
      </c>
      <c r="U1610" s="9"/>
      <c r="V1610" s="10"/>
      <c r="W1610" s="1" t="s">
        <v>46</v>
      </c>
      <c r="X1610" s="2" t="s">
        <v>24</v>
      </c>
      <c r="Y1610" s="2" t="str" cm="1">
        <f t="array" ref="Y16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1" spans="1:25" ht="15" customHeight="1" x14ac:dyDescent="0.35">
      <c r="A1611" s="1">
        <v>1610</v>
      </c>
      <c r="B1611" s="13">
        <v>-8.5261739621472294</v>
      </c>
      <c r="C1611" s="12">
        <v>41.789348779386302</v>
      </c>
      <c r="D1611" s="1">
        <v>4602</v>
      </c>
      <c r="E1611" s="2" t="s">
        <v>1782</v>
      </c>
      <c r="F1611" s="1"/>
      <c r="G1611" s="2" t="s">
        <v>37</v>
      </c>
      <c r="H1611" s="2" t="s">
        <v>384</v>
      </c>
      <c r="I1611" s="2" t="s">
        <v>1760</v>
      </c>
      <c r="J1611" s="1">
        <v>-32673</v>
      </c>
      <c r="K1611" s="1">
        <v>235619</v>
      </c>
      <c r="L1611" s="2" t="s">
        <v>21</v>
      </c>
      <c r="M1611" s="1">
        <v>2003</v>
      </c>
      <c r="N1611" s="1" t="str" cm="1">
        <f t="array" ref="N16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1" s="2" t="s">
        <v>32</v>
      </c>
      <c r="P1611" s="2" t="str" cm="1">
        <f t="array" ref="P16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1" s="1">
        <v>3</v>
      </c>
      <c r="R1611" s="1">
        <v>61.4</v>
      </c>
      <c r="S1611" s="1">
        <v>18.7</v>
      </c>
      <c r="T1611" s="1">
        <v>30.9</v>
      </c>
      <c r="U1611" s="1">
        <v>6.6</v>
      </c>
      <c r="V1611" s="10"/>
      <c r="W1611" s="1" t="s">
        <v>41</v>
      </c>
      <c r="X1611" s="2" t="s">
        <v>38</v>
      </c>
      <c r="Y1611" s="2" t="str" cm="1">
        <f t="array" ref="Y16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2" spans="1:25" ht="15" customHeight="1" x14ac:dyDescent="0.35">
      <c r="A1612" s="1">
        <v>1611</v>
      </c>
      <c r="B1612" s="13">
        <v>-8.5218064581339696</v>
      </c>
      <c r="C1612" s="12">
        <v>41.793385444817403</v>
      </c>
      <c r="D1612" s="1">
        <v>4603</v>
      </c>
      <c r="E1612" s="2" t="s">
        <v>1783</v>
      </c>
      <c r="F1612" s="1"/>
      <c r="G1612" s="2" t="s">
        <v>63</v>
      </c>
      <c r="H1612" s="2" t="s">
        <v>384</v>
      </c>
      <c r="I1612" s="2" t="s">
        <v>1760</v>
      </c>
      <c r="J1612" s="1">
        <v>-32307.93</v>
      </c>
      <c r="K1612" s="1">
        <v>236065.7</v>
      </c>
      <c r="L1612" s="2" t="s">
        <v>21</v>
      </c>
      <c r="M1612" s="1">
        <v>2003</v>
      </c>
      <c r="N1612" s="1" t="str" cm="1">
        <f t="array" ref="N16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2" s="2" t="s">
        <v>32</v>
      </c>
      <c r="P1612" s="2" t="str" cm="1">
        <f t="array" ref="P16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2" s="1">
        <v>3</v>
      </c>
      <c r="R1612" s="1">
        <v>77.900000000000006</v>
      </c>
      <c r="S1612" s="1">
        <v>24.2</v>
      </c>
      <c r="T1612" s="1">
        <v>29.1</v>
      </c>
      <c r="U1612" s="1">
        <v>5.35</v>
      </c>
      <c r="V1612" s="10"/>
      <c r="W1612" s="1" t="s">
        <v>41</v>
      </c>
      <c r="X1612" s="2" t="s">
        <v>38</v>
      </c>
      <c r="Y1612" s="2" t="str" cm="1">
        <f t="array" ref="Y16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3" spans="1:25" ht="15" customHeight="1" x14ac:dyDescent="0.35">
      <c r="A1613" s="1">
        <v>1612</v>
      </c>
      <c r="B1613" s="13">
        <v>-8.4518016229081194</v>
      </c>
      <c r="C1613" s="12">
        <v>40.350943972918799</v>
      </c>
      <c r="D1613" s="1">
        <v>4604</v>
      </c>
      <c r="E1613" s="2" t="s">
        <v>1784</v>
      </c>
      <c r="F1613" s="1"/>
      <c r="G1613" s="2" t="s">
        <v>19</v>
      </c>
      <c r="H1613" s="2" t="s">
        <v>1608</v>
      </c>
      <c r="I1613" s="2" t="s">
        <v>1785</v>
      </c>
      <c r="J1613" s="1">
        <v>-27074.639999999999</v>
      </c>
      <c r="K1613" s="1">
        <v>75850.63</v>
      </c>
      <c r="L1613" s="2" t="s">
        <v>21</v>
      </c>
      <c r="M1613" s="1">
        <v>1994</v>
      </c>
      <c r="N1613" s="1" t="str" cm="1">
        <f t="array" ref="N16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3" s="2" t="s">
        <v>32</v>
      </c>
      <c r="P1613" s="2" t="str" cm="1">
        <f t="array" ref="P16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3" s="1">
        <v>3</v>
      </c>
      <c r="R1613" s="1">
        <v>31.35</v>
      </c>
      <c r="S1613" s="1">
        <v>17.3</v>
      </c>
      <c r="T1613" s="1">
        <v>10.5</v>
      </c>
      <c r="U1613" s="1">
        <v>6.8</v>
      </c>
      <c r="V1613" s="10"/>
      <c r="W1613" s="1" t="s">
        <v>46</v>
      </c>
      <c r="X1613" s="2" t="s">
        <v>24</v>
      </c>
      <c r="Y1613" s="2" t="str" cm="1">
        <f t="array" ref="Y16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4" spans="1:25" ht="15" customHeight="1" x14ac:dyDescent="0.35">
      <c r="A1614" s="1">
        <v>1613</v>
      </c>
      <c r="B1614" s="13">
        <v>-8.4514372588332591</v>
      </c>
      <c r="C1614" s="12">
        <v>40.355162941049997</v>
      </c>
      <c r="D1614" s="1">
        <v>4609</v>
      </c>
      <c r="E1614" s="2" t="s">
        <v>1786</v>
      </c>
      <c r="F1614" s="1"/>
      <c r="G1614" s="2" t="s">
        <v>19</v>
      </c>
      <c r="H1614" s="2" t="s">
        <v>1608</v>
      </c>
      <c r="I1614" s="2" t="s">
        <v>1785</v>
      </c>
      <c r="J1614" s="1">
        <v>-27042</v>
      </c>
      <c r="K1614" s="1">
        <v>76319</v>
      </c>
      <c r="L1614" s="2" t="s">
        <v>21</v>
      </c>
      <c r="M1614" s="1">
        <v>1994</v>
      </c>
      <c r="N1614" s="1" t="str" cm="1">
        <f t="array" ref="N16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4" s="2" t="s">
        <v>65</v>
      </c>
      <c r="P1614" s="2" t="str" cm="1">
        <f t="array" ref="P16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14" s="1">
        <v>1</v>
      </c>
      <c r="R1614" s="1">
        <v>9.7200000000000006</v>
      </c>
      <c r="S1614" s="1">
        <v>14.88</v>
      </c>
      <c r="T1614" s="1">
        <v>9.7200000000000006</v>
      </c>
      <c r="U1614" s="9"/>
      <c r="V1614" s="10"/>
      <c r="W1614" s="1" t="s">
        <v>46</v>
      </c>
      <c r="X1614" s="2" t="s">
        <v>24</v>
      </c>
      <c r="Y1614" s="2" t="str" cm="1">
        <f t="array" ref="Y16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5" spans="1:25" ht="15" customHeight="1" x14ac:dyDescent="0.35">
      <c r="A1615" s="1">
        <v>1614</v>
      </c>
      <c r="B1615" s="13">
        <v>-8.5156047935046502</v>
      </c>
      <c r="C1615" s="12">
        <v>41.795646297997997</v>
      </c>
      <c r="D1615" s="1">
        <v>4610</v>
      </c>
      <c r="E1615" s="2" t="s">
        <v>1787</v>
      </c>
      <c r="F1615" s="1"/>
      <c r="G1615" s="2" t="s">
        <v>37</v>
      </c>
      <c r="H1615" s="2" t="s">
        <v>384</v>
      </c>
      <c r="I1615" s="2" t="s">
        <v>1788</v>
      </c>
      <c r="J1615" s="1">
        <v>-31791.34</v>
      </c>
      <c r="K1615" s="1">
        <v>236314.5</v>
      </c>
      <c r="L1615" s="2" t="s">
        <v>21</v>
      </c>
      <c r="M1615" s="1">
        <v>2003</v>
      </c>
      <c r="N1615" s="1" t="str" cm="1">
        <f t="array" ref="N16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5" s="2" t="s">
        <v>32</v>
      </c>
      <c r="P1615" s="2" t="str" cm="1">
        <f t="array" ref="P16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5" s="1">
        <v>3</v>
      </c>
      <c r="R1615" s="1">
        <v>38.89</v>
      </c>
      <c r="S1615" s="1">
        <v>8.1199999999999992</v>
      </c>
      <c r="T1615" s="1">
        <v>18.02</v>
      </c>
      <c r="U1615" s="1">
        <v>5.95</v>
      </c>
      <c r="V1615" s="10"/>
      <c r="W1615" s="1" t="s">
        <v>41</v>
      </c>
      <c r="X1615" s="2" t="s">
        <v>38</v>
      </c>
      <c r="Y1615" s="2" t="str" cm="1">
        <f t="array" ref="Y16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6" spans="1:25" ht="15" customHeight="1" x14ac:dyDescent="0.35">
      <c r="A1616" s="1">
        <v>1615</v>
      </c>
      <c r="B1616" s="13">
        <v>-8.5146713013489208</v>
      </c>
      <c r="C1616" s="12">
        <v>41.795813263513601</v>
      </c>
      <c r="D1616" s="1">
        <v>4611</v>
      </c>
      <c r="E1616" s="2" t="s">
        <v>1789</v>
      </c>
      <c r="F1616" s="1"/>
      <c r="G1616" s="2" t="s">
        <v>63</v>
      </c>
      <c r="H1616" s="2" t="s">
        <v>384</v>
      </c>
      <c r="I1616" s="2" t="s">
        <v>1788</v>
      </c>
      <c r="J1616" s="1">
        <v>-31713.67</v>
      </c>
      <c r="K1616" s="1">
        <v>236332.7</v>
      </c>
      <c r="L1616" s="2" t="s">
        <v>21</v>
      </c>
      <c r="M1616" s="1">
        <v>2003</v>
      </c>
      <c r="N1616" s="1" t="str" cm="1">
        <f t="array" ref="N16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6" s="2" t="s">
        <v>32</v>
      </c>
      <c r="P1616" s="2" t="str" cm="1">
        <f t="array" ref="P16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6" s="1">
        <v>6</v>
      </c>
      <c r="R1616" s="1">
        <v>180.11</v>
      </c>
      <c r="S1616" s="1">
        <v>15.03</v>
      </c>
      <c r="T1616" s="1">
        <v>33.520000000000003</v>
      </c>
      <c r="U1616" s="1">
        <v>19.45</v>
      </c>
      <c r="V1616" s="10"/>
      <c r="W1616" s="1" t="s">
        <v>41</v>
      </c>
      <c r="X1616" s="2" t="s">
        <v>38</v>
      </c>
      <c r="Y1616" s="2" t="str" cm="1">
        <f t="array" ref="Y16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7" spans="1:26" ht="15" customHeight="1" x14ac:dyDescent="0.35">
      <c r="A1617" s="1">
        <v>1616</v>
      </c>
      <c r="B1617" s="13">
        <v>-8.4513376250452197</v>
      </c>
      <c r="C1617" s="12">
        <v>40.355804235371401</v>
      </c>
      <c r="D1617" s="1">
        <v>4612</v>
      </c>
      <c r="E1617" s="2" t="s">
        <v>1790</v>
      </c>
      <c r="F1617" s="1"/>
      <c r="G1617" s="2" t="s">
        <v>26</v>
      </c>
      <c r="H1617" s="2" t="s">
        <v>1608</v>
      </c>
      <c r="I1617" s="2" t="s">
        <v>1785</v>
      </c>
      <c r="J1617" s="1">
        <v>-27033.279999999999</v>
      </c>
      <c r="K1617" s="1">
        <v>76390.179999999993</v>
      </c>
      <c r="L1617" s="2" t="s">
        <v>21</v>
      </c>
      <c r="M1617" s="1">
        <v>1994</v>
      </c>
      <c r="N1617" s="1" t="str" cm="1">
        <f t="array" ref="N16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7" s="2" t="s">
        <v>32</v>
      </c>
      <c r="P1617" s="2" t="str" cm="1">
        <f t="array" ref="P16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7" s="1">
        <v>3</v>
      </c>
      <c r="R1617" s="1">
        <v>40.049999999999997</v>
      </c>
      <c r="S1617" s="1">
        <v>15.33</v>
      </c>
      <c r="T1617" s="1">
        <v>19.95</v>
      </c>
      <c r="U1617" s="1">
        <v>4</v>
      </c>
      <c r="V1617" s="10"/>
      <c r="W1617" s="1" t="s">
        <v>46</v>
      </c>
      <c r="X1617" s="2" t="s">
        <v>38</v>
      </c>
      <c r="Y1617" s="2" t="str" cm="1">
        <f t="array" ref="Y16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8" spans="1:26" ht="15" customHeight="1" x14ac:dyDescent="0.35">
      <c r="A1618" s="1">
        <v>1617</v>
      </c>
      <c r="B1618" s="13">
        <v>-8.5034405571394895</v>
      </c>
      <c r="C1618" s="12">
        <v>41.7973040596194</v>
      </c>
      <c r="D1618" s="1">
        <v>4613</v>
      </c>
      <c r="E1618" s="2" t="s">
        <v>1791</v>
      </c>
      <c r="F1618" s="1"/>
      <c r="G1618" s="2" t="s">
        <v>37</v>
      </c>
      <c r="H1618" s="2" t="s">
        <v>384</v>
      </c>
      <c r="I1618" s="2" t="s">
        <v>1788</v>
      </c>
      <c r="J1618" s="1">
        <v>-30779.51</v>
      </c>
      <c r="K1618" s="1">
        <v>236494.2</v>
      </c>
      <c r="L1618" s="2" t="s">
        <v>21</v>
      </c>
      <c r="M1618" s="1">
        <v>2003</v>
      </c>
      <c r="N1618" s="1" t="str" cm="1">
        <f t="array" ref="N16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8" s="2" t="s">
        <v>32</v>
      </c>
      <c r="P1618" s="2" t="str" cm="1">
        <f t="array" ref="P16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8" s="1">
        <v>3</v>
      </c>
      <c r="R1618" s="1">
        <v>39.56</v>
      </c>
      <c r="S1618" s="1">
        <v>9.6999999999999993</v>
      </c>
      <c r="T1618" s="1">
        <v>19.75</v>
      </c>
      <c r="U1618" s="1">
        <v>8.0500000000000007</v>
      </c>
      <c r="V1618" s="10"/>
      <c r="W1618" s="1" t="s">
        <v>41</v>
      </c>
      <c r="X1618" s="2" t="s">
        <v>38</v>
      </c>
      <c r="Y1618" s="2" t="str" cm="1">
        <f t="array" ref="Y16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19" spans="1:26" ht="15" customHeight="1" x14ac:dyDescent="0.35">
      <c r="A1619" s="1">
        <v>1618</v>
      </c>
      <c r="B1619" s="13">
        <v>-8.4885377135547699</v>
      </c>
      <c r="C1619" s="12">
        <v>41.797923748571002</v>
      </c>
      <c r="D1619" s="1">
        <v>4619</v>
      </c>
      <c r="E1619" s="2" t="s">
        <v>1792</v>
      </c>
      <c r="F1619" s="1"/>
      <c r="G1619" s="2" t="s">
        <v>37</v>
      </c>
      <c r="H1619" s="2" t="s">
        <v>384</v>
      </c>
      <c r="I1619" s="2" t="s">
        <v>1788</v>
      </c>
      <c r="J1619" s="1">
        <v>-29540.6</v>
      </c>
      <c r="K1619" s="1">
        <v>236557.8</v>
      </c>
      <c r="L1619" s="2" t="s">
        <v>21</v>
      </c>
      <c r="M1619" s="1">
        <v>2003</v>
      </c>
      <c r="N1619" s="1" t="str" cm="1">
        <f t="array" ref="N16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19" s="2" t="s">
        <v>32</v>
      </c>
      <c r="P1619" s="2" t="str" cm="1">
        <f t="array" ref="P16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19" s="1">
        <v>3</v>
      </c>
      <c r="R1619" s="1">
        <v>58.25</v>
      </c>
      <c r="S1619" s="1">
        <v>9.8000000000000007</v>
      </c>
      <c r="T1619" s="1">
        <v>28.07</v>
      </c>
      <c r="U1619" s="1">
        <v>6.22</v>
      </c>
      <c r="V1619" s="10"/>
      <c r="W1619" s="1" t="s">
        <v>41</v>
      </c>
      <c r="X1619" s="2" t="s">
        <v>38</v>
      </c>
      <c r="Y1619" s="2" t="str" cm="1">
        <f t="array" ref="Y16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0" spans="1:26" ht="15" customHeight="1" x14ac:dyDescent="0.35">
      <c r="A1620" s="1">
        <v>1619</v>
      </c>
      <c r="B1620" s="13">
        <v>-8.4861544700283904</v>
      </c>
      <c r="C1620" s="12">
        <v>41.798806224327002</v>
      </c>
      <c r="D1620" s="1">
        <v>4620</v>
      </c>
      <c r="E1620" s="2" t="s">
        <v>1793</v>
      </c>
      <c r="F1620" s="1"/>
      <c r="G1620" s="2" t="s">
        <v>26</v>
      </c>
      <c r="H1620" s="2" t="s">
        <v>384</v>
      </c>
      <c r="I1620" s="2" t="s">
        <v>1788</v>
      </c>
      <c r="J1620" s="1">
        <v>-29342.12</v>
      </c>
      <c r="K1620" s="1">
        <v>236655</v>
      </c>
      <c r="L1620" s="2" t="s">
        <v>21</v>
      </c>
      <c r="M1620" s="1">
        <v>2003</v>
      </c>
      <c r="N1620" s="1" t="str" cm="1">
        <f t="array" ref="N16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0" s="2" t="s">
        <v>32</v>
      </c>
      <c r="P1620" s="2" t="str" cm="1">
        <f t="array" ref="P16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0" s="1">
        <v>6</v>
      </c>
      <c r="R1620" s="1">
        <v>171.01</v>
      </c>
      <c r="S1620" s="1">
        <v>30.76</v>
      </c>
      <c r="T1620" s="1">
        <v>31.04</v>
      </c>
      <c r="U1620" s="1">
        <v>13.94</v>
      </c>
      <c r="V1620" s="10"/>
      <c r="W1620" s="1" t="s">
        <v>41</v>
      </c>
      <c r="X1620" s="2" t="s">
        <v>38</v>
      </c>
      <c r="Y1620" s="2" t="str" cm="1">
        <f t="array" ref="Y16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1" spans="1:26" ht="15" customHeight="1" x14ac:dyDescent="0.35">
      <c r="A1621" s="1">
        <v>1620</v>
      </c>
      <c r="B1621" s="13">
        <v>-8.4816029571146494</v>
      </c>
      <c r="C1621" s="12">
        <v>41.8006658109258</v>
      </c>
      <c r="D1621" s="1">
        <v>4622</v>
      </c>
      <c r="E1621" s="2" t="s">
        <v>1794</v>
      </c>
      <c r="F1621" s="1"/>
      <c r="G1621" s="2" t="s">
        <v>37</v>
      </c>
      <c r="H1621" s="2" t="s">
        <v>384</v>
      </c>
      <c r="I1621" s="2" t="s">
        <v>1788</v>
      </c>
      <c r="J1621" s="1">
        <v>-28963</v>
      </c>
      <c r="K1621" s="1">
        <v>236860</v>
      </c>
      <c r="L1621" s="2" t="s">
        <v>21</v>
      </c>
      <c r="M1621" s="1">
        <v>2003</v>
      </c>
      <c r="N1621" s="1" t="str" cm="1">
        <f t="array" ref="N16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1" s="2" t="s">
        <v>32</v>
      </c>
      <c r="P1621" s="2" t="str" cm="1">
        <f t="array" ref="P16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1" s="1">
        <v>3</v>
      </c>
      <c r="R1621" s="1">
        <v>59.94</v>
      </c>
      <c r="S1621" s="1">
        <v>21.17</v>
      </c>
      <c r="T1621" s="1">
        <v>30</v>
      </c>
      <c r="U1621" s="1">
        <v>5.81</v>
      </c>
      <c r="V1621" s="10"/>
      <c r="W1621" s="1" t="s">
        <v>41</v>
      </c>
      <c r="X1621" s="2" t="s">
        <v>38</v>
      </c>
      <c r="Y1621" s="2" t="str" cm="1">
        <f t="array" ref="Y16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2" spans="1:26" ht="15" customHeight="1" x14ac:dyDescent="0.35">
      <c r="A1622" s="1">
        <v>1621</v>
      </c>
      <c r="B1622" s="13">
        <v>-8.4579864299677006</v>
      </c>
      <c r="C1622" s="12">
        <v>41.805392463827602</v>
      </c>
      <c r="D1622" s="1">
        <v>4623</v>
      </c>
      <c r="E1622" s="2" t="s">
        <v>1795</v>
      </c>
      <c r="F1622" s="1"/>
      <c r="G1622" s="2" t="s">
        <v>37</v>
      </c>
      <c r="H1622" s="2" t="s">
        <v>384</v>
      </c>
      <c r="I1622" s="2" t="s">
        <v>1788</v>
      </c>
      <c r="J1622" s="1">
        <v>-26998.27</v>
      </c>
      <c r="K1622" s="1">
        <v>237377.3</v>
      </c>
      <c r="L1622" s="2" t="s">
        <v>21</v>
      </c>
      <c r="M1622" s="1">
        <v>2003</v>
      </c>
      <c r="N1622" s="1" t="str" cm="1">
        <f t="array" ref="N16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2" s="2" t="s">
        <v>32</v>
      </c>
      <c r="P1622" s="2" t="str" cm="1">
        <f t="array" ref="P16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2" s="1">
        <v>3</v>
      </c>
      <c r="R1622" s="1">
        <v>38.15</v>
      </c>
      <c r="S1622" s="1">
        <v>8</v>
      </c>
      <c r="T1622" s="1">
        <v>17.98</v>
      </c>
      <c r="U1622" s="1">
        <v>6.55</v>
      </c>
      <c r="V1622" s="10"/>
      <c r="W1622" s="1" t="s">
        <v>41</v>
      </c>
      <c r="X1622" s="2" t="s">
        <v>38</v>
      </c>
      <c r="Y1622" s="2" t="str" cm="1">
        <f t="array" ref="Y16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3" spans="1:26" ht="15" customHeight="1" x14ac:dyDescent="0.35">
      <c r="A1623" s="1">
        <v>1622</v>
      </c>
      <c r="B1623" s="13">
        <v>-8.4537519944646498</v>
      </c>
      <c r="C1623" s="12">
        <v>40.3691692775962</v>
      </c>
      <c r="D1623" s="1">
        <v>4624</v>
      </c>
      <c r="E1623" s="2" t="s">
        <v>1796</v>
      </c>
      <c r="F1623" s="1"/>
      <c r="G1623" s="2" t="s">
        <v>37</v>
      </c>
      <c r="H1623" s="2" t="s">
        <v>1608</v>
      </c>
      <c r="I1623" s="2" t="s">
        <v>1785</v>
      </c>
      <c r="J1623" s="1">
        <v>-27233</v>
      </c>
      <c r="K1623" s="1">
        <v>77875</v>
      </c>
      <c r="L1623" s="2" t="s">
        <v>21</v>
      </c>
      <c r="M1623" s="1">
        <v>1944</v>
      </c>
      <c r="N1623" s="1" t="str" cm="1">
        <f t="array" ref="N16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3" s="2" t="s">
        <v>22</v>
      </c>
      <c r="P1623" s="2" t="str" cm="1">
        <f t="array" ref="P16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3" s="1">
        <v>1</v>
      </c>
      <c r="R1623" s="1">
        <v>17</v>
      </c>
      <c r="S1623" s="1">
        <v>12.8</v>
      </c>
      <c r="T1623" s="1">
        <v>17</v>
      </c>
      <c r="U1623" s="9"/>
      <c r="V1623" s="10"/>
      <c r="W1623" s="1" t="s">
        <v>46</v>
      </c>
      <c r="X1623" s="2" t="s">
        <v>24</v>
      </c>
      <c r="Y1623" s="2" t="str" cm="1">
        <f t="array" ref="Y16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23" s="2" t="s">
        <v>85</v>
      </c>
    </row>
    <row r="1624" spans="1:26" ht="15" customHeight="1" x14ac:dyDescent="0.35">
      <c r="A1624" s="1">
        <v>1623</v>
      </c>
      <c r="B1624" s="13">
        <v>-8.4513904582161103</v>
      </c>
      <c r="C1624" s="12">
        <v>40.449092296160401</v>
      </c>
      <c r="D1624" s="1">
        <v>4628</v>
      </c>
      <c r="E1624" s="2" t="s">
        <v>1797</v>
      </c>
      <c r="F1624" s="1"/>
      <c r="G1624" s="2" t="s">
        <v>26</v>
      </c>
      <c r="H1624" s="2" t="s">
        <v>1608</v>
      </c>
      <c r="I1624" s="2" t="s">
        <v>1653</v>
      </c>
      <c r="J1624" s="1">
        <v>-27000.47</v>
      </c>
      <c r="K1624" s="1">
        <v>86749.15</v>
      </c>
      <c r="L1624" s="2" t="s">
        <v>21</v>
      </c>
      <c r="M1624" s="1">
        <v>1994</v>
      </c>
      <c r="N1624" s="1" t="str" cm="1">
        <f t="array" ref="N16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4" s="2" t="s">
        <v>29</v>
      </c>
      <c r="P1624" s="2" t="str" cm="1">
        <f t="array" ref="P16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4" s="1">
        <v>1</v>
      </c>
      <c r="R1624" s="1">
        <v>11.5</v>
      </c>
      <c r="S1624" s="1">
        <v>11.55</v>
      </c>
      <c r="T1624" s="1">
        <v>11.5</v>
      </c>
      <c r="U1624" s="9"/>
      <c r="V1624" s="10"/>
      <c r="W1624" s="1" t="s">
        <v>46</v>
      </c>
      <c r="X1624" s="2" t="s">
        <v>24</v>
      </c>
      <c r="Y1624" s="2" t="str" cm="1">
        <f t="array" ref="Y16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5" spans="1:26" ht="15" customHeight="1" x14ac:dyDescent="0.35">
      <c r="A1625" s="1">
        <v>1624</v>
      </c>
      <c r="B1625" s="13">
        <v>-7.4275550422814796</v>
      </c>
      <c r="C1625" s="12">
        <v>41.215268326062699</v>
      </c>
      <c r="D1625" s="1">
        <v>4629</v>
      </c>
      <c r="E1625" s="2" t="s">
        <v>1798</v>
      </c>
      <c r="F1625" s="1"/>
      <c r="G1625" s="2" t="s">
        <v>26</v>
      </c>
      <c r="H1625" s="2" t="s">
        <v>1659</v>
      </c>
      <c r="I1625" s="2" t="s">
        <v>1799</v>
      </c>
      <c r="J1625" s="1">
        <v>59168.5</v>
      </c>
      <c r="K1625" s="1">
        <v>172024.9</v>
      </c>
      <c r="L1625" s="2" t="s">
        <v>21</v>
      </c>
      <c r="M1625" s="1">
        <v>1940</v>
      </c>
      <c r="N1625" s="1" t="str" cm="1">
        <f t="array" ref="N16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5" s="2" t="s">
        <v>29</v>
      </c>
      <c r="P1625" s="2" t="str" cm="1">
        <f t="array" ref="P16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5" s="1">
        <v>5</v>
      </c>
      <c r="R1625" s="1">
        <v>123.3</v>
      </c>
      <c r="S1625" s="1">
        <v>8</v>
      </c>
      <c r="T1625" s="1">
        <v>82.4</v>
      </c>
      <c r="U1625" s="1">
        <v>19</v>
      </c>
      <c r="V1625" s="10"/>
      <c r="W1625" s="1" t="s">
        <v>41</v>
      </c>
      <c r="X1625" s="2" t="s">
        <v>24</v>
      </c>
      <c r="Y1625" s="2" t="str" cm="1">
        <f t="array" ref="Y16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6" spans="1:26" ht="15" customHeight="1" x14ac:dyDescent="0.35">
      <c r="A1626" s="1">
        <v>1625</v>
      </c>
      <c r="B1626" s="13">
        <v>-8.4527341005752206</v>
      </c>
      <c r="C1626" s="12">
        <v>41.807780481682002</v>
      </c>
      <c r="D1626" s="1">
        <v>4630</v>
      </c>
      <c r="E1626" s="2" t="s">
        <v>1800</v>
      </c>
      <c r="F1626" s="1"/>
      <c r="G1626" s="2" t="s">
        <v>63</v>
      </c>
      <c r="H1626" s="2" t="s">
        <v>384</v>
      </c>
      <c r="I1626" s="2" t="s">
        <v>1788</v>
      </c>
      <c r="J1626" s="1">
        <v>-26560.799999999999</v>
      </c>
      <c r="K1626" s="1">
        <v>237640.9</v>
      </c>
      <c r="L1626" s="2" t="s">
        <v>21</v>
      </c>
      <c r="M1626" s="1">
        <v>2003</v>
      </c>
      <c r="N1626" s="1" t="str" cm="1">
        <f t="array" ref="N16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6" s="2" t="s">
        <v>32</v>
      </c>
      <c r="P1626" s="2" t="str" cm="1">
        <f t="array" ref="P16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6" s="1">
        <v>7</v>
      </c>
      <c r="R1626" s="1">
        <v>221.32</v>
      </c>
      <c r="S1626" s="1">
        <v>15.15</v>
      </c>
      <c r="T1626" s="1">
        <v>33.729999999999997</v>
      </c>
      <c r="U1626" s="1">
        <v>9.94</v>
      </c>
      <c r="V1626" s="10"/>
      <c r="W1626" s="1" t="s">
        <v>41</v>
      </c>
      <c r="X1626" s="2" t="s">
        <v>38</v>
      </c>
      <c r="Y1626" s="2" t="str" cm="1">
        <f t="array" ref="Y16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7" spans="1:26" ht="15" customHeight="1" x14ac:dyDescent="0.35">
      <c r="A1627" s="1">
        <v>1626</v>
      </c>
      <c r="B1627" s="13">
        <v>-9.3754612340173509</v>
      </c>
      <c r="C1627" s="12">
        <v>38.694959339781001</v>
      </c>
      <c r="D1627" s="1">
        <v>4631</v>
      </c>
      <c r="E1627" s="2" t="s">
        <v>1801</v>
      </c>
      <c r="F1627" s="1"/>
      <c r="G1627" s="2" t="s">
        <v>26</v>
      </c>
      <c r="H1627" s="2" t="s">
        <v>374</v>
      </c>
      <c r="I1627" s="2" t="s">
        <v>848</v>
      </c>
      <c r="J1627" s="1">
        <v>-108083</v>
      </c>
      <c r="K1627" s="1">
        <v>-107322</v>
      </c>
      <c r="L1627" s="2" t="s">
        <v>21</v>
      </c>
      <c r="M1627" s="1">
        <v>1940</v>
      </c>
      <c r="N1627" s="1" t="str" cm="1">
        <f t="array" ref="N16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27" s="2" t="s">
        <v>22</v>
      </c>
      <c r="P1627" s="2" t="str" cm="1">
        <f t="array" ref="P16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27" s="1">
        <v>1</v>
      </c>
      <c r="R1627" s="1">
        <v>10.9</v>
      </c>
      <c r="S1627" s="1">
        <v>16.399999999999999</v>
      </c>
      <c r="T1627" s="1">
        <v>10.9</v>
      </c>
      <c r="U1627" s="9"/>
      <c r="V1627" s="10"/>
      <c r="W1627" s="1" t="s">
        <v>30</v>
      </c>
      <c r="X1627" s="2" t="s">
        <v>24</v>
      </c>
      <c r="Y1627" s="2" t="str" cm="1">
        <f t="array" ref="Y16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8" spans="1:26" ht="15" customHeight="1" x14ac:dyDescent="0.35">
      <c r="A1628" s="1">
        <v>1627</v>
      </c>
      <c r="B1628" s="13">
        <v>-8.4537483202162402</v>
      </c>
      <c r="C1628" s="12">
        <v>40.475655113747003</v>
      </c>
      <c r="D1628" s="1">
        <v>4633</v>
      </c>
      <c r="E1628" s="2" t="s">
        <v>1802</v>
      </c>
      <c r="F1628" s="1"/>
      <c r="G1628" s="2" t="s">
        <v>26</v>
      </c>
      <c r="H1628" s="2" t="s">
        <v>1608</v>
      </c>
      <c r="I1628" s="2" t="s">
        <v>1653</v>
      </c>
      <c r="J1628" s="1">
        <v>-27189.78</v>
      </c>
      <c r="K1628" s="1">
        <v>89699.51</v>
      </c>
      <c r="L1628" s="2" t="s">
        <v>21</v>
      </c>
      <c r="M1628" s="1">
        <v>1994</v>
      </c>
      <c r="N1628" s="1" t="str" cm="1">
        <f t="array" ref="N16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8" s="2" t="s">
        <v>29</v>
      </c>
      <c r="P1628" s="2" t="str" cm="1">
        <f t="array" ref="P16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28" s="1">
        <v>3</v>
      </c>
      <c r="R1628" s="1">
        <v>15.3</v>
      </c>
      <c r="S1628" s="1">
        <v>11.55</v>
      </c>
      <c r="T1628" s="1">
        <v>5.0999999999999996</v>
      </c>
      <c r="U1628" s="1">
        <v>3.2</v>
      </c>
      <c r="V1628" s="10"/>
      <c r="W1628" s="1" t="s">
        <v>46</v>
      </c>
      <c r="X1628" s="2" t="s">
        <v>24</v>
      </c>
      <c r="Y1628" s="2" t="str" cm="1">
        <f t="array" ref="Y16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29" spans="1:26" ht="15" customHeight="1" x14ac:dyDescent="0.35">
      <c r="A1629" s="1">
        <v>1628</v>
      </c>
      <c r="B1629" s="13">
        <v>-8.4486663840798304</v>
      </c>
      <c r="C1629" s="12">
        <v>41.807740408451799</v>
      </c>
      <c r="D1629" s="1">
        <v>4635</v>
      </c>
      <c r="E1629" s="2" t="s">
        <v>1803</v>
      </c>
      <c r="F1629" s="1"/>
      <c r="G1629" s="2" t="s">
        <v>63</v>
      </c>
      <c r="H1629" s="2" t="s">
        <v>384</v>
      </c>
      <c r="I1629" s="2" t="s">
        <v>1788</v>
      </c>
      <c r="J1629" s="1">
        <v>-26222.79</v>
      </c>
      <c r="K1629" s="1">
        <v>237635.20000000001</v>
      </c>
      <c r="L1629" s="2" t="s">
        <v>21</v>
      </c>
      <c r="M1629" s="1">
        <v>2003</v>
      </c>
      <c r="N1629" s="1" t="str" cm="1">
        <f t="array" ref="N16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29" s="2" t="s">
        <v>32</v>
      </c>
      <c r="P1629" s="2" t="str" cm="1">
        <f t="array" ref="P16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29" s="1">
        <v>10</v>
      </c>
      <c r="R1629" s="1">
        <v>319.92</v>
      </c>
      <c r="S1629" s="1">
        <v>15.04</v>
      </c>
      <c r="T1629" s="1">
        <v>33.51</v>
      </c>
      <c r="U1629" s="1">
        <v>25.09</v>
      </c>
      <c r="V1629" s="10"/>
      <c r="W1629" s="1" t="s">
        <v>41</v>
      </c>
      <c r="X1629" s="2" t="s">
        <v>38</v>
      </c>
      <c r="Y1629" s="2" t="str" cm="1">
        <f t="array" ref="Y16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0" spans="1:26" ht="15" customHeight="1" x14ac:dyDescent="0.35">
      <c r="A1630" s="1">
        <v>1629</v>
      </c>
      <c r="B1630" s="13">
        <v>-8.4490549379979498</v>
      </c>
      <c r="C1630" s="12">
        <v>40.517871763894497</v>
      </c>
      <c r="D1630" s="1">
        <v>4636</v>
      </c>
      <c r="E1630" s="2" t="s">
        <v>1804</v>
      </c>
      <c r="F1630" s="1"/>
      <c r="G1630" s="2" t="s">
        <v>37</v>
      </c>
      <c r="H1630" s="2" t="s">
        <v>1608</v>
      </c>
      <c r="I1630" s="2" t="s">
        <v>1746</v>
      </c>
      <c r="J1630" s="1">
        <v>-26775</v>
      </c>
      <c r="K1630" s="1">
        <v>94386</v>
      </c>
      <c r="L1630" s="2" t="s">
        <v>21</v>
      </c>
      <c r="M1630" s="1">
        <v>1999</v>
      </c>
      <c r="N1630" s="1" t="str" cm="1">
        <f t="array" ref="N16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0" s="2" t="s">
        <v>32</v>
      </c>
      <c r="P1630" s="2" t="str" cm="1">
        <f t="array" ref="P16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0" s="1">
        <v>3</v>
      </c>
      <c r="R1630" s="1">
        <v>40.6</v>
      </c>
      <c r="S1630" s="1">
        <v>11.1</v>
      </c>
      <c r="T1630" s="1">
        <v>21.6</v>
      </c>
      <c r="U1630" s="1">
        <v>6</v>
      </c>
      <c r="V1630" s="10"/>
      <c r="W1630" s="1" t="s">
        <v>46</v>
      </c>
      <c r="X1630" s="2" t="s">
        <v>38</v>
      </c>
      <c r="Y1630" s="2" t="str" cm="1">
        <f t="array" ref="Y16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1" spans="1:26" ht="15" customHeight="1" x14ac:dyDescent="0.35">
      <c r="A1631" s="1">
        <v>1630</v>
      </c>
      <c r="B1631" s="13">
        <v>-8.43612302153978</v>
      </c>
      <c r="C1631" s="12">
        <v>41.810827216021302</v>
      </c>
      <c r="D1631" s="1">
        <v>4637</v>
      </c>
      <c r="E1631" s="2" t="s">
        <v>1805</v>
      </c>
      <c r="F1631" s="1"/>
      <c r="G1631" s="2" t="s">
        <v>37</v>
      </c>
      <c r="H1631" s="2" t="s">
        <v>384</v>
      </c>
      <c r="I1631" s="2" t="s">
        <v>1788</v>
      </c>
      <c r="J1631" s="1">
        <v>-25179.23</v>
      </c>
      <c r="K1631" s="1">
        <v>237974.3</v>
      </c>
      <c r="L1631" s="2" t="s">
        <v>21</v>
      </c>
      <c r="M1631" s="1">
        <v>2003</v>
      </c>
      <c r="N1631" s="1" t="str" cm="1">
        <f t="array" ref="N16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1" s="2" t="s">
        <v>32</v>
      </c>
      <c r="P1631" s="2" t="str" cm="1">
        <f t="array" ref="P16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1" s="1">
        <v>3</v>
      </c>
      <c r="R1631" s="1">
        <v>39.840000000000003</v>
      </c>
      <c r="S1631" s="1">
        <v>11.95</v>
      </c>
      <c r="T1631" s="1">
        <v>20.11</v>
      </c>
      <c r="U1631" s="1">
        <v>6.63</v>
      </c>
      <c r="V1631" s="10"/>
      <c r="W1631" s="1" t="s">
        <v>41</v>
      </c>
      <c r="X1631" s="2" t="s">
        <v>38</v>
      </c>
      <c r="Y1631" s="2" t="str" cm="1">
        <f t="array" ref="Y16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2" spans="1:26" ht="15" customHeight="1" x14ac:dyDescent="0.35">
      <c r="A1632" s="1">
        <v>1631</v>
      </c>
      <c r="B1632" s="13">
        <v>-7.4285640190218096</v>
      </c>
      <c r="C1632" s="12">
        <v>41.210862440513701</v>
      </c>
      <c r="D1632" s="1">
        <v>4639</v>
      </c>
      <c r="E1632" s="2" t="s">
        <v>1806</v>
      </c>
      <c r="F1632" s="1"/>
      <c r="G1632" s="2" t="s">
        <v>19</v>
      </c>
      <c r="H1632" s="2" t="s">
        <v>1659</v>
      </c>
      <c r="I1632" s="2" t="s">
        <v>1799</v>
      </c>
      <c r="J1632" s="1">
        <v>59087.85</v>
      </c>
      <c r="K1632" s="1">
        <v>171534.9</v>
      </c>
      <c r="L1632" s="2" t="s">
        <v>21</v>
      </c>
      <c r="M1632" s="1">
        <v>1938</v>
      </c>
      <c r="N1632" s="1" t="str" cm="1">
        <f t="array" ref="N16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32" s="2" t="s">
        <v>22</v>
      </c>
      <c r="P1632" s="2" t="str" cm="1">
        <f t="array" ref="P16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32" s="1">
        <v>1</v>
      </c>
      <c r="R1632" s="1">
        <v>7.3</v>
      </c>
      <c r="S1632" s="1">
        <v>12.25</v>
      </c>
      <c r="U1632" s="9"/>
      <c r="V1632" s="10"/>
      <c r="W1632" s="1" t="s">
        <v>41</v>
      </c>
      <c r="X1632" s="2" t="s">
        <v>24</v>
      </c>
      <c r="Y1632" s="2" t="str" cm="1">
        <f t="array" ref="Y16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3" spans="1:26" ht="15" customHeight="1" x14ac:dyDescent="0.35">
      <c r="A1633" s="1">
        <v>1632</v>
      </c>
      <c r="B1633" s="13">
        <v>-8.4339115606512696</v>
      </c>
      <c r="C1633" s="12">
        <v>41.814137256129598</v>
      </c>
      <c r="D1633" s="1">
        <v>4640</v>
      </c>
      <c r="E1633" s="2" t="s">
        <v>1807</v>
      </c>
      <c r="F1633" s="1"/>
      <c r="G1633" s="2" t="s">
        <v>37</v>
      </c>
      <c r="H1633" s="2" t="s">
        <v>384</v>
      </c>
      <c r="I1633" s="2" t="s">
        <v>1788</v>
      </c>
      <c r="J1633" s="1">
        <v>-24994.18</v>
      </c>
      <c r="K1633" s="1">
        <v>238341.3</v>
      </c>
      <c r="L1633" s="2" t="s">
        <v>21</v>
      </c>
      <c r="M1633" s="1">
        <v>2003</v>
      </c>
      <c r="N1633" s="1" t="str" cm="1">
        <f t="array" ref="N16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3" s="2" t="s">
        <v>32</v>
      </c>
      <c r="P1633" s="2" t="str" cm="1">
        <f t="array" ref="P16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3" s="1">
        <v>3</v>
      </c>
      <c r="R1633" s="1">
        <v>40.04</v>
      </c>
      <c r="S1633" s="1">
        <v>9.74</v>
      </c>
      <c r="T1633" s="1">
        <v>20.07</v>
      </c>
      <c r="U1633" s="1">
        <v>7.33</v>
      </c>
      <c r="V1633" s="10"/>
      <c r="W1633" s="1" t="s">
        <v>41</v>
      </c>
      <c r="X1633" s="2" t="s">
        <v>38</v>
      </c>
      <c r="Y1633" s="2" t="str" cm="1">
        <f t="array" ref="Y16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4" spans="1:26" ht="15" customHeight="1" x14ac:dyDescent="0.35">
      <c r="A1634" s="1">
        <v>1633</v>
      </c>
      <c r="B1634" s="13">
        <v>-8.4506737078691199</v>
      </c>
      <c r="C1634" s="12">
        <v>40.522181527034299</v>
      </c>
      <c r="D1634" s="1">
        <v>4641</v>
      </c>
      <c r="E1634" s="2" t="s">
        <v>1808</v>
      </c>
      <c r="F1634" s="1"/>
      <c r="G1634" s="2" t="s">
        <v>37</v>
      </c>
      <c r="H1634" s="2" t="s">
        <v>1608</v>
      </c>
      <c r="I1634" s="2" t="s">
        <v>1746</v>
      </c>
      <c r="J1634" s="1">
        <v>-26910.46</v>
      </c>
      <c r="K1634" s="1">
        <v>94865.07</v>
      </c>
      <c r="L1634" s="2" t="s">
        <v>21</v>
      </c>
      <c r="M1634" s="1">
        <v>1999</v>
      </c>
      <c r="N1634" s="1" t="str" cm="1">
        <f t="array" ref="N16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4" s="2" t="s">
        <v>32</v>
      </c>
      <c r="P1634" s="2" t="str" cm="1">
        <f t="array" ref="P16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4" s="1">
        <v>3</v>
      </c>
      <c r="R1634" s="1">
        <v>63.4</v>
      </c>
      <c r="S1634" s="1">
        <v>14.3</v>
      </c>
      <c r="T1634" s="1">
        <v>34.299999999999997</v>
      </c>
      <c r="U1634" s="1">
        <v>5.65</v>
      </c>
      <c r="V1634" s="10"/>
      <c r="W1634" s="1" t="s">
        <v>46</v>
      </c>
      <c r="X1634" s="2" t="s">
        <v>38</v>
      </c>
      <c r="Y1634" s="2" t="str" cm="1">
        <f t="array" ref="Y16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5" spans="1:26" ht="15" customHeight="1" x14ac:dyDescent="0.35">
      <c r="A1635" s="1">
        <v>1634</v>
      </c>
      <c r="B1635" s="13">
        <v>-8.4238260723998408</v>
      </c>
      <c r="C1635" s="12">
        <v>41.819489599087298</v>
      </c>
      <c r="D1635" s="1">
        <v>4642</v>
      </c>
      <c r="E1635" s="2" t="s">
        <v>1809</v>
      </c>
      <c r="F1635" s="1"/>
      <c r="G1635" s="2" t="s">
        <v>37</v>
      </c>
      <c r="H1635" s="2" t="s">
        <v>384</v>
      </c>
      <c r="I1635" s="2" t="s">
        <v>1788</v>
      </c>
      <c r="J1635" s="1">
        <v>-24154.15</v>
      </c>
      <c r="K1635" s="1">
        <v>238932.9</v>
      </c>
      <c r="L1635" s="2" t="s">
        <v>21</v>
      </c>
      <c r="M1635" s="1">
        <v>2003</v>
      </c>
      <c r="N1635" s="1" t="str" cm="1">
        <f t="array" ref="N16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5" s="2" t="s">
        <v>32</v>
      </c>
      <c r="P1635" s="2" t="str" cm="1">
        <f t="array" ref="P16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5" s="1">
        <v>3</v>
      </c>
      <c r="R1635" s="1">
        <v>37.979999999999997</v>
      </c>
      <c r="S1635" s="1">
        <v>11.71</v>
      </c>
      <c r="T1635" s="1">
        <v>17.98</v>
      </c>
      <c r="U1635" s="1">
        <v>6.66</v>
      </c>
      <c r="V1635" s="10"/>
      <c r="W1635" s="1" t="s">
        <v>41</v>
      </c>
      <c r="X1635" s="2" t="s">
        <v>38</v>
      </c>
      <c r="Y1635" s="2" t="str" cm="1">
        <f t="array" ref="Y16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6" spans="1:26" ht="15" customHeight="1" x14ac:dyDescent="0.35">
      <c r="A1636" s="1">
        <v>1635</v>
      </c>
      <c r="B1636" s="13">
        <v>-8.4545975490146699</v>
      </c>
      <c r="C1636" s="12">
        <v>40.5292120548593</v>
      </c>
      <c r="D1636" s="1">
        <v>4645</v>
      </c>
      <c r="E1636" s="2" t="s">
        <v>1810</v>
      </c>
      <c r="F1636" s="1"/>
      <c r="G1636" s="2" t="s">
        <v>19</v>
      </c>
      <c r="H1636" s="2" t="s">
        <v>1608</v>
      </c>
      <c r="I1636" s="2" t="s">
        <v>1746</v>
      </c>
      <c r="J1636" s="1">
        <v>-27240.12</v>
      </c>
      <c r="K1636" s="1">
        <v>95646.98</v>
      </c>
      <c r="L1636" s="2" t="s">
        <v>21</v>
      </c>
      <c r="M1636" s="1">
        <v>1999</v>
      </c>
      <c r="N1636" s="1" t="str" cm="1">
        <f t="array" ref="N16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6" s="2" t="s">
        <v>65</v>
      </c>
      <c r="P1636" s="2" t="str" cm="1">
        <f t="array" ref="P16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36" s="1">
        <v>1</v>
      </c>
      <c r="R1636" s="1">
        <v>11.8</v>
      </c>
      <c r="S1636" s="1">
        <v>18.8</v>
      </c>
      <c r="T1636" s="1">
        <v>11.8</v>
      </c>
      <c r="U1636" s="9"/>
      <c r="V1636" s="10"/>
      <c r="W1636" s="1" t="s">
        <v>46</v>
      </c>
      <c r="X1636" s="2" t="s">
        <v>24</v>
      </c>
      <c r="Y1636" s="2" t="str" cm="1">
        <f t="array" ref="Y16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7" spans="1:26" ht="15" customHeight="1" x14ac:dyDescent="0.35">
      <c r="A1637" s="1">
        <v>1636</v>
      </c>
      <c r="B1637" s="13">
        <v>-8.4210740711100698</v>
      </c>
      <c r="C1637" s="12">
        <v>41.821050506598503</v>
      </c>
      <c r="D1637" s="1">
        <v>4647</v>
      </c>
      <c r="E1637" s="2" t="s">
        <v>1811</v>
      </c>
      <c r="F1637" s="1"/>
      <c r="G1637" s="2" t="s">
        <v>37</v>
      </c>
      <c r="H1637" s="2" t="s">
        <v>384</v>
      </c>
      <c r="I1637" s="2" t="s">
        <v>1788</v>
      </c>
      <c r="J1637" s="1">
        <v>-23924.92</v>
      </c>
      <c r="K1637" s="1">
        <v>239105.5</v>
      </c>
      <c r="L1637" s="2" t="s">
        <v>21</v>
      </c>
      <c r="M1637" s="1">
        <v>2003</v>
      </c>
      <c r="N1637" s="1" t="str" cm="1">
        <f t="array" ref="N16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7" s="2" t="s">
        <v>32</v>
      </c>
      <c r="P1637" s="2" t="str" cm="1">
        <f t="array" ref="P16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7" s="1">
        <v>3</v>
      </c>
      <c r="R1637" s="1">
        <v>39.869999999999997</v>
      </c>
      <c r="S1637" s="1">
        <v>9.1999999999999993</v>
      </c>
      <c r="T1637" s="1">
        <v>20.68</v>
      </c>
      <c r="U1637" s="1">
        <v>5.31</v>
      </c>
      <c r="V1637" s="10"/>
      <c r="W1637" s="1" t="s">
        <v>41</v>
      </c>
      <c r="X1637" s="2" t="s">
        <v>38</v>
      </c>
      <c r="Y1637" s="2" t="str" cm="1">
        <f t="array" ref="Y16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8" spans="1:26" ht="15" customHeight="1" x14ac:dyDescent="0.35">
      <c r="A1638" s="1">
        <v>1637</v>
      </c>
      <c r="B1638" s="13">
        <v>-8.4603024449514805</v>
      </c>
      <c r="C1638" s="12">
        <v>40.535915649531901</v>
      </c>
      <c r="D1638" s="1">
        <v>4649</v>
      </c>
      <c r="E1638" s="2" t="s">
        <v>1812</v>
      </c>
      <c r="F1638" s="1"/>
      <c r="G1638" s="2" t="s">
        <v>37</v>
      </c>
      <c r="H1638" s="2" t="s">
        <v>1608</v>
      </c>
      <c r="I1638" s="2" t="s">
        <v>1746</v>
      </c>
      <c r="J1638" s="1">
        <v>-27720.74</v>
      </c>
      <c r="K1638" s="1">
        <v>96393.16</v>
      </c>
      <c r="L1638" s="2" t="s">
        <v>21</v>
      </c>
      <c r="M1638" s="1">
        <v>1999</v>
      </c>
      <c r="N1638" s="1" t="str" cm="1">
        <f t="array" ref="N16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8" s="2" t="s">
        <v>32</v>
      </c>
      <c r="P1638" s="2" t="str" cm="1">
        <f t="array" ref="P16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8" s="1">
        <v>3</v>
      </c>
      <c r="R1638" s="1">
        <v>32.950000000000003</v>
      </c>
      <c r="S1638" s="1">
        <v>11.3</v>
      </c>
      <c r="T1638" s="1">
        <v>17.95</v>
      </c>
      <c r="U1638" s="1">
        <v>5.6</v>
      </c>
      <c r="V1638" s="10"/>
      <c r="W1638" s="1" t="s">
        <v>46</v>
      </c>
      <c r="X1638" s="2" t="s">
        <v>38</v>
      </c>
      <c r="Y1638" s="2" t="str" cm="1">
        <f t="array" ref="Y16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39" spans="1:26" ht="15" customHeight="1" x14ac:dyDescent="0.35">
      <c r="A1639" s="1">
        <v>1638</v>
      </c>
      <c r="B1639" s="13">
        <v>-8.4668980728994505</v>
      </c>
      <c r="C1639" s="12">
        <v>40.541955932956</v>
      </c>
      <c r="D1639" s="1">
        <v>4650</v>
      </c>
      <c r="E1639" s="2" t="s">
        <v>1813</v>
      </c>
      <c r="F1639" s="1"/>
      <c r="G1639" s="2" t="s">
        <v>37</v>
      </c>
      <c r="H1639" s="2" t="s">
        <v>1608</v>
      </c>
      <c r="I1639" s="2" t="s">
        <v>1746</v>
      </c>
      <c r="J1639" s="1">
        <v>-28277</v>
      </c>
      <c r="K1639" s="1">
        <v>97066</v>
      </c>
      <c r="L1639" s="2" t="s">
        <v>21</v>
      </c>
      <c r="M1639" s="1">
        <v>1998</v>
      </c>
      <c r="N1639" s="1" t="str" cm="1">
        <f t="array" ref="N16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39" s="2" t="s">
        <v>32</v>
      </c>
      <c r="P1639" s="2" t="str" cm="1">
        <f t="array" ref="P16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39" s="1">
        <v>3</v>
      </c>
      <c r="R1639" s="1">
        <v>33.5</v>
      </c>
      <c r="S1639" s="1">
        <v>11.25</v>
      </c>
      <c r="T1639" s="1">
        <v>17.899999999999999</v>
      </c>
      <c r="U1639" s="1">
        <v>5.6</v>
      </c>
      <c r="V1639" s="10"/>
      <c r="W1639" s="1" t="s">
        <v>46</v>
      </c>
      <c r="X1639" s="2" t="s">
        <v>24</v>
      </c>
      <c r="Y1639" s="2" t="str" cm="1">
        <f t="array" ref="Y16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0" spans="1:26" ht="15" customHeight="1" x14ac:dyDescent="0.35">
      <c r="A1640" s="1">
        <v>1639</v>
      </c>
      <c r="B1640" s="13">
        <v>-9.3168509169409504</v>
      </c>
      <c r="C1640" s="12">
        <v>38.6808846614529</v>
      </c>
      <c r="D1640" s="1">
        <v>4651</v>
      </c>
      <c r="E1640" s="2" t="s">
        <v>1814</v>
      </c>
      <c r="F1640" s="1"/>
      <c r="G1640" s="2" t="s">
        <v>19</v>
      </c>
      <c r="H1640" s="2" t="s">
        <v>374</v>
      </c>
      <c r="I1640" s="2" t="s">
        <v>1781</v>
      </c>
      <c r="J1640" s="1">
        <v>-103004</v>
      </c>
      <c r="K1640" s="1">
        <v>-108952</v>
      </c>
      <c r="L1640" s="2" t="s">
        <v>21</v>
      </c>
      <c r="M1640" s="1">
        <v>1974</v>
      </c>
      <c r="N1640" s="1" t="str" cm="1">
        <f t="array" ref="N16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0" s="2" t="s">
        <v>22</v>
      </c>
      <c r="P1640" s="2" t="str" cm="1">
        <f t="array" ref="P16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0" s="1">
        <v>1</v>
      </c>
      <c r="R1640" s="1">
        <v>15</v>
      </c>
      <c r="S1640" s="1">
        <v>17.3</v>
      </c>
      <c r="T1640" s="1">
        <v>15</v>
      </c>
      <c r="U1640" s="9"/>
      <c r="V1640" s="10"/>
      <c r="W1640" s="1" t="s">
        <v>30</v>
      </c>
      <c r="X1640" s="2" t="s">
        <v>24</v>
      </c>
      <c r="Y1640" s="2" t="str" cm="1">
        <f t="array" ref="Y16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1" spans="1:26" ht="15" customHeight="1" x14ac:dyDescent="0.35">
      <c r="A1641" s="1">
        <v>1640</v>
      </c>
      <c r="B1641" s="13">
        <v>-8.4693007758093497</v>
      </c>
      <c r="C1641" s="12">
        <v>40.545557310775102</v>
      </c>
      <c r="D1641" s="1">
        <v>4653</v>
      </c>
      <c r="E1641" s="2" t="s">
        <v>1815</v>
      </c>
      <c r="F1641" s="1"/>
      <c r="G1641" s="2" t="s">
        <v>37</v>
      </c>
      <c r="H1641" s="2" t="s">
        <v>1608</v>
      </c>
      <c r="I1641" s="2" t="s">
        <v>1746</v>
      </c>
      <c r="J1641" s="1">
        <v>-28479.02</v>
      </c>
      <c r="K1641" s="1">
        <v>97466.69</v>
      </c>
      <c r="L1641" s="2" t="s">
        <v>21</v>
      </c>
      <c r="M1641" s="1">
        <v>1999</v>
      </c>
      <c r="N1641" s="1" t="str" cm="1">
        <f t="array" ref="N16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1" s="2" t="s">
        <v>32</v>
      </c>
      <c r="P1641" s="2" t="str" cm="1">
        <f t="array" ref="P16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1" s="1">
        <v>3</v>
      </c>
      <c r="R1641" s="1">
        <v>47.31</v>
      </c>
      <c r="S1641" s="1">
        <v>11.14</v>
      </c>
      <c r="T1641" s="1">
        <v>25.35</v>
      </c>
      <c r="U1641" s="1">
        <v>5.6</v>
      </c>
      <c r="V1641" s="10"/>
      <c r="W1641" s="1" t="s">
        <v>46</v>
      </c>
      <c r="X1641" s="2" t="s">
        <v>38</v>
      </c>
      <c r="Y1641" s="2" t="str" cm="1">
        <f t="array" ref="Y16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2" spans="1:26" ht="15" customHeight="1" x14ac:dyDescent="0.35">
      <c r="A1642" s="1">
        <v>1641</v>
      </c>
      <c r="B1642" s="13">
        <v>-8.4719449173379306</v>
      </c>
      <c r="C1642" s="12">
        <v>40.550047383376302</v>
      </c>
      <c r="D1642" s="1">
        <v>4655</v>
      </c>
      <c r="E1642" s="2" t="s">
        <v>1816</v>
      </c>
      <c r="F1642" s="1"/>
      <c r="G1642" s="2" t="s">
        <v>37</v>
      </c>
      <c r="H1642" s="2" t="s">
        <v>1608</v>
      </c>
      <c r="I1642" s="2" t="s">
        <v>1746</v>
      </c>
      <c r="J1642" s="1">
        <v>-28701.09</v>
      </c>
      <c r="K1642" s="1">
        <v>97966.15</v>
      </c>
      <c r="L1642" s="2" t="s">
        <v>21</v>
      </c>
      <c r="M1642" s="1">
        <v>1999</v>
      </c>
      <c r="N1642" s="1" t="str" cm="1">
        <f t="array" ref="N16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2" s="2" t="s">
        <v>32</v>
      </c>
      <c r="P1642" s="2" t="str" cm="1">
        <f t="array" ref="P16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2" s="1">
        <v>3</v>
      </c>
      <c r="R1642" s="1">
        <v>53</v>
      </c>
      <c r="S1642" s="1">
        <v>9.66</v>
      </c>
      <c r="T1642" s="1">
        <v>28.4</v>
      </c>
      <c r="U1642" s="1">
        <v>6.2</v>
      </c>
      <c r="V1642" s="10"/>
      <c r="W1642" s="1" t="s">
        <v>46</v>
      </c>
      <c r="X1642" s="2" t="s">
        <v>38</v>
      </c>
      <c r="Y1642" s="2" t="str" cm="1">
        <f t="array" ref="Y16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3" spans="1:26" ht="15" customHeight="1" x14ac:dyDescent="0.35">
      <c r="A1643" s="1">
        <v>1642</v>
      </c>
      <c r="B1643" s="13">
        <v>-7.1909822836669601</v>
      </c>
      <c r="C1643" s="12">
        <v>41.52507562593</v>
      </c>
      <c r="D1643" s="1">
        <v>4656</v>
      </c>
      <c r="E1643" s="2" t="s">
        <v>1817</v>
      </c>
      <c r="F1643" s="1"/>
      <c r="G1643" s="2" t="s">
        <v>26</v>
      </c>
      <c r="H1643" s="2" t="s">
        <v>1659</v>
      </c>
      <c r="I1643" s="2" t="s">
        <v>1729</v>
      </c>
      <c r="J1643" s="1">
        <v>78634</v>
      </c>
      <c r="K1643" s="1">
        <v>206621</v>
      </c>
      <c r="L1643" s="2" t="s">
        <v>21</v>
      </c>
      <c r="M1643" s="1">
        <v>2009</v>
      </c>
      <c r="N1643" s="1" t="str" cm="1">
        <f t="array" ref="N16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3" s="2" t="s">
        <v>83</v>
      </c>
      <c r="P1643" s="2" t="str" cm="1">
        <f t="array" ref="P16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643" s="1">
        <v>5</v>
      </c>
      <c r="R1643" s="1">
        <v>52.8</v>
      </c>
      <c r="S1643" s="1">
        <v>11.5</v>
      </c>
      <c r="T1643" s="1">
        <v>13.2</v>
      </c>
      <c r="U1643" s="1">
        <v>3.2</v>
      </c>
      <c r="V1643" s="10"/>
      <c r="W1643" s="1" t="s">
        <v>41</v>
      </c>
      <c r="X1643" s="2" t="s">
        <v>35</v>
      </c>
      <c r="Y1643" s="2" t="str" cm="1">
        <f t="array" ref="Y16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643" s="2" t="s">
        <v>24</v>
      </c>
    </row>
    <row r="1644" spans="1:26" ht="15" customHeight="1" x14ac:dyDescent="0.35">
      <c r="A1644" s="1">
        <v>1643</v>
      </c>
      <c r="B1644" s="13">
        <v>-8.4743296880342491</v>
      </c>
      <c r="C1644" s="12">
        <v>40.554191813748197</v>
      </c>
      <c r="D1644" s="1">
        <v>4657</v>
      </c>
      <c r="E1644" s="2" t="s">
        <v>1818</v>
      </c>
      <c r="F1644" s="1"/>
      <c r="G1644" s="2" t="s">
        <v>37</v>
      </c>
      <c r="H1644" s="2" t="s">
        <v>1608</v>
      </c>
      <c r="I1644" s="2" t="s">
        <v>1746</v>
      </c>
      <c r="J1644" s="1">
        <v>-28901.31</v>
      </c>
      <c r="K1644" s="1">
        <v>98427.15</v>
      </c>
      <c r="L1644" s="2" t="s">
        <v>21</v>
      </c>
      <c r="M1644" s="1">
        <v>1999</v>
      </c>
      <c r="N1644" s="1" t="str" cm="1">
        <f t="array" ref="N16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4" s="2" t="s">
        <v>32</v>
      </c>
      <c r="P1644" s="2" t="str" cm="1">
        <f t="array" ref="P16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4" s="1">
        <v>3</v>
      </c>
      <c r="R1644" s="1">
        <v>67.8</v>
      </c>
      <c r="S1644" s="1">
        <v>25.15</v>
      </c>
      <c r="T1644" s="1">
        <v>36.4</v>
      </c>
      <c r="U1644" s="1">
        <v>6.4</v>
      </c>
      <c r="V1644" s="10"/>
      <c r="W1644" s="1" t="s">
        <v>46</v>
      </c>
      <c r="X1644" s="2" t="s">
        <v>38</v>
      </c>
      <c r="Y1644" s="2" t="str" cm="1">
        <f t="array" ref="Y16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5" spans="1:26" ht="15" customHeight="1" x14ac:dyDescent="0.35">
      <c r="A1645" s="1">
        <v>1644</v>
      </c>
      <c r="B1645" s="13">
        <v>-9.2977297748070704</v>
      </c>
      <c r="C1645" s="12">
        <v>38.690888880716003</v>
      </c>
      <c r="D1645" s="1">
        <v>4658</v>
      </c>
      <c r="E1645" s="2" t="s">
        <v>1819</v>
      </c>
      <c r="F1645" s="1"/>
      <c r="G1645" s="2" t="s">
        <v>19</v>
      </c>
      <c r="H1645" s="2" t="s">
        <v>374</v>
      </c>
      <c r="I1645" s="2" t="s">
        <v>1781</v>
      </c>
      <c r="J1645" s="1">
        <v>-101326</v>
      </c>
      <c r="K1645" s="1">
        <v>-107862.7</v>
      </c>
      <c r="L1645" s="2" t="s">
        <v>21</v>
      </c>
      <c r="M1645" s="1">
        <v>1973</v>
      </c>
      <c r="N1645" s="1" t="str" cm="1">
        <f t="array" ref="N16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5" s="2" t="s">
        <v>22</v>
      </c>
      <c r="P1645" s="2" t="str" cm="1">
        <f t="array" ref="P16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5" s="1">
        <v>1</v>
      </c>
      <c r="R1645" s="1">
        <v>24.6</v>
      </c>
      <c r="S1645" s="1">
        <v>22.6</v>
      </c>
      <c r="T1645" s="1">
        <v>24.6</v>
      </c>
      <c r="U1645" s="9"/>
      <c r="V1645" s="10"/>
      <c r="W1645" s="1" t="s">
        <v>30</v>
      </c>
      <c r="X1645" s="2" t="s">
        <v>38</v>
      </c>
      <c r="Y1645" s="2" t="str" cm="1">
        <f t="array" ref="Y16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6" spans="1:26" ht="15" customHeight="1" x14ac:dyDescent="0.35">
      <c r="A1646" s="1">
        <v>1645</v>
      </c>
      <c r="B1646" s="13">
        <v>-7.0928015376677802</v>
      </c>
      <c r="C1646" s="12">
        <v>41.469478004324102</v>
      </c>
      <c r="D1646" s="1">
        <v>4659</v>
      </c>
      <c r="E1646" s="2" t="s">
        <v>1820</v>
      </c>
      <c r="F1646" s="1"/>
      <c r="G1646" s="2" t="s">
        <v>26</v>
      </c>
      <c r="H1646" s="2" t="s">
        <v>1659</v>
      </c>
      <c r="I1646" s="2" t="s">
        <v>1729</v>
      </c>
      <c r="J1646" s="1">
        <v>86903</v>
      </c>
      <c r="K1646" s="1">
        <v>200540</v>
      </c>
      <c r="L1646" s="2" t="s">
        <v>21</v>
      </c>
      <c r="M1646" s="1">
        <v>1974</v>
      </c>
      <c r="N1646" s="1" t="str" cm="1">
        <f t="array" ref="N16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46" s="2" t="s">
        <v>22</v>
      </c>
      <c r="P1646" s="2" t="str" cm="1">
        <f t="array" ref="P16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6" s="1">
        <v>1</v>
      </c>
      <c r="R1646" s="1">
        <v>14.8</v>
      </c>
      <c r="S1646" s="1">
        <v>9.9</v>
      </c>
      <c r="T1646" s="1">
        <v>14.8</v>
      </c>
      <c r="U1646" s="9"/>
      <c r="V1646" s="10"/>
      <c r="W1646" s="1" t="s">
        <v>41</v>
      </c>
      <c r="X1646" s="2" t="s">
        <v>24</v>
      </c>
      <c r="Y1646" s="2" t="str" cm="1">
        <f t="array" ref="Y16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7" spans="1:26" ht="15" customHeight="1" x14ac:dyDescent="0.35">
      <c r="A1647" s="1">
        <v>1646</v>
      </c>
      <c r="B1647" s="13">
        <v>-8.4749601823500509</v>
      </c>
      <c r="C1647" s="12">
        <v>40.557053367198499</v>
      </c>
      <c r="D1647" s="1">
        <v>4662</v>
      </c>
      <c r="E1647" s="2" t="s">
        <v>1821</v>
      </c>
      <c r="F1647" s="1"/>
      <c r="G1647" s="2" t="s">
        <v>19</v>
      </c>
      <c r="H1647" s="2" t="s">
        <v>1608</v>
      </c>
      <c r="I1647" s="2" t="s">
        <v>1746</v>
      </c>
      <c r="J1647" s="1">
        <v>-28953.48</v>
      </c>
      <c r="K1647" s="1">
        <v>98745.12</v>
      </c>
      <c r="L1647" s="2" t="s">
        <v>21</v>
      </c>
      <c r="M1647" s="1">
        <v>1999</v>
      </c>
      <c r="N1647" s="1" t="str" cm="1">
        <f t="array" ref="N16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7" s="2" t="s">
        <v>65</v>
      </c>
      <c r="P1647" s="2" t="str" cm="1">
        <f t="array" ref="P16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47" s="1">
        <v>1</v>
      </c>
      <c r="R1647" s="1">
        <v>12.05</v>
      </c>
      <c r="S1647" s="1">
        <v>32.65</v>
      </c>
      <c r="T1647" s="1">
        <v>12.05</v>
      </c>
      <c r="U1647" s="9"/>
      <c r="V1647" s="10"/>
      <c r="W1647" s="1" t="s">
        <v>46</v>
      </c>
      <c r="X1647" s="2" t="s">
        <v>24</v>
      </c>
      <c r="Y1647" s="2" t="str" cm="1">
        <f t="array" ref="Y16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8" spans="1:26" ht="15" customHeight="1" x14ac:dyDescent="0.35">
      <c r="A1648" s="1">
        <v>1647</v>
      </c>
      <c r="B1648" s="13">
        <v>-8.4758004558838493</v>
      </c>
      <c r="C1648" s="12">
        <v>40.558553682790603</v>
      </c>
      <c r="D1648" s="1">
        <v>4664</v>
      </c>
      <c r="E1648" s="2" t="s">
        <v>1822</v>
      </c>
      <c r="F1648" s="1"/>
      <c r="G1648" s="2" t="s">
        <v>37</v>
      </c>
      <c r="H1648" s="2" t="s">
        <v>1608</v>
      </c>
      <c r="I1648" s="2" t="s">
        <v>1746</v>
      </c>
      <c r="J1648" s="1">
        <v>-29024</v>
      </c>
      <c r="K1648" s="1">
        <v>98912</v>
      </c>
      <c r="L1648" s="2" t="s">
        <v>21</v>
      </c>
      <c r="M1648" s="1">
        <v>1998</v>
      </c>
      <c r="N1648" s="1" t="str" cm="1">
        <f t="array" ref="N16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48" s="2" t="s">
        <v>32</v>
      </c>
      <c r="P1648" s="2" t="str" cm="1">
        <f t="array" ref="P16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48" s="1">
        <v>3</v>
      </c>
      <c r="R1648" s="1">
        <v>53.4</v>
      </c>
      <c r="S1648" s="1">
        <v>11.2</v>
      </c>
      <c r="T1648" s="1">
        <v>28.4</v>
      </c>
      <c r="U1648" s="1">
        <v>5.55</v>
      </c>
      <c r="V1648" s="10"/>
      <c r="W1648" s="1" t="s">
        <v>46</v>
      </c>
      <c r="X1648" s="2" t="s">
        <v>38</v>
      </c>
      <c r="Y1648" s="2" t="str" cm="1">
        <f t="array" ref="Y16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49" spans="1:26" ht="15" customHeight="1" x14ac:dyDescent="0.35">
      <c r="A1649" s="1">
        <v>1648</v>
      </c>
      <c r="B1649" s="13">
        <v>-9.2758964831369397</v>
      </c>
      <c r="C1649" s="12">
        <v>38.698721319031002</v>
      </c>
      <c r="D1649" s="1">
        <v>4665</v>
      </c>
      <c r="E1649" s="2" t="s">
        <v>1823</v>
      </c>
      <c r="F1649" s="1"/>
      <c r="G1649" s="2" t="s">
        <v>26</v>
      </c>
      <c r="H1649" s="2" t="s">
        <v>374</v>
      </c>
      <c r="I1649" s="2" t="s">
        <v>1781</v>
      </c>
      <c r="J1649" s="1">
        <v>-99415.53</v>
      </c>
      <c r="K1649" s="1">
        <v>-107017.1</v>
      </c>
      <c r="L1649" s="2" t="s">
        <v>21</v>
      </c>
      <c r="M1649" s="1">
        <v>1939</v>
      </c>
      <c r="N1649" s="1" t="str" cm="1">
        <f t="array" ref="N16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49" s="2" t="s">
        <v>22</v>
      </c>
      <c r="P1649" s="2" t="str" cm="1">
        <f t="array" ref="P16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49" s="1">
        <v>1</v>
      </c>
      <c r="R1649" s="1">
        <v>20.8</v>
      </c>
      <c r="S1649" s="1">
        <v>17</v>
      </c>
      <c r="U1649" s="9"/>
      <c r="V1649" s="10"/>
      <c r="W1649" s="1" t="s">
        <v>30</v>
      </c>
      <c r="X1649" s="2" t="s">
        <v>24</v>
      </c>
      <c r="Y1649" s="2" t="str" cm="1">
        <f t="array" ref="Y16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0" spans="1:26" ht="15" customHeight="1" x14ac:dyDescent="0.35">
      <c r="A1650" s="1">
        <v>1649</v>
      </c>
      <c r="B1650" s="13">
        <v>-6.97815344926242</v>
      </c>
      <c r="C1650" s="12">
        <v>41.549006743888597</v>
      </c>
      <c r="D1650" s="1">
        <v>4667</v>
      </c>
      <c r="E1650" s="2" t="s">
        <v>63</v>
      </c>
      <c r="F1650" s="1"/>
      <c r="G1650" s="2" t="s">
        <v>63</v>
      </c>
      <c r="H1650" s="2" t="s">
        <v>1659</v>
      </c>
      <c r="I1650" s="2" t="s">
        <v>1699</v>
      </c>
      <c r="J1650" s="1">
        <v>96362.37</v>
      </c>
      <c r="K1650" s="1">
        <v>209494.5</v>
      </c>
      <c r="L1650" s="2" t="s">
        <v>21</v>
      </c>
      <c r="M1650" s="1">
        <v>2001</v>
      </c>
      <c r="N1650" s="1" t="str" cm="1">
        <f t="array" ref="N16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0" s="2" t="s">
        <v>32</v>
      </c>
      <c r="P1650" s="2" t="str" cm="1">
        <f t="array" ref="P16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0" s="1">
        <v>9</v>
      </c>
      <c r="R1650" s="1">
        <v>249.15</v>
      </c>
      <c r="S1650" s="1">
        <v>12.55</v>
      </c>
      <c r="T1650" s="1">
        <v>29.55</v>
      </c>
      <c r="U1650" s="1">
        <v>20.9</v>
      </c>
      <c r="V1650" s="10"/>
      <c r="W1650" s="1" t="s">
        <v>41</v>
      </c>
      <c r="X1650" s="2" t="s">
        <v>38</v>
      </c>
      <c r="Y1650" s="2" t="str" cm="1">
        <f t="array" ref="Y16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1" spans="1:26" ht="15" customHeight="1" x14ac:dyDescent="0.35">
      <c r="A1651" s="1">
        <v>1650</v>
      </c>
      <c r="B1651" s="13">
        <v>-8.47595425919795</v>
      </c>
      <c r="C1651" s="12">
        <v>40.564724286278299</v>
      </c>
      <c r="D1651" s="1">
        <v>4670</v>
      </c>
      <c r="E1651" s="2" t="s">
        <v>1824</v>
      </c>
      <c r="F1651" s="1"/>
      <c r="G1651" s="2" t="s">
        <v>37</v>
      </c>
      <c r="H1651" s="2" t="s">
        <v>1608</v>
      </c>
      <c r="I1651" s="2" t="s">
        <v>1746</v>
      </c>
      <c r="J1651" s="1">
        <v>-29034.36</v>
      </c>
      <c r="K1651" s="1">
        <v>99597.27</v>
      </c>
      <c r="L1651" s="2" t="s">
        <v>21</v>
      </c>
      <c r="M1651" s="1">
        <v>1999</v>
      </c>
      <c r="N1651" s="1" t="str" cm="1">
        <f t="array" ref="N16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1" s="2" t="s">
        <v>32</v>
      </c>
      <c r="P1651" s="2" t="str" cm="1">
        <f t="array" ref="P16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1" s="1">
        <v>3</v>
      </c>
      <c r="R1651" s="1">
        <v>33.4</v>
      </c>
      <c r="S1651" s="1">
        <v>11.2</v>
      </c>
      <c r="T1651" s="1">
        <v>17.899999999999999</v>
      </c>
      <c r="U1651" s="1">
        <v>5.7</v>
      </c>
      <c r="V1651" s="10"/>
      <c r="W1651" s="1" t="s">
        <v>46</v>
      </c>
      <c r="X1651" s="2" t="s">
        <v>24</v>
      </c>
      <c r="Y1651" s="2" t="str" cm="1">
        <f t="array" ref="Y16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2" spans="1:26" ht="15" customHeight="1" x14ac:dyDescent="0.35">
      <c r="A1652" s="1">
        <v>1651</v>
      </c>
      <c r="B1652" s="13">
        <v>-8.4758237784119306</v>
      </c>
      <c r="C1652" s="12">
        <v>40.5677570246405</v>
      </c>
      <c r="D1652" s="1">
        <v>4677</v>
      </c>
      <c r="E1652" s="2" t="s">
        <v>1825</v>
      </c>
      <c r="F1652" s="1"/>
      <c r="G1652" s="2" t="s">
        <v>63</v>
      </c>
      <c r="H1652" s="2" t="s">
        <v>1608</v>
      </c>
      <c r="I1652" s="2" t="s">
        <v>1746</v>
      </c>
      <c r="J1652" s="1">
        <v>-29022</v>
      </c>
      <c r="K1652" s="1">
        <v>99934</v>
      </c>
      <c r="L1652" s="2" t="s">
        <v>21</v>
      </c>
      <c r="M1652" s="1">
        <v>1998</v>
      </c>
      <c r="N1652" s="1" t="str" cm="1">
        <f t="array" ref="N16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2" s="2" t="s">
        <v>32</v>
      </c>
      <c r="P1652" s="2" t="str" cm="1">
        <f t="array" ref="P16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2" s="1">
        <v>17</v>
      </c>
      <c r="R1652" s="1">
        <v>836.9</v>
      </c>
      <c r="S1652" s="1">
        <v>15.2</v>
      </c>
      <c r="T1652" s="1">
        <v>50.8</v>
      </c>
      <c r="U1652" s="1">
        <v>30</v>
      </c>
      <c r="V1652" s="10"/>
      <c r="W1652" s="1" t="s">
        <v>46</v>
      </c>
      <c r="X1652" s="2" t="s">
        <v>38</v>
      </c>
      <c r="Y1652" s="2" t="str" cm="1">
        <f t="array" ref="Y16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3" spans="1:26" ht="15" customHeight="1" x14ac:dyDescent="0.35">
      <c r="A1653" s="1">
        <v>1652</v>
      </c>
      <c r="B1653" s="13">
        <v>-8.4736311811355396</v>
      </c>
      <c r="C1653" s="12">
        <v>40.5804879658075</v>
      </c>
      <c r="D1653" s="1">
        <v>4682</v>
      </c>
      <c r="E1653" s="2" t="s">
        <v>1826</v>
      </c>
      <c r="F1653" s="1"/>
      <c r="G1653" s="2" t="s">
        <v>37</v>
      </c>
      <c r="H1653" s="2" t="s">
        <v>1608</v>
      </c>
      <c r="I1653" s="2" t="s">
        <v>1746</v>
      </c>
      <c r="J1653" s="1">
        <v>-28830.86</v>
      </c>
      <c r="K1653" s="1">
        <v>101347</v>
      </c>
      <c r="L1653" s="2" t="s">
        <v>21</v>
      </c>
      <c r="M1653" s="1">
        <v>1999</v>
      </c>
      <c r="N1653" s="1" t="str" cm="1">
        <f t="array" ref="N16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3" s="2" t="s">
        <v>32</v>
      </c>
      <c r="P1653" s="2" t="str" cm="1">
        <f t="array" ref="P16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3" s="1">
        <v>3</v>
      </c>
      <c r="R1653" s="1">
        <v>49.2</v>
      </c>
      <c r="S1653" s="1">
        <v>11.25</v>
      </c>
      <c r="T1653" s="1">
        <v>27</v>
      </c>
      <c r="U1653" s="1">
        <v>6.3</v>
      </c>
      <c r="V1653" s="10"/>
      <c r="W1653" s="1" t="s">
        <v>46</v>
      </c>
      <c r="X1653" s="2" t="s">
        <v>38</v>
      </c>
      <c r="Y1653" s="2" t="str" cm="1">
        <f t="array" ref="Y16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4" spans="1:26" ht="15" customHeight="1" x14ac:dyDescent="0.35">
      <c r="A1654" s="1">
        <v>1653</v>
      </c>
      <c r="B1654" s="13">
        <v>-8.4724862153650804</v>
      </c>
      <c r="C1654" s="12">
        <v>40.583057836058899</v>
      </c>
      <c r="D1654" s="1">
        <v>4685</v>
      </c>
      <c r="E1654" s="2" t="s">
        <v>1827</v>
      </c>
      <c r="F1654" s="1"/>
      <c r="G1654" s="2" t="s">
        <v>63</v>
      </c>
      <c r="H1654" s="2" t="s">
        <v>1608</v>
      </c>
      <c r="I1654" s="2" t="s">
        <v>1746</v>
      </c>
      <c r="J1654" s="1">
        <v>-28732.82</v>
      </c>
      <c r="K1654" s="1">
        <v>101632</v>
      </c>
      <c r="L1654" s="2" t="s">
        <v>21</v>
      </c>
      <c r="M1654" s="1">
        <v>1999</v>
      </c>
      <c r="N1654" s="1" t="str" cm="1">
        <f t="array" ref="N16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4" s="2" t="s">
        <v>32</v>
      </c>
      <c r="P1654" s="2" t="str" cm="1">
        <f t="array" ref="P16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4" s="1">
        <v>5</v>
      </c>
      <c r="R1654" s="1">
        <v>114.45</v>
      </c>
      <c r="S1654" s="1">
        <v>17.2</v>
      </c>
      <c r="T1654" s="1">
        <v>24.95</v>
      </c>
      <c r="U1654" s="1">
        <v>19.2</v>
      </c>
      <c r="V1654" s="10"/>
      <c r="W1654" s="1" t="s">
        <v>46</v>
      </c>
      <c r="X1654" s="2" t="s">
        <v>24</v>
      </c>
      <c r="Y1654" s="2" t="str" cm="1">
        <f t="array" ref="Y16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5" spans="1:26" ht="15" customHeight="1" x14ac:dyDescent="0.35">
      <c r="A1655" s="1">
        <v>1654</v>
      </c>
      <c r="B1655" s="13">
        <v>-8.4694747928370102</v>
      </c>
      <c r="C1655" s="12">
        <v>40.592495148274203</v>
      </c>
      <c r="D1655" s="1">
        <v>4687</v>
      </c>
      <c r="E1655" s="2" t="s">
        <v>1828</v>
      </c>
      <c r="F1655" s="1"/>
      <c r="G1655" s="2" t="s">
        <v>19</v>
      </c>
      <c r="H1655" s="2" t="s">
        <v>1608</v>
      </c>
      <c r="I1655" s="2" t="s">
        <v>1746</v>
      </c>
      <c r="J1655" s="1">
        <v>-28473.86</v>
      </c>
      <c r="K1655" s="1">
        <v>102679</v>
      </c>
      <c r="L1655" s="2" t="s">
        <v>21</v>
      </c>
      <c r="M1655" s="1">
        <v>1998</v>
      </c>
      <c r="N1655" s="1" t="str" cm="1">
        <f t="array" ref="N16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5" s="2" t="s">
        <v>65</v>
      </c>
      <c r="P1655" s="2" t="str" cm="1">
        <f t="array" ref="P16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55" s="1">
        <v>1</v>
      </c>
      <c r="R1655" s="1">
        <v>11.8</v>
      </c>
      <c r="S1655" s="1">
        <v>33.840000000000003</v>
      </c>
      <c r="T1655" s="1">
        <v>11.8</v>
      </c>
      <c r="U1655" s="9"/>
      <c r="V1655" s="10"/>
      <c r="W1655" s="1" t="s">
        <v>46</v>
      </c>
      <c r="X1655" s="2" t="s">
        <v>24</v>
      </c>
      <c r="Y1655" s="2" t="str" cm="1">
        <f t="array" ref="Y16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6" spans="1:26" ht="15" customHeight="1" x14ac:dyDescent="0.35">
      <c r="A1656" s="1">
        <v>1655</v>
      </c>
      <c r="B1656" s="13">
        <v>-8.4692817706021408</v>
      </c>
      <c r="C1656" s="12">
        <v>40.595019881151899</v>
      </c>
      <c r="D1656" s="1">
        <v>4690</v>
      </c>
      <c r="E1656" s="2" t="s">
        <v>1829</v>
      </c>
      <c r="F1656" s="1"/>
      <c r="G1656" s="2" t="s">
        <v>37</v>
      </c>
      <c r="H1656" s="2" t="s">
        <v>1608</v>
      </c>
      <c r="I1656" s="2" t="s">
        <v>1746</v>
      </c>
      <c r="J1656" s="1">
        <v>-28456.45</v>
      </c>
      <c r="K1656" s="1">
        <v>102959.3</v>
      </c>
      <c r="L1656" s="2" t="s">
        <v>21</v>
      </c>
      <c r="M1656" s="1">
        <v>1998</v>
      </c>
      <c r="N1656" s="1" t="str" cm="1">
        <f t="array" ref="N16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6" s="2" t="s">
        <v>32</v>
      </c>
      <c r="P1656" s="2" t="str" cm="1">
        <f t="array" ref="P16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6" s="1">
        <v>3</v>
      </c>
      <c r="R1656" s="1">
        <v>68.099999999999994</v>
      </c>
      <c r="S1656" s="1">
        <v>24.11</v>
      </c>
      <c r="T1656" s="1">
        <v>36.5</v>
      </c>
      <c r="U1656" s="1">
        <v>6</v>
      </c>
      <c r="V1656" s="10"/>
      <c r="W1656" s="1" t="s">
        <v>46</v>
      </c>
      <c r="X1656" s="2" t="s">
        <v>38</v>
      </c>
      <c r="Y1656" s="2" t="str" cm="1">
        <f t="array" ref="Y16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7" spans="1:26" ht="15" customHeight="1" x14ac:dyDescent="0.35">
      <c r="A1657" s="1">
        <v>1656</v>
      </c>
      <c r="B1657" s="13">
        <v>-8.4655242030935192</v>
      </c>
      <c r="C1657" s="12">
        <v>40.611352741853601</v>
      </c>
      <c r="D1657" s="1">
        <v>4695</v>
      </c>
      <c r="E1657" s="2" t="s">
        <v>1830</v>
      </c>
      <c r="F1657" s="1"/>
      <c r="G1657" s="2" t="s">
        <v>37</v>
      </c>
      <c r="H1657" s="2" t="s">
        <v>1608</v>
      </c>
      <c r="I1657" s="2" t="s">
        <v>1746</v>
      </c>
      <c r="J1657" s="1">
        <v>-28131.53</v>
      </c>
      <c r="K1657" s="1">
        <v>104771.8</v>
      </c>
      <c r="L1657" s="2" t="s">
        <v>21</v>
      </c>
      <c r="M1657" s="1">
        <v>2000</v>
      </c>
      <c r="N1657" s="1" t="str" cm="1">
        <f t="array" ref="N16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7" s="2" t="s">
        <v>32</v>
      </c>
      <c r="P1657" s="2" t="str" cm="1">
        <f t="array" ref="P16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7" s="1">
        <v>3</v>
      </c>
      <c r="R1657" s="1">
        <v>49.5</v>
      </c>
      <c r="S1657" s="1">
        <v>12.2</v>
      </c>
      <c r="T1657" s="1">
        <v>27.3</v>
      </c>
      <c r="U1657" s="1">
        <v>5.3</v>
      </c>
      <c r="V1657" s="10"/>
      <c r="W1657" s="1" t="s">
        <v>46</v>
      </c>
      <c r="X1657" s="2" t="s">
        <v>24</v>
      </c>
      <c r="Y1657" s="2" t="str" cm="1">
        <f t="array" ref="Y16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8" spans="1:26" ht="15" customHeight="1" x14ac:dyDescent="0.35">
      <c r="A1658" s="1">
        <v>1657</v>
      </c>
      <c r="B1658" s="13">
        <v>-8.4704749781952504</v>
      </c>
      <c r="C1658" s="12">
        <v>40.633650578152903</v>
      </c>
      <c r="D1658" s="1">
        <v>4696</v>
      </c>
      <c r="E1658" s="2" t="s">
        <v>1831</v>
      </c>
      <c r="F1658" s="1"/>
      <c r="G1658" s="2" t="s">
        <v>26</v>
      </c>
      <c r="H1658" s="2" t="s">
        <v>1608</v>
      </c>
      <c r="I1658" s="2" t="s">
        <v>1746</v>
      </c>
      <c r="J1658" s="1">
        <v>-28541.01</v>
      </c>
      <c r="K1658" s="1">
        <v>107249.5</v>
      </c>
      <c r="L1658" s="2" t="s">
        <v>21</v>
      </c>
      <c r="M1658" s="1">
        <v>1985</v>
      </c>
      <c r="N1658" s="1" t="str" cm="1">
        <f t="array" ref="N16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58" s="2" t="s">
        <v>32</v>
      </c>
      <c r="P1658" s="2" t="str" cm="1">
        <f t="array" ref="P16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8" s="1">
        <v>3</v>
      </c>
      <c r="R1658" s="1">
        <v>36.6</v>
      </c>
      <c r="S1658" s="1">
        <v>15.4</v>
      </c>
      <c r="T1658" s="1">
        <v>16</v>
      </c>
      <c r="U1658" s="1">
        <v>4.8</v>
      </c>
      <c r="V1658" s="10"/>
      <c r="W1658" s="1" t="s">
        <v>46</v>
      </c>
      <c r="X1658" s="2" t="s">
        <v>24</v>
      </c>
      <c r="Y1658" s="2" t="str" cm="1">
        <f t="array" ref="Y16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59" spans="1:26" ht="15" customHeight="1" x14ac:dyDescent="0.35">
      <c r="A1659" s="1">
        <v>1658</v>
      </c>
      <c r="B1659" s="13">
        <v>-8.4691419686515506</v>
      </c>
      <c r="C1659" s="12">
        <v>40.6389269983353</v>
      </c>
      <c r="D1659" s="1">
        <v>4699</v>
      </c>
      <c r="E1659" s="2" t="s">
        <v>1832</v>
      </c>
      <c r="F1659" s="1"/>
      <c r="G1659" s="2" t="s">
        <v>63</v>
      </c>
      <c r="H1659" s="2" t="s">
        <v>1608</v>
      </c>
      <c r="I1659" s="2" t="s">
        <v>1746</v>
      </c>
      <c r="J1659" s="1">
        <v>-28426</v>
      </c>
      <c r="K1659" s="1">
        <v>107835</v>
      </c>
      <c r="L1659" s="2" t="s">
        <v>21</v>
      </c>
      <c r="M1659" s="1">
        <v>1980</v>
      </c>
      <c r="N1659" s="1" t="str" cm="1">
        <f t="array" ref="N16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59" s="2" t="s">
        <v>32</v>
      </c>
      <c r="P1659" s="2" t="str" cm="1">
        <f t="array" ref="P16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59" s="1">
        <v>15</v>
      </c>
      <c r="R1659" s="1">
        <v>556</v>
      </c>
      <c r="S1659" s="1">
        <v>15.65</v>
      </c>
      <c r="T1659" s="1">
        <v>38.5</v>
      </c>
      <c r="U1659" s="1">
        <v>12</v>
      </c>
      <c r="V1659" s="10"/>
      <c r="W1659" s="1" t="s">
        <v>46</v>
      </c>
      <c r="X1659" s="2" t="s">
        <v>38</v>
      </c>
      <c r="Y1659" s="2" t="str" cm="1">
        <f t="array" ref="Y16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0" spans="1:26" ht="15" customHeight="1" x14ac:dyDescent="0.35">
      <c r="A1660" s="1">
        <v>1659</v>
      </c>
      <c r="B1660" s="13">
        <v>-8.4720015425525101</v>
      </c>
      <c r="C1660" s="12">
        <v>40.676336832456897</v>
      </c>
      <c r="D1660" s="1">
        <v>4702</v>
      </c>
      <c r="E1660" s="2" t="s">
        <v>1475</v>
      </c>
      <c r="F1660" s="1"/>
      <c r="G1660" s="2" t="s">
        <v>19</v>
      </c>
      <c r="H1660" s="2" t="s">
        <v>1608</v>
      </c>
      <c r="I1660" s="2" t="s">
        <v>1746</v>
      </c>
      <c r="J1660" s="1">
        <v>-28651.89</v>
      </c>
      <c r="K1660" s="1">
        <v>111990.2</v>
      </c>
      <c r="L1660" s="2" t="s">
        <v>21</v>
      </c>
      <c r="M1660" s="1">
        <v>1950</v>
      </c>
      <c r="N1660" s="1" t="str" cm="1">
        <f t="array" ref="N16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0" s="2" t="s">
        <v>65</v>
      </c>
      <c r="P1660" s="2" t="str" cm="1">
        <f t="array" ref="P16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0" s="1">
        <v>1</v>
      </c>
      <c r="R1660" s="1">
        <v>7.14</v>
      </c>
      <c r="S1660" s="1">
        <v>28.7</v>
      </c>
      <c r="T1660" s="1">
        <v>7.14</v>
      </c>
      <c r="U1660" s="9"/>
      <c r="V1660" s="10"/>
      <c r="W1660" s="1" t="s">
        <v>46</v>
      </c>
      <c r="X1660" s="2" t="s">
        <v>24</v>
      </c>
      <c r="Y1660" s="2" t="str" cm="1">
        <f t="array" ref="Y16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1" spans="1:26" ht="15" customHeight="1" x14ac:dyDescent="0.35">
      <c r="A1661" s="1">
        <v>1660</v>
      </c>
      <c r="B1661" s="13">
        <v>-8.4772623851402198</v>
      </c>
      <c r="C1661" s="12">
        <v>40.6939784795291</v>
      </c>
      <c r="D1661" s="1">
        <v>4704</v>
      </c>
      <c r="E1661" s="2" t="s">
        <v>1833</v>
      </c>
      <c r="F1661" s="1"/>
      <c r="G1661" s="2" t="s">
        <v>19</v>
      </c>
      <c r="H1661" s="2" t="s">
        <v>1608</v>
      </c>
      <c r="I1661" s="2" t="s">
        <v>1657</v>
      </c>
      <c r="J1661" s="1">
        <v>-29089</v>
      </c>
      <c r="K1661" s="1">
        <v>113951</v>
      </c>
      <c r="L1661" s="2" t="s">
        <v>21</v>
      </c>
      <c r="M1661" s="1">
        <v>1950</v>
      </c>
      <c r="N1661" s="1" t="str" cm="1">
        <f t="array" ref="N16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1" s="2" t="s">
        <v>22</v>
      </c>
      <c r="P1661" s="2" t="str" cm="1">
        <f t="array" ref="P16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1" s="1">
        <v>1</v>
      </c>
      <c r="R1661" s="1">
        <v>10</v>
      </c>
      <c r="S1661" s="1">
        <v>13.44</v>
      </c>
      <c r="T1661" s="1">
        <v>10</v>
      </c>
      <c r="U1661" s="9"/>
      <c r="V1661" s="10"/>
      <c r="W1661" s="1" t="s">
        <v>46</v>
      </c>
      <c r="X1661" s="2" t="s">
        <v>24</v>
      </c>
      <c r="Y1661" s="2" t="str" cm="1">
        <f t="array" ref="Y16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2" spans="1:26" ht="15" customHeight="1" x14ac:dyDescent="0.35">
      <c r="A1662" s="1">
        <v>1661</v>
      </c>
      <c r="B1662" s="13">
        <v>-8.4812079571871504</v>
      </c>
      <c r="C1662" s="12">
        <v>40.7019181392848</v>
      </c>
      <c r="D1662" s="1">
        <v>4706</v>
      </c>
      <c r="E1662" s="2" t="s">
        <v>1834</v>
      </c>
      <c r="F1662" s="1"/>
      <c r="G1662" s="2" t="s">
        <v>19</v>
      </c>
      <c r="H1662" s="2" t="s">
        <v>1608</v>
      </c>
      <c r="I1662" s="2" t="s">
        <v>1657</v>
      </c>
      <c r="J1662" s="1">
        <v>-29419</v>
      </c>
      <c r="K1662" s="1">
        <v>114834</v>
      </c>
      <c r="L1662" s="2" t="s">
        <v>21</v>
      </c>
      <c r="M1662" s="1">
        <v>1947</v>
      </c>
      <c r="N1662" s="1" t="str" cm="1">
        <f t="array" ref="N16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2" s="2" t="s">
        <v>22</v>
      </c>
      <c r="P1662" s="2" t="str" cm="1">
        <f t="array" ref="P16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2" s="1">
        <v>1</v>
      </c>
      <c r="R1662" s="1">
        <v>8.75</v>
      </c>
      <c r="S1662" s="1">
        <v>39.6</v>
      </c>
      <c r="T1662" s="1">
        <v>8.75</v>
      </c>
      <c r="U1662" s="9"/>
      <c r="V1662" s="10"/>
      <c r="W1662" s="1" t="s">
        <v>46</v>
      </c>
      <c r="X1662" s="2" t="s">
        <v>24</v>
      </c>
      <c r="Y1662" s="2" t="str" cm="1">
        <f t="array" ref="Y16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62" s="2" t="s">
        <v>38</v>
      </c>
    </row>
    <row r="1663" spans="1:26" ht="15" customHeight="1" x14ac:dyDescent="0.35">
      <c r="A1663" s="1">
        <v>1662</v>
      </c>
      <c r="B1663" s="13">
        <v>-8.4902230929202798</v>
      </c>
      <c r="C1663" s="12">
        <v>40.7484853818669</v>
      </c>
      <c r="D1663" s="1">
        <v>4707</v>
      </c>
      <c r="E1663" s="2" t="s">
        <v>1835</v>
      </c>
      <c r="F1663" s="1"/>
      <c r="G1663" s="2" t="s">
        <v>19</v>
      </c>
      <c r="H1663" s="2" t="s">
        <v>1608</v>
      </c>
      <c r="I1663" s="2" t="s">
        <v>1657</v>
      </c>
      <c r="J1663" s="1">
        <v>-30159.87</v>
      </c>
      <c r="K1663" s="1">
        <v>120008.3</v>
      </c>
      <c r="L1663" s="2" t="s">
        <v>21</v>
      </c>
      <c r="M1663" s="1">
        <v>1947</v>
      </c>
      <c r="N1663" s="1" t="str" cm="1">
        <f t="array" ref="N16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63" s="2" t="s">
        <v>22</v>
      </c>
      <c r="P1663" s="2" t="str" cm="1">
        <f t="array" ref="P16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63" s="1">
        <v>1</v>
      </c>
      <c r="R1663" s="1">
        <v>5.85</v>
      </c>
      <c r="S1663" s="1">
        <v>8.23</v>
      </c>
      <c r="T1663" s="1">
        <v>5.85</v>
      </c>
      <c r="U1663" s="9"/>
      <c r="V1663" s="10"/>
      <c r="W1663" s="1" t="s">
        <v>46</v>
      </c>
      <c r="X1663" s="2" t="s">
        <v>24</v>
      </c>
      <c r="Y1663" s="2" t="str" cm="1">
        <f t="array" ref="Y16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4" spans="1:26" ht="15" customHeight="1" x14ac:dyDescent="0.35">
      <c r="A1664" s="1">
        <v>1663</v>
      </c>
      <c r="B1664" s="13">
        <v>-8.4763281269770694</v>
      </c>
      <c r="C1664" s="12">
        <v>40.809403755780501</v>
      </c>
      <c r="D1664" s="1">
        <v>4713</v>
      </c>
      <c r="E1664" s="2" t="s">
        <v>1836</v>
      </c>
      <c r="F1664" s="1"/>
      <c r="G1664" s="2" t="s">
        <v>19</v>
      </c>
      <c r="H1664" s="2" t="s">
        <v>1608</v>
      </c>
      <c r="I1664" s="2" t="s">
        <v>1676</v>
      </c>
      <c r="J1664" s="1">
        <v>-28959.91</v>
      </c>
      <c r="K1664" s="1">
        <v>126768.6</v>
      </c>
      <c r="L1664" s="2" t="s">
        <v>21</v>
      </c>
      <c r="M1664" s="1">
        <v>1987</v>
      </c>
      <c r="N1664" s="1" t="str" cm="1">
        <f t="array" ref="N16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4" s="2" t="s">
        <v>65</v>
      </c>
      <c r="P1664" s="2" t="str" cm="1">
        <f t="array" ref="P16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4" s="1">
        <v>1</v>
      </c>
      <c r="R1664" s="1">
        <v>7.4</v>
      </c>
      <c r="S1664" s="1">
        <v>15.24</v>
      </c>
      <c r="T1664" s="1">
        <v>7.4</v>
      </c>
      <c r="U1664" s="9"/>
      <c r="V1664" s="10"/>
      <c r="W1664" s="1" t="s">
        <v>46</v>
      </c>
      <c r="X1664" s="2" t="s">
        <v>24</v>
      </c>
      <c r="Y1664" s="2" t="str" cm="1">
        <f t="array" ref="Y16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5" spans="1:25" ht="15" customHeight="1" x14ac:dyDescent="0.35">
      <c r="A1665" s="1">
        <v>1664</v>
      </c>
      <c r="B1665" s="13">
        <v>-8.4761774141714703</v>
      </c>
      <c r="C1665" s="12">
        <v>40.812287575635501</v>
      </c>
      <c r="D1665" s="1">
        <v>4714</v>
      </c>
      <c r="E1665" s="2" t="s">
        <v>1837</v>
      </c>
      <c r="F1665" s="1"/>
      <c r="G1665" s="2" t="s">
        <v>37</v>
      </c>
      <c r="H1665" s="2" t="s">
        <v>1608</v>
      </c>
      <c r="I1665" s="2" t="s">
        <v>1676</v>
      </c>
      <c r="J1665" s="1">
        <v>-28945.94</v>
      </c>
      <c r="K1665" s="1">
        <v>127088.8</v>
      </c>
      <c r="L1665" s="2" t="s">
        <v>21</v>
      </c>
      <c r="M1665" s="1">
        <v>1987</v>
      </c>
      <c r="N1665" s="1" t="str" cm="1">
        <f t="array" ref="N16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5" s="2" t="s">
        <v>32</v>
      </c>
      <c r="P1665" s="2" t="str" cm="1">
        <f t="array" ref="P16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5" s="1">
        <v>3</v>
      </c>
      <c r="R1665" s="1">
        <v>40.700000000000003</v>
      </c>
      <c r="S1665" s="1">
        <v>10</v>
      </c>
      <c r="T1665" s="1">
        <v>22.4</v>
      </c>
      <c r="U1665" s="1">
        <v>6</v>
      </c>
      <c r="V1665" s="10"/>
      <c r="W1665" s="1" t="s">
        <v>46</v>
      </c>
      <c r="X1665" s="2" t="s">
        <v>38</v>
      </c>
      <c r="Y1665" s="2" t="str" cm="1">
        <f t="array" ref="Y16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6" spans="1:25" ht="15" customHeight="1" x14ac:dyDescent="0.35">
      <c r="A1666" s="1">
        <v>1665</v>
      </c>
      <c r="B1666" s="13">
        <v>-8.4120576807259901</v>
      </c>
      <c r="C1666" s="12">
        <v>41.820537057388599</v>
      </c>
      <c r="D1666" s="1">
        <v>4715</v>
      </c>
      <c r="E1666" s="2" t="s">
        <v>1011</v>
      </c>
      <c r="F1666" s="1"/>
      <c r="G1666" s="2" t="s">
        <v>37</v>
      </c>
      <c r="H1666" s="2" t="s">
        <v>384</v>
      </c>
      <c r="I1666" s="2" t="s">
        <v>1788</v>
      </c>
      <c r="J1666" s="1">
        <v>-23176</v>
      </c>
      <c r="K1666" s="1">
        <v>239046</v>
      </c>
      <c r="L1666" s="2" t="s">
        <v>21</v>
      </c>
      <c r="M1666" s="1">
        <v>2003</v>
      </c>
      <c r="N1666" s="1" t="str" cm="1">
        <f t="array" ref="N16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6" s="2" t="s">
        <v>32</v>
      </c>
      <c r="P1666" s="2" t="str" cm="1">
        <f t="array" ref="P16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6" s="1">
        <v>3</v>
      </c>
      <c r="R1666" s="1">
        <v>47.71</v>
      </c>
      <c r="S1666" s="1">
        <v>18.8</v>
      </c>
      <c r="T1666" s="1">
        <v>25.71</v>
      </c>
      <c r="U1666" s="1">
        <v>5.6</v>
      </c>
      <c r="V1666" s="10"/>
      <c r="W1666" s="1" t="s">
        <v>41</v>
      </c>
      <c r="X1666" s="2" t="s">
        <v>38</v>
      </c>
      <c r="Y1666" s="2" t="str" cm="1">
        <f t="array" ref="Y16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7" spans="1:25" ht="15" customHeight="1" x14ac:dyDescent="0.35">
      <c r="A1667" s="1">
        <v>1666</v>
      </c>
      <c r="B1667" s="13">
        <v>-8.4710837350118702</v>
      </c>
      <c r="C1667" s="12">
        <v>40.821437178811898</v>
      </c>
      <c r="D1667" s="1">
        <v>4716</v>
      </c>
      <c r="E1667" s="2" t="s">
        <v>1838</v>
      </c>
      <c r="F1667" s="1"/>
      <c r="G1667" s="2" t="s">
        <v>37</v>
      </c>
      <c r="H1667" s="2" t="s">
        <v>1608</v>
      </c>
      <c r="I1667" s="2" t="s">
        <v>1676</v>
      </c>
      <c r="J1667" s="1">
        <v>-28512.25</v>
      </c>
      <c r="K1667" s="1">
        <v>128103.2</v>
      </c>
      <c r="L1667" s="2" t="s">
        <v>21</v>
      </c>
      <c r="M1667" s="1">
        <v>1987</v>
      </c>
      <c r="N1667" s="1" t="str" cm="1">
        <f t="array" ref="N16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7" s="2" t="s">
        <v>32</v>
      </c>
      <c r="P1667" s="2" t="str" cm="1">
        <f t="array" ref="P16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7" s="1">
        <v>3</v>
      </c>
      <c r="R1667" s="1">
        <v>35</v>
      </c>
      <c r="S1667" s="1">
        <v>11</v>
      </c>
      <c r="T1667" s="1">
        <v>16.62</v>
      </c>
      <c r="U1667" s="1">
        <v>5.93</v>
      </c>
      <c r="V1667" s="10"/>
      <c r="W1667" s="1" t="s">
        <v>46</v>
      </c>
      <c r="X1667" s="2" t="s">
        <v>38</v>
      </c>
      <c r="Y1667" s="2" t="str" cm="1">
        <f t="array" ref="Y16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8" spans="1:25" ht="15" customHeight="1" x14ac:dyDescent="0.35">
      <c r="A1668" s="1">
        <v>1667</v>
      </c>
      <c r="B1668" s="13">
        <v>-8.4686242803169698</v>
      </c>
      <c r="C1668" s="12">
        <v>40.824719435829998</v>
      </c>
      <c r="D1668" s="1">
        <v>4717</v>
      </c>
      <c r="E1668" s="2" t="s">
        <v>1839</v>
      </c>
      <c r="F1668" s="1"/>
      <c r="G1668" s="2" t="s">
        <v>19</v>
      </c>
      <c r="H1668" s="2" t="s">
        <v>1608</v>
      </c>
      <c r="I1668" s="2" t="s">
        <v>1676</v>
      </c>
      <c r="J1668" s="1">
        <v>-28303.37</v>
      </c>
      <c r="K1668" s="1">
        <v>128466.9</v>
      </c>
      <c r="L1668" s="2" t="s">
        <v>21</v>
      </c>
      <c r="M1668" s="1">
        <v>1990</v>
      </c>
      <c r="N1668" s="1" t="str" cm="1">
        <f t="array" ref="N16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8" s="2" t="s">
        <v>65</v>
      </c>
      <c r="P1668" s="2" t="str" cm="1">
        <f t="array" ref="P16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68" s="1">
        <v>1</v>
      </c>
      <c r="R1668" s="1">
        <v>12.5</v>
      </c>
      <c r="S1668" s="1">
        <v>14.5</v>
      </c>
      <c r="T1668" s="1">
        <v>12.5</v>
      </c>
      <c r="U1668" s="9"/>
      <c r="V1668" s="10"/>
      <c r="W1668" s="1" t="s">
        <v>46</v>
      </c>
      <c r="X1668" s="2" t="s">
        <v>24</v>
      </c>
      <c r="Y1668" s="2" t="str" cm="1">
        <f t="array" ref="Y16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69" spans="1:25" ht="15" customHeight="1" x14ac:dyDescent="0.35">
      <c r="A1669" s="1">
        <v>1668</v>
      </c>
      <c r="B1669" s="13">
        <v>-8.4677689455635097</v>
      </c>
      <c r="C1669" s="12">
        <v>40.827586374155501</v>
      </c>
      <c r="D1669" s="1">
        <v>4718</v>
      </c>
      <c r="E1669" s="2" t="s">
        <v>1840</v>
      </c>
      <c r="F1669" s="1"/>
      <c r="G1669" s="2" t="s">
        <v>26</v>
      </c>
      <c r="H1669" s="2" t="s">
        <v>1608</v>
      </c>
      <c r="I1669" s="2" t="s">
        <v>1676</v>
      </c>
      <c r="J1669" s="1">
        <v>-28230</v>
      </c>
      <c r="K1669" s="1">
        <v>128785</v>
      </c>
      <c r="L1669" s="2" t="s">
        <v>21</v>
      </c>
      <c r="M1669" s="1">
        <v>1990</v>
      </c>
      <c r="N1669" s="1" t="str" cm="1">
        <f t="array" ref="N16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69" s="2" t="s">
        <v>32</v>
      </c>
      <c r="P1669" s="2" t="str" cm="1">
        <f t="array" ref="P16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69" s="1">
        <v>3</v>
      </c>
      <c r="R1669" s="1">
        <v>40</v>
      </c>
      <c r="S1669" s="1">
        <v>15.8</v>
      </c>
      <c r="T1669" s="1">
        <v>18</v>
      </c>
      <c r="U1669" s="1">
        <v>5</v>
      </c>
      <c r="V1669" s="10"/>
      <c r="W1669" s="1" t="s">
        <v>46</v>
      </c>
      <c r="X1669" s="2" t="s">
        <v>38</v>
      </c>
      <c r="Y1669" s="2" t="str" cm="1">
        <f t="array" ref="Y16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0" spans="1:25" ht="15" customHeight="1" x14ac:dyDescent="0.35">
      <c r="A1670" s="1">
        <v>1669</v>
      </c>
      <c r="B1670" s="13">
        <v>-8.4729269405191499</v>
      </c>
      <c r="C1670" s="12">
        <v>40.835409141445503</v>
      </c>
      <c r="D1670" s="1">
        <v>4721</v>
      </c>
      <c r="E1670" s="2" t="s">
        <v>1841</v>
      </c>
      <c r="F1670" s="1"/>
      <c r="G1670" s="2" t="s">
        <v>19</v>
      </c>
      <c r="H1670" s="2" t="s">
        <v>1608</v>
      </c>
      <c r="I1670" s="2" t="s">
        <v>1676</v>
      </c>
      <c r="J1670" s="1">
        <v>-28661.73</v>
      </c>
      <c r="K1670" s="1">
        <v>129655.4</v>
      </c>
      <c r="L1670" s="2" t="s">
        <v>21</v>
      </c>
      <c r="M1670" s="1">
        <v>1990</v>
      </c>
      <c r="N1670" s="1" t="str" cm="1">
        <f t="array" ref="N16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0" s="2" t="s">
        <v>32</v>
      </c>
      <c r="P1670" s="2" t="str" cm="1">
        <f t="array" ref="P16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0" s="1">
        <v>3</v>
      </c>
      <c r="R1670" s="1">
        <v>64.5</v>
      </c>
      <c r="S1670" s="1">
        <v>20.440000000000001</v>
      </c>
      <c r="T1670" s="1">
        <v>30.34</v>
      </c>
      <c r="U1670" s="1">
        <v>6.83</v>
      </c>
      <c r="V1670" s="10"/>
      <c r="W1670" s="1" t="s">
        <v>46</v>
      </c>
      <c r="X1670" s="2" t="s">
        <v>38</v>
      </c>
      <c r="Y1670" s="2" t="str" cm="1">
        <f t="array" ref="Y16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1" spans="1:25" ht="15" customHeight="1" x14ac:dyDescent="0.35">
      <c r="A1671" s="1">
        <v>1670</v>
      </c>
      <c r="B1671" s="13">
        <v>-8.4076852793786898</v>
      </c>
      <c r="C1671" s="12">
        <v>41.799983936338101</v>
      </c>
      <c r="D1671" s="1">
        <v>4725</v>
      </c>
      <c r="E1671" s="2" t="s">
        <v>1842</v>
      </c>
      <c r="F1671" s="1"/>
      <c r="G1671" s="2" t="s">
        <v>37</v>
      </c>
      <c r="H1671" s="2" t="s">
        <v>384</v>
      </c>
      <c r="I1671" s="2" t="s">
        <v>1756</v>
      </c>
      <c r="J1671" s="1">
        <v>-22820.02</v>
      </c>
      <c r="K1671" s="1">
        <v>236762</v>
      </c>
      <c r="L1671" s="2" t="s">
        <v>21</v>
      </c>
      <c r="M1671" s="1">
        <v>2003</v>
      </c>
      <c r="N1671" s="1" t="str" cm="1">
        <f t="array" ref="N16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1" s="2" t="s">
        <v>22</v>
      </c>
      <c r="P1671" s="2" t="str" cm="1">
        <f t="array" ref="P16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1" s="1">
        <v>1</v>
      </c>
      <c r="R1671" s="1">
        <v>14.13</v>
      </c>
      <c r="S1671" s="1">
        <v>11.16</v>
      </c>
      <c r="T1671" s="1">
        <v>14.13</v>
      </c>
      <c r="U1671" s="9"/>
      <c r="V1671" s="10"/>
      <c r="W1671" s="1" t="s">
        <v>41</v>
      </c>
      <c r="X1671" s="2" t="s">
        <v>38</v>
      </c>
      <c r="Y1671" s="2" t="str" cm="1">
        <f t="array" ref="Y16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2" spans="1:25" ht="15" customHeight="1" x14ac:dyDescent="0.35">
      <c r="A1672" s="1">
        <v>1671</v>
      </c>
      <c r="B1672" s="13">
        <v>-8.4711048584874291</v>
      </c>
      <c r="C1672" s="12">
        <v>40.839652184668601</v>
      </c>
      <c r="D1672" s="1">
        <v>4726</v>
      </c>
      <c r="E1672" s="2" t="s">
        <v>1843</v>
      </c>
      <c r="F1672" s="1"/>
      <c r="G1672" s="2" t="s">
        <v>37</v>
      </c>
      <c r="H1672" s="2" t="s">
        <v>1608</v>
      </c>
      <c r="I1672" s="2" t="s">
        <v>1676</v>
      </c>
      <c r="J1672" s="1">
        <v>-28506.23</v>
      </c>
      <c r="K1672" s="1">
        <v>130126</v>
      </c>
      <c r="L1672" s="2" t="s">
        <v>21</v>
      </c>
      <c r="M1672" s="1">
        <v>1987</v>
      </c>
      <c r="N1672" s="1" t="str" cm="1">
        <f t="array" ref="N16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2" s="2" t="s">
        <v>22</v>
      </c>
      <c r="P1672" s="2" t="str" cm="1">
        <f t="array" ref="P16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72" s="1">
        <v>1</v>
      </c>
      <c r="R1672" s="1">
        <v>18.5</v>
      </c>
      <c r="S1672" s="1">
        <v>10.97</v>
      </c>
      <c r="T1672" s="1">
        <v>18.5</v>
      </c>
      <c r="U1672" s="9"/>
      <c r="V1672" s="10"/>
      <c r="W1672" s="1" t="s">
        <v>46</v>
      </c>
      <c r="X1672" s="2" t="s">
        <v>38</v>
      </c>
      <c r="Y1672" s="2" t="str" cm="1">
        <f t="array" ref="Y16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3" spans="1:25" ht="15" customHeight="1" x14ac:dyDescent="0.35">
      <c r="A1673" s="1">
        <v>1672</v>
      </c>
      <c r="B1673" s="13">
        <v>-8.4692145594666997</v>
      </c>
      <c r="C1673" s="12">
        <v>40.841539723746997</v>
      </c>
      <c r="D1673" s="1">
        <v>4727</v>
      </c>
      <c r="E1673" s="2" t="s">
        <v>1844</v>
      </c>
      <c r="F1673" s="1"/>
      <c r="G1673" s="2" t="s">
        <v>19</v>
      </c>
      <c r="H1673" s="2" t="s">
        <v>1608</v>
      </c>
      <c r="I1673" s="2" t="s">
        <v>1676</v>
      </c>
      <c r="J1673" s="1">
        <v>-28346</v>
      </c>
      <c r="K1673" s="1">
        <v>130335</v>
      </c>
      <c r="L1673" s="2" t="s">
        <v>21</v>
      </c>
      <c r="M1673" s="1">
        <v>1987</v>
      </c>
      <c r="N1673" s="1" t="str" cm="1">
        <f t="array" ref="N16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3" s="2" t="s">
        <v>65</v>
      </c>
      <c r="P1673" s="2" t="str" cm="1">
        <f t="array" ref="P16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3" s="1">
        <v>1</v>
      </c>
      <c r="R1673" s="1">
        <v>9</v>
      </c>
      <c r="S1673" s="1">
        <v>15.25</v>
      </c>
      <c r="T1673" s="1">
        <v>9</v>
      </c>
      <c r="U1673" s="9"/>
      <c r="V1673" s="10"/>
      <c r="W1673" s="1" t="s">
        <v>46</v>
      </c>
      <c r="X1673" s="2" t="s">
        <v>24</v>
      </c>
      <c r="Y1673" s="2" t="str" cm="1">
        <f t="array" ref="Y16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4" spans="1:25" ht="15" customHeight="1" x14ac:dyDescent="0.35">
      <c r="A1674" s="1">
        <v>1673</v>
      </c>
      <c r="B1674" s="13">
        <v>-8.4702994641974296</v>
      </c>
      <c r="C1674" s="12">
        <v>40.844270433033998</v>
      </c>
      <c r="D1674" s="1">
        <v>4728</v>
      </c>
      <c r="E1674" s="2" t="s">
        <v>1845</v>
      </c>
      <c r="F1674" s="1"/>
      <c r="G1674" s="2" t="s">
        <v>37</v>
      </c>
      <c r="H1674" s="2" t="s">
        <v>1608</v>
      </c>
      <c r="I1674" s="2" t="s">
        <v>1676</v>
      </c>
      <c r="J1674" s="1">
        <v>-28436.33</v>
      </c>
      <c r="K1674" s="1">
        <v>130638.6</v>
      </c>
      <c r="L1674" s="2" t="s">
        <v>21</v>
      </c>
      <c r="M1674" s="1">
        <v>1990</v>
      </c>
      <c r="N1674" s="1" t="str" cm="1">
        <f t="array" ref="N16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4" s="2" t="s">
        <v>32</v>
      </c>
      <c r="P1674" s="2" t="str" cm="1">
        <f t="array" ref="P16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4" s="1">
        <v>3</v>
      </c>
      <c r="R1674" s="1">
        <v>37.450000000000003</v>
      </c>
      <c r="S1674" s="1">
        <v>10.119999999999999</v>
      </c>
      <c r="T1674" s="1">
        <v>19.600000000000001</v>
      </c>
      <c r="U1674" s="1">
        <v>5.5</v>
      </c>
      <c r="V1674" s="10"/>
      <c r="W1674" s="1" t="s">
        <v>46</v>
      </c>
      <c r="X1674" s="2" t="s">
        <v>38</v>
      </c>
      <c r="Y1674" s="2" t="str" cm="1">
        <f t="array" ref="Y16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5" spans="1:25" ht="15" customHeight="1" x14ac:dyDescent="0.35">
      <c r="A1675" s="1">
        <v>1674</v>
      </c>
      <c r="B1675" s="13">
        <v>-8.4725067707718296</v>
      </c>
      <c r="C1675" s="12">
        <v>40.851101343774801</v>
      </c>
      <c r="D1675" s="1">
        <v>4730</v>
      </c>
      <c r="E1675" s="2" t="s">
        <v>1846</v>
      </c>
      <c r="F1675" s="1"/>
      <c r="G1675" s="2" t="s">
        <v>37</v>
      </c>
      <c r="H1675" s="2" t="s">
        <v>1608</v>
      </c>
      <c r="I1675" s="2" t="s">
        <v>1676</v>
      </c>
      <c r="J1675" s="1">
        <v>-28619.54</v>
      </c>
      <c r="K1675" s="1">
        <v>131397.9</v>
      </c>
      <c r="L1675" s="2" t="s">
        <v>21</v>
      </c>
      <c r="M1675" s="1">
        <v>1990</v>
      </c>
      <c r="N1675" s="1" t="str" cm="1">
        <f t="array" ref="N16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5" s="2" t="s">
        <v>32</v>
      </c>
      <c r="P1675" s="2" t="str" cm="1">
        <f t="array" ref="P16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5" s="1">
        <v>3</v>
      </c>
      <c r="R1675" s="1">
        <v>36.799999999999997</v>
      </c>
      <c r="S1675" s="1">
        <v>10</v>
      </c>
      <c r="T1675" s="1">
        <v>18.760000000000002</v>
      </c>
      <c r="U1675" s="1">
        <v>5.72</v>
      </c>
      <c r="V1675" s="10"/>
      <c r="W1675" s="1" t="s">
        <v>46</v>
      </c>
      <c r="X1675" s="2" t="s">
        <v>38</v>
      </c>
      <c r="Y1675" s="2" t="str" cm="1">
        <f t="array" ref="Y16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6" spans="1:25" ht="15" customHeight="1" x14ac:dyDescent="0.35">
      <c r="A1676" s="1">
        <v>1675</v>
      </c>
      <c r="B1676" s="13">
        <v>-8.4793045966769398</v>
      </c>
      <c r="C1676" s="12">
        <v>40.853978901743098</v>
      </c>
      <c r="D1676" s="1">
        <v>4731</v>
      </c>
      <c r="E1676" s="2" t="s">
        <v>1847</v>
      </c>
      <c r="F1676" s="1"/>
      <c r="G1676" s="2" t="s">
        <v>37</v>
      </c>
      <c r="H1676" s="2" t="s">
        <v>1608</v>
      </c>
      <c r="I1676" s="2" t="s">
        <v>1676</v>
      </c>
      <c r="J1676" s="1">
        <v>-29191.5</v>
      </c>
      <c r="K1676" s="1">
        <v>131719.70000000001</v>
      </c>
      <c r="L1676" s="2" t="s">
        <v>21</v>
      </c>
      <c r="M1676" s="1">
        <v>1987</v>
      </c>
      <c r="N1676" s="1" t="str" cm="1">
        <f t="array" ref="N16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6" s="2" t="s">
        <v>32</v>
      </c>
      <c r="P1676" s="2" t="str" cm="1">
        <f t="array" ref="P16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6" s="1">
        <v>3</v>
      </c>
      <c r="R1676" s="1">
        <v>38.409999999999997</v>
      </c>
      <c r="S1676" s="1">
        <v>10.15</v>
      </c>
      <c r="T1676" s="1">
        <v>17</v>
      </c>
      <c r="U1676" s="1">
        <v>7.5</v>
      </c>
      <c r="V1676" s="10"/>
      <c r="W1676" s="1" t="s">
        <v>46</v>
      </c>
      <c r="X1676" s="2" t="s">
        <v>38</v>
      </c>
      <c r="Y1676" s="2" t="str" cm="1">
        <f t="array" ref="Y16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7" spans="1:25" ht="15" customHeight="1" x14ac:dyDescent="0.35">
      <c r="A1677" s="1">
        <v>1676</v>
      </c>
      <c r="B1677" s="13">
        <v>-8.4845203378006797</v>
      </c>
      <c r="C1677" s="12">
        <v>40.859108493999102</v>
      </c>
      <c r="D1677" s="1">
        <v>4732</v>
      </c>
      <c r="E1677" s="2" t="s">
        <v>1848</v>
      </c>
      <c r="F1677" s="1"/>
      <c r="G1677" s="2" t="s">
        <v>19</v>
      </c>
      <c r="H1677" s="2" t="s">
        <v>1608</v>
      </c>
      <c r="I1677" s="2" t="s">
        <v>1676</v>
      </c>
      <c r="J1677" s="1">
        <v>-29629.01</v>
      </c>
      <c r="K1677" s="1">
        <v>132291.1</v>
      </c>
      <c r="L1677" s="2" t="s">
        <v>21</v>
      </c>
      <c r="M1677" s="1">
        <v>1988</v>
      </c>
      <c r="N1677" s="1" t="str" cm="1">
        <f t="array" ref="N16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7" s="2" t="s">
        <v>65</v>
      </c>
      <c r="P1677" s="2" t="str" cm="1">
        <f t="array" ref="P16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77" s="1">
        <v>1</v>
      </c>
      <c r="R1677" s="1">
        <v>9.9</v>
      </c>
      <c r="S1677" s="1">
        <v>20.7</v>
      </c>
      <c r="T1677" s="1">
        <v>9.9</v>
      </c>
      <c r="U1677" s="9"/>
      <c r="V1677" s="10"/>
      <c r="W1677" s="1" t="s">
        <v>46</v>
      </c>
      <c r="X1677" s="2" t="s">
        <v>24</v>
      </c>
      <c r="Y1677" s="2" t="str" cm="1">
        <f t="array" ref="Y16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8" spans="1:25" ht="15" customHeight="1" x14ac:dyDescent="0.35">
      <c r="A1678" s="1">
        <v>1677</v>
      </c>
      <c r="B1678" s="13">
        <v>-8.4828373650956692</v>
      </c>
      <c r="C1678" s="12">
        <v>40.8615016897053</v>
      </c>
      <c r="D1678" s="1">
        <v>4733</v>
      </c>
      <c r="E1678" s="2" t="s">
        <v>1849</v>
      </c>
      <c r="F1678" s="1"/>
      <c r="G1678" s="2" t="s">
        <v>19</v>
      </c>
      <c r="H1678" s="2" t="s">
        <v>1608</v>
      </c>
      <c r="I1678" s="2" t="s">
        <v>1676</v>
      </c>
      <c r="J1678" s="1">
        <v>-29486.05</v>
      </c>
      <c r="K1678" s="1">
        <v>132556.29999999999</v>
      </c>
      <c r="L1678" s="2" t="s">
        <v>21</v>
      </c>
      <c r="M1678" s="1">
        <v>1988</v>
      </c>
      <c r="N1678" s="1" t="str" cm="1">
        <f t="array" ref="N16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8" s="2" t="s">
        <v>32</v>
      </c>
      <c r="P1678" s="2" t="str" cm="1">
        <f t="array" ref="P16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8" s="1">
        <v>3</v>
      </c>
      <c r="R1678" s="1">
        <v>40.92</v>
      </c>
      <c r="S1678" s="1">
        <v>20.63</v>
      </c>
      <c r="T1678" s="1">
        <v>19.329999999999998</v>
      </c>
      <c r="U1678" s="1">
        <v>5.3</v>
      </c>
      <c r="V1678" s="10"/>
      <c r="W1678" s="1" t="s">
        <v>46</v>
      </c>
      <c r="X1678" s="2" t="s">
        <v>38</v>
      </c>
      <c r="Y1678" s="2" t="str" cm="1">
        <f t="array" ref="Y16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79" spans="1:25" ht="15" customHeight="1" x14ac:dyDescent="0.35">
      <c r="A1679" s="1">
        <v>1678</v>
      </c>
      <c r="B1679" s="13">
        <v>-8.4008661043838497</v>
      </c>
      <c r="C1679" s="12">
        <v>41.809462565299597</v>
      </c>
      <c r="D1679" s="1">
        <v>4734</v>
      </c>
      <c r="E1679" s="2" t="s">
        <v>1842</v>
      </c>
      <c r="F1679" s="1"/>
      <c r="G1679" s="2" t="s">
        <v>37</v>
      </c>
      <c r="H1679" s="2" t="s">
        <v>384</v>
      </c>
      <c r="I1679" s="2" t="s">
        <v>1756</v>
      </c>
      <c r="J1679" s="1">
        <v>-22250</v>
      </c>
      <c r="K1679" s="1">
        <v>237813</v>
      </c>
      <c r="L1679" s="2" t="s">
        <v>21</v>
      </c>
      <c r="M1679" s="1">
        <v>1996</v>
      </c>
      <c r="N1679" s="1" t="str" cm="1">
        <f t="array" ref="N16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79" s="2" t="s">
        <v>32</v>
      </c>
      <c r="P1679" s="2" t="str" cm="1">
        <f t="array" ref="P16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79" s="1">
        <v>3</v>
      </c>
      <c r="R1679" s="1">
        <v>30.59</v>
      </c>
      <c r="S1679" s="1">
        <v>8.4</v>
      </c>
      <c r="T1679" s="1">
        <v>16.510000000000002</v>
      </c>
      <c r="U1679" s="1">
        <v>5.53</v>
      </c>
      <c r="V1679" s="10"/>
      <c r="W1679" s="1" t="s">
        <v>41</v>
      </c>
      <c r="X1679" s="2" t="s">
        <v>38</v>
      </c>
      <c r="Y1679" s="2" t="str" cm="1">
        <f t="array" ref="Y16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0" spans="1:25" ht="15" customHeight="1" x14ac:dyDescent="0.35">
      <c r="A1680" s="1">
        <v>1679</v>
      </c>
      <c r="B1680" s="13">
        <v>-8.4814190688242697</v>
      </c>
      <c r="C1680" s="12">
        <v>40.863520360837299</v>
      </c>
      <c r="D1680" s="1">
        <v>4735</v>
      </c>
      <c r="E1680" s="2" t="s">
        <v>1850</v>
      </c>
      <c r="F1680" s="1"/>
      <c r="G1680" s="2" t="s">
        <v>26</v>
      </c>
      <c r="H1680" s="2" t="s">
        <v>1608</v>
      </c>
      <c r="I1680" s="2" t="s">
        <v>1676</v>
      </c>
      <c r="J1680" s="1">
        <v>-29365.58</v>
      </c>
      <c r="K1680" s="1">
        <v>132780</v>
      </c>
      <c r="L1680" s="2" t="s">
        <v>21</v>
      </c>
      <c r="M1680" s="1">
        <v>1988</v>
      </c>
      <c r="N1680" s="1" t="str" cm="1">
        <f t="array" ref="N16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0" s="2" t="s">
        <v>22</v>
      </c>
      <c r="P1680" s="2" t="str" cm="1">
        <f t="array" ref="P16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80" s="1">
        <v>1</v>
      </c>
      <c r="R1680" s="1">
        <v>25.15</v>
      </c>
      <c r="S1680" s="1">
        <v>25</v>
      </c>
      <c r="T1680" s="1">
        <v>25.15</v>
      </c>
      <c r="U1680" s="9"/>
      <c r="V1680" s="10"/>
      <c r="W1680" s="1" t="s">
        <v>46</v>
      </c>
      <c r="X1680" s="2" t="s">
        <v>38</v>
      </c>
      <c r="Y1680" s="2" t="str" cm="1">
        <f t="array" ref="Y16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1" spans="1:25" ht="15" customHeight="1" x14ac:dyDescent="0.35">
      <c r="A1681" s="1">
        <v>1680</v>
      </c>
      <c r="B1681" s="13">
        <v>-8.4816485524331409</v>
      </c>
      <c r="C1681" s="12">
        <v>40.866523676616097</v>
      </c>
      <c r="D1681" s="1">
        <v>4737</v>
      </c>
      <c r="E1681" s="2" t="s">
        <v>1851</v>
      </c>
      <c r="F1681" s="1"/>
      <c r="G1681" s="2" t="s">
        <v>37</v>
      </c>
      <c r="H1681" s="2" t="s">
        <v>1608</v>
      </c>
      <c r="I1681" s="2" t="s">
        <v>1676</v>
      </c>
      <c r="J1681" s="1">
        <v>-29383.599999999999</v>
      </c>
      <c r="K1681" s="1">
        <v>133113.60000000001</v>
      </c>
      <c r="L1681" s="2" t="s">
        <v>21</v>
      </c>
      <c r="M1681" s="1">
        <v>1987</v>
      </c>
      <c r="N1681" s="1" t="str" cm="1">
        <f t="array" ref="N16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1" s="2" t="s">
        <v>32</v>
      </c>
      <c r="P1681" s="2" t="str" cm="1">
        <f t="array" ref="P16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1" s="1">
        <v>3</v>
      </c>
      <c r="R1681" s="1">
        <v>43.27</v>
      </c>
      <c r="S1681" s="1">
        <v>10.119999999999999</v>
      </c>
      <c r="T1681" s="1">
        <v>22.25</v>
      </c>
      <c r="U1681" s="1">
        <v>5.8</v>
      </c>
      <c r="V1681" s="10"/>
      <c r="W1681" s="1" t="s">
        <v>46</v>
      </c>
      <c r="X1681" s="2" t="s">
        <v>38</v>
      </c>
      <c r="Y1681" s="2" t="str" cm="1">
        <f t="array" ref="Y16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2" spans="1:25" ht="15" customHeight="1" x14ac:dyDescent="0.35">
      <c r="A1682" s="1">
        <v>1681</v>
      </c>
      <c r="B1682" s="13">
        <v>-8.4037783144922908</v>
      </c>
      <c r="C1682" s="12">
        <v>41.815172867045</v>
      </c>
      <c r="D1682" s="1">
        <v>4740</v>
      </c>
      <c r="E1682" s="2" t="s">
        <v>1852</v>
      </c>
      <c r="F1682" s="1"/>
      <c r="G1682" s="2" t="s">
        <v>26</v>
      </c>
      <c r="H1682" s="2" t="s">
        <v>384</v>
      </c>
      <c r="I1682" s="2" t="s">
        <v>1756</v>
      </c>
      <c r="J1682" s="1">
        <v>-22490</v>
      </c>
      <c r="K1682" s="1">
        <v>238448</v>
      </c>
      <c r="L1682" s="2" t="s">
        <v>21</v>
      </c>
      <c r="M1682" s="1">
        <v>1996</v>
      </c>
      <c r="N1682" s="1" t="str" cm="1">
        <f t="array" ref="N16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2" s="2" t="s">
        <v>32</v>
      </c>
      <c r="P1682" s="2" t="str" cm="1">
        <f t="array" ref="P16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2" s="1">
        <v>5</v>
      </c>
      <c r="R1682" s="1">
        <v>243.99</v>
      </c>
      <c r="S1682" s="1">
        <v>14</v>
      </c>
      <c r="T1682" s="1">
        <v>65.2</v>
      </c>
      <c r="U1682" s="1">
        <v>23.5</v>
      </c>
      <c r="V1682" s="10"/>
      <c r="W1682" s="1" t="s">
        <v>41</v>
      </c>
      <c r="X1682" s="2" t="s">
        <v>38</v>
      </c>
      <c r="Y1682" s="2" t="str" cm="1">
        <f t="array" ref="Y16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3" spans="1:25" ht="15" customHeight="1" x14ac:dyDescent="0.35">
      <c r="A1683" s="1">
        <v>1682</v>
      </c>
      <c r="B1683" s="13">
        <v>-8.4022980694526108</v>
      </c>
      <c r="C1683" s="12">
        <v>41.813609763175897</v>
      </c>
      <c r="D1683" s="1">
        <v>4740</v>
      </c>
      <c r="E1683" s="2" t="s">
        <v>1853</v>
      </c>
      <c r="F1683" s="1"/>
      <c r="G1683" s="2" t="s">
        <v>63</v>
      </c>
      <c r="H1683" s="2" t="s">
        <v>384</v>
      </c>
      <c r="I1683" s="2" t="s">
        <v>384</v>
      </c>
      <c r="J1683" s="1">
        <v>-22367.55</v>
      </c>
      <c r="K1683" s="1">
        <v>238274</v>
      </c>
      <c r="L1683" s="2" t="s">
        <v>21</v>
      </c>
      <c r="M1683" s="1">
        <v>1996</v>
      </c>
      <c r="N1683" s="1" t="str" cm="1">
        <f t="array" ref="N16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3" s="2" t="s">
        <v>32</v>
      </c>
      <c r="P1683" s="2" t="str" cm="1">
        <f t="array" ref="P16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3" s="1">
        <v>10</v>
      </c>
      <c r="R1683" s="1">
        <v>289.7</v>
      </c>
      <c r="S1683" s="1">
        <v>14</v>
      </c>
      <c r="T1683" s="1">
        <v>30</v>
      </c>
      <c r="U1683" s="1">
        <v>17.95</v>
      </c>
      <c r="V1683" s="10"/>
      <c r="W1683" s="1" t="s">
        <v>41</v>
      </c>
      <c r="X1683" s="2" t="s">
        <v>38</v>
      </c>
      <c r="Y1683" s="2" t="str" cm="1">
        <f t="array" ref="Y16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4" spans="1:25" ht="15" customHeight="1" x14ac:dyDescent="0.35">
      <c r="A1684" s="1">
        <v>1683</v>
      </c>
      <c r="B1684" s="13">
        <v>-8.4852687690760895</v>
      </c>
      <c r="C1684" s="12">
        <v>40.871700355449001</v>
      </c>
      <c r="D1684" s="1">
        <v>4745</v>
      </c>
      <c r="E1684" s="2" t="s">
        <v>1854</v>
      </c>
      <c r="F1684" s="1"/>
      <c r="G1684" s="2" t="s">
        <v>37</v>
      </c>
      <c r="H1684" s="2" t="s">
        <v>1608</v>
      </c>
      <c r="I1684" s="2" t="s">
        <v>1855</v>
      </c>
      <c r="J1684" s="1">
        <v>-29686.49</v>
      </c>
      <c r="K1684" s="1">
        <v>133689.70000000001</v>
      </c>
      <c r="L1684" s="2" t="s">
        <v>21</v>
      </c>
      <c r="M1684" s="1">
        <v>1987</v>
      </c>
      <c r="N1684" s="1" t="str" cm="1">
        <f t="array" ref="N16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4" s="2" t="s">
        <v>32</v>
      </c>
      <c r="P1684" s="2" t="str" cm="1">
        <f t="array" ref="P16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4" s="1">
        <v>3</v>
      </c>
      <c r="R1684" s="1">
        <v>44.05</v>
      </c>
      <c r="S1684" s="1">
        <v>9.7899999999999991</v>
      </c>
      <c r="T1684" s="1">
        <v>22.95</v>
      </c>
      <c r="U1684" s="1">
        <v>6.17</v>
      </c>
      <c r="V1684" s="10"/>
      <c r="W1684" s="1" t="s">
        <v>46</v>
      </c>
      <c r="X1684" s="2" t="s">
        <v>38</v>
      </c>
      <c r="Y1684" s="2" t="str" cm="1">
        <f t="array" ref="Y16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5" spans="1:25" ht="15" customHeight="1" x14ac:dyDescent="0.35">
      <c r="A1685" s="1">
        <v>1684</v>
      </c>
      <c r="B1685" s="13">
        <v>-8.4050856179803404</v>
      </c>
      <c r="C1685" s="12">
        <v>41.816265486163402</v>
      </c>
      <c r="D1685" s="1">
        <v>4749</v>
      </c>
      <c r="E1685" s="2" t="s">
        <v>1842</v>
      </c>
      <c r="F1685" s="1"/>
      <c r="G1685" s="2" t="s">
        <v>37</v>
      </c>
      <c r="H1685" s="2" t="s">
        <v>384</v>
      </c>
      <c r="I1685" s="2" t="s">
        <v>1756</v>
      </c>
      <c r="J1685" s="1">
        <v>-22598.240000000002</v>
      </c>
      <c r="K1685" s="1">
        <v>238569.7</v>
      </c>
      <c r="L1685" s="2" t="s">
        <v>21</v>
      </c>
      <c r="M1685" s="1">
        <v>1996</v>
      </c>
      <c r="N1685" s="1" t="str" cm="1">
        <f t="array" ref="N16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5" s="2" t="s">
        <v>32</v>
      </c>
      <c r="P1685" s="2" t="str" cm="1">
        <f t="array" ref="P16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5" s="1">
        <v>3</v>
      </c>
      <c r="R1685" s="1">
        <v>44.44</v>
      </c>
      <c r="S1685" s="1">
        <v>11.64</v>
      </c>
      <c r="T1685" s="1">
        <v>23.57</v>
      </c>
      <c r="U1685" s="1">
        <v>6.43</v>
      </c>
      <c r="V1685" s="10"/>
      <c r="W1685" s="1" t="s">
        <v>41</v>
      </c>
      <c r="X1685" s="2" t="s">
        <v>38</v>
      </c>
      <c r="Y1685" s="2" t="str" cm="1">
        <f t="array" ref="Y16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6" spans="1:25" ht="15" customHeight="1" x14ac:dyDescent="0.35">
      <c r="A1686" s="1">
        <v>1685</v>
      </c>
      <c r="B1686" s="13">
        <v>-9.1693771257129306</v>
      </c>
      <c r="C1686" s="12">
        <v>38.787658188464299</v>
      </c>
      <c r="D1686" s="1">
        <v>4750</v>
      </c>
      <c r="E1686" s="2" t="s">
        <v>1856</v>
      </c>
      <c r="F1686" s="1"/>
      <c r="G1686" s="2" t="s">
        <v>19</v>
      </c>
      <c r="H1686" s="2" t="s">
        <v>374</v>
      </c>
      <c r="I1686" s="2" t="s">
        <v>842</v>
      </c>
      <c r="J1686" s="1">
        <v>-90037</v>
      </c>
      <c r="K1686" s="1">
        <v>-97254</v>
      </c>
      <c r="L1686" s="2" t="s">
        <v>21</v>
      </c>
      <c r="M1686" s="1">
        <v>1991</v>
      </c>
      <c r="N1686" s="1" t="str" cm="1">
        <f t="array" ref="N16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6" s="2" t="s">
        <v>65</v>
      </c>
      <c r="P1686" s="2" t="str" cm="1">
        <f t="array" ref="P16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6" s="1">
        <v>1</v>
      </c>
      <c r="R1686" s="1">
        <v>20.61</v>
      </c>
      <c r="S1686" s="1">
        <v>61.8</v>
      </c>
      <c r="T1686" s="1">
        <v>20.61</v>
      </c>
      <c r="U1686" s="9"/>
      <c r="V1686" s="10"/>
      <c r="W1686" s="1" t="s">
        <v>30</v>
      </c>
      <c r="X1686" s="2" t="s">
        <v>38</v>
      </c>
      <c r="Y1686" s="2" t="str" cm="1">
        <f t="array" ref="Y16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7" spans="1:25" ht="15" customHeight="1" x14ac:dyDescent="0.35">
      <c r="A1687" s="1">
        <v>1686</v>
      </c>
      <c r="B1687" s="13">
        <v>-8.4075248231311193</v>
      </c>
      <c r="C1687" s="12">
        <v>41.819481080110997</v>
      </c>
      <c r="D1687" s="1">
        <v>4752</v>
      </c>
      <c r="E1687" s="2" t="s">
        <v>1857</v>
      </c>
      <c r="F1687" s="1"/>
      <c r="G1687" s="2" t="s">
        <v>19</v>
      </c>
      <c r="H1687" s="2" t="s">
        <v>384</v>
      </c>
      <c r="I1687" s="2" t="s">
        <v>1756</v>
      </c>
      <c r="J1687" s="1">
        <v>-22799.77</v>
      </c>
      <c r="K1687" s="1">
        <v>238927.5</v>
      </c>
      <c r="L1687" s="2" t="s">
        <v>21</v>
      </c>
      <c r="M1687" s="1">
        <v>1996</v>
      </c>
      <c r="N1687" s="1" t="str" cm="1">
        <f t="array" ref="N16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7" s="2" t="s">
        <v>32</v>
      </c>
      <c r="P1687" s="2" t="str" cm="1">
        <f t="array" ref="P16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87" s="1">
        <v>3</v>
      </c>
      <c r="R1687" s="1">
        <v>45.67</v>
      </c>
      <c r="S1687" s="1">
        <v>23.46</v>
      </c>
      <c r="T1687" s="1">
        <v>21.92</v>
      </c>
      <c r="U1687" s="1">
        <v>7.34</v>
      </c>
      <c r="V1687" s="10"/>
      <c r="W1687" s="1" t="s">
        <v>41</v>
      </c>
      <c r="X1687" s="2" t="s">
        <v>38</v>
      </c>
      <c r="Y1687" s="2" t="str" cm="1">
        <f t="array" ref="Y16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88" spans="1:25" ht="15" customHeight="1" x14ac:dyDescent="0.35">
      <c r="A1688" s="1">
        <v>1687</v>
      </c>
      <c r="B1688" s="13">
        <v>-8.4207135353632001</v>
      </c>
      <c r="C1688" s="12">
        <v>41.8101978806503</v>
      </c>
      <c r="D1688" s="1">
        <v>4755</v>
      </c>
      <c r="E1688" s="2" t="s">
        <v>1858</v>
      </c>
      <c r="F1688" s="1"/>
      <c r="G1688" s="2" t="s">
        <v>26</v>
      </c>
      <c r="H1688" s="2" t="s">
        <v>384</v>
      </c>
      <c r="I1688" s="2" t="s">
        <v>1756</v>
      </c>
      <c r="J1688" s="1">
        <v>-23899</v>
      </c>
      <c r="K1688" s="1">
        <v>237900</v>
      </c>
      <c r="L1688" s="2" t="s">
        <v>21</v>
      </c>
      <c r="M1688" s="1">
        <v>1510</v>
      </c>
      <c r="N1688" s="1" t="str" cm="1">
        <f t="array" ref="N16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88" s="2" t="s">
        <v>29</v>
      </c>
      <c r="P1688" s="2" t="str" cm="1">
        <f t="array" ref="P16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88" s="1">
        <v>10</v>
      </c>
      <c r="R1688" s="1">
        <v>177.4</v>
      </c>
      <c r="S1688" s="1">
        <v>5.45</v>
      </c>
      <c r="T1688" s="1">
        <v>23.2</v>
      </c>
      <c r="U1688" s="1">
        <v>2</v>
      </c>
      <c r="V1688" s="10"/>
      <c r="W1688" s="1" t="s">
        <v>41</v>
      </c>
      <c r="X1688" s="2" t="s">
        <v>35</v>
      </c>
      <c r="Y1688" s="2" t="str" cm="1">
        <f t="array" ref="Y16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689" spans="1:25" ht="15" customHeight="1" x14ac:dyDescent="0.35">
      <c r="A1689" s="1">
        <v>1688</v>
      </c>
      <c r="B1689" s="13">
        <v>-8.4863659712915602</v>
      </c>
      <c r="C1689" s="12">
        <v>40.911863724638302</v>
      </c>
      <c r="D1689" s="1">
        <v>4762</v>
      </c>
      <c r="E1689" s="2" t="s">
        <v>1859</v>
      </c>
      <c r="F1689" s="1"/>
      <c r="G1689" s="2" t="s">
        <v>19</v>
      </c>
      <c r="H1689" s="2" t="s">
        <v>1608</v>
      </c>
      <c r="I1689" s="2" t="s">
        <v>1855</v>
      </c>
      <c r="J1689" s="1">
        <v>-29760.98</v>
      </c>
      <c r="K1689" s="1">
        <v>138150.29999999999</v>
      </c>
      <c r="L1689" s="2" t="s">
        <v>21</v>
      </c>
      <c r="M1689" s="1">
        <v>1986</v>
      </c>
      <c r="N1689" s="1" t="str" cm="1">
        <f t="array" ref="N16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89" s="2" t="s">
        <v>65</v>
      </c>
      <c r="P1689" s="2" t="str" cm="1">
        <f t="array" ref="P16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89" s="1">
        <v>1</v>
      </c>
      <c r="R1689" s="1">
        <v>14.48</v>
      </c>
      <c r="S1689" s="1">
        <v>17.600000000000001</v>
      </c>
      <c r="T1689" s="1">
        <v>14.48</v>
      </c>
      <c r="U1689" s="9"/>
      <c r="V1689" s="10"/>
      <c r="W1689" s="1" t="s">
        <v>46</v>
      </c>
      <c r="X1689" s="2" t="s">
        <v>24</v>
      </c>
      <c r="Y1689" s="2" t="str" cm="1">
        <f t="array" ref="Y16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0" spans="1:25" ht="15" customHeight="1" x14ac:dyDescent="0.35">
      <c r="A1690" s="1">
        <v>1689</v>
      </c>
      <c r="B1690" s="13">
        <v>-8.4842775039795697</v>
      </c>
      <c r="C1690" s="12">
        <v>40.905048100856</v>
      </c>
      <c r="D1690" s="1">
        <v>4763</v>
      </c>
      <c r="E1690" s="2" t="s">
        <v>1860</v>
      </c>
      <c r="F1690" s="1"/>
      <c r="G1690" s="2" t="s">
        <v>19</v>
      </c>
      <c r="H1690" s="2" t="s">
        <v>1608</v>
      </c>
      <c r="I1690" s="2" t="s">
        <v>1855</v>
      </c>
      <c r="J1690" s="1">
        <v>-29588.07</v>
      </c>
      <c r="K1690" s="1">
        <v>137392.70000000001</v>
      </c>
      <c r="L1690" s="2" t="s">
        <v>21</v>
      </c>
      <c r="M1690" s="1">
        <v>1987</v>
      </c>
      <c r="N1690" s="1" t="str" cm="1">
        <f t="array" ref="N16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0" s="2" t="s">
        <v>65</v>
      </c>
      <c r="P1690" s="2" t="str" cm="1">
        <f t="array" ref="P16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0" s="1">
        <v>1</v>
      </c>
      <c r="R1690" s="1">
        <v>13.85</v>
      </c>
      <c r="S1690" s="1">
        <v>17.100000000000001</v>
      </c>
      <c r="T1690" s="1">
        <v>13.85</v>
      </c>
      <c r="U1690" s="9"/>
      <c r="V1690" s="10"/>
      <c r="W1690" s="1" t="s">
        <v>46</v>
      </c>
      <c r="X1690" s="2" t="s">
        <v>24</v>
      </c>
      <c r="Y1690" s="2" t="str" cm="1">
        <f t="array" ref="Y16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1" spans="1:25" ht="15" customHeight="1" x14ac:dyDescent="0.35">
      <c r="A1691" s="1">
        <v>1690</v>
      </c>
      <c r="B1691" s="13">
        <v>-8.4814447224274296</v>
      </c>
      <c r="C1691" s="12">
        <v>40.897924917096901</v>
      </c>
      <c r="D1691" s="1">
        <v>4766</v>
      </c>
      <c r="E1691" s="2" t="s">
        <v>1861</v>
      </c>
      <c r="F1691" s="1"/>
      <c r="G1691" s="2" t="s">
        <v>19</v>
      </c>
      <c r="H1691" s="2" t="s">
        <v>1608</v>
      </c>
      <c r="I1691" s="2" t="s">
        <v>1739</v>
      </c>
      <c r="J1691" s="1">
        <v>-29352.54</v>
      </c>
      <c r="K1691" s="1">
        <v>136600.70000000001</v>
      </c>
      <c r="L1691" s="2" t="s">
        <v>21</v>
      </c>
      <c r="M1691" s="1">
        <v>1986</v>
      </c>
      <c r="N1691" s="1" t="str" cm="1">
        <f t="array" ref="N16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1" s="2" t="s">
        <v>65</v>
      </c>
      <c r="P1691" s="2" t="str" cm="1">
        <f t="array" ref="P16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1" s="1">
        <v>1</v>
      </c>
      <c r="R1691" s="1">
        <v>13.89</v>
      </c>
      <c r="S1691" s="1">
        <v>14.9</v>
      </c>
      <c r="T1691" s="1">
        <v>13.89</v>
      </c>
      <c r="U1691" s="9"/>
      <c r="V1691" s="10"/>
      <c r="W1691" s="1" t="s">
        <v>46</v>
      </c>
      <c r="X1691" s="2" t="s">
        <v>24</v>
      </c>
      <c r="Y1691" s="2" t="str" cm="1">
        <f t="array" ref="Y16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2" spans="1:25" ht="15" customHeight="1" x14ac:dyDescent="0.35">
      <c r="A1692" s="1">
        <v>1691</v>
      </c>
      <c r="B1692" s="13">
        <v>-8.4806802363467</v>
      </c>
      <c r="C1692" s="12">
        <v>40.895545460929199</v>
      </c>
      <c r="D1692" s="1">
        <v>4768</v>
      </c>
      <c r="E1692" s="2" t="s">
        <v>1862</v>
      </c>
      <c r="F1692" s="1"/>
      <c r="G1692" s="2" t="s">
        <v>37</v>
      </c>
      <c r="H1692" s="2" t="s">
        <v>1608</v>
      </c>
      <c r="I1692" s="2" t="s">
        <v>1855</v>
      </c>
      <c r="J1692" s="1">
        <v>-29289.17</v>
      </c>
      <c r="K1692" s="1">
        <v>136336.20000000001</v>
      </c>
      <c r="L1692" s="2" t="s">
        <v>21</v>
      </c>
      <c r="M1692" s="1">
        <v>1987</v>
      </c>
      <c r="N1692" s="1" t="str" cm="1">
        <f t="array" ref="N16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2" s="2" t="s">
        <v>32</v>
      </c>
      <c r="P1692" s="2" t="str" cm="1">
        <f t="array" ref="P16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2" s="1">
        <v>3</v>
      </c>
      <c r="R1692" s="1">
        <v>45.2</v>
      </c>
      <c r="S1692" s="1">
        <v>10.1</v>
      </c>
      <c r="T1692" s="1">
        <v>23.7</v>
      </c>
      <c r="U1692" s="1">
        <v>5.6</v>
      </c>
      <c r="V1692" s="10"/>
      <c r="W1692" s="1" t="s">
        <v>46</v>
      </c>
      <c r="X1692" s="2" t="s">
        <v>38</v>
      </c>
      <c r="Y1692" s="2" t="str" cm="1">
        <f t="array" ref="Y16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3" spans="1:25" ht="15" customHeight="1" x14ac:dyDescent="0.35">
      <c r="A1693" s="1">
        <v>1692</v>
      </c>
      <c r="B1693" s="13">
        <v>-8.4787703874638307</v>
      </c>
      <c r="C1693" s="12">
        <v>40.893449485702703</v>
      </c>
      <c r="D1693" s="1">
        <v>4771</v>
      </c>
      <c r="E1693" s="2" t="s">
        <v>1863</v>
      </c>
      <c r="F1693" s="1"/>
      <c r="G1693" s="2" t="s">
        <v>19</v>
      </c>
      <c r="H1693" s="2" t="s">
        <v>1608</v>
      </c>
      <c r="I1693" s="2" t="s">
        <v>1855</v>
      </c>
      <c r="J1693" s="1">
        <v>-29129.15</v>
      </c>
      <c r="K1693" s="1">
        <v>136102.79999999999</v>
      </c>
      <c r="L1693" s="2" t="s">
        <v>21</v>
      </c>
      <c r="M1693" s="1">
        <v>1987</v>
      </c>
      <c r="N1693" s="1" t="str" cm="1">
        <f t="array" ref="N16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3" s="2" t="s">
        <v>32</v>
      </c>
      <c r="P1693" s="2" t="str" cm="1">
        <f t="array" ref="P16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3" s="1">
        <v>3</v>
      </c>
      <c r="R1693" s="1">
        <v>51.88</v>
      </c>
      <c r="S1693" s="1">
        <v>24.48</v>
      </c>
      <c r="T1693" s="1">
        <v>29.8</v>
      </c>
      <c r="U1693" s="1">
        <v>5.77</v>
      </c>
      <c r="V1693" s="10"/>
      <c r="W1693" s="1" t="s">
        <v>46</v>
      </c>
      <c r="X1693" s="2" t="s">
        <v>38</v>
      </c>
      <c r="Y1693" s="2" t="str" cm="1">
        <f t="array" ref="Y16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4" spans="1:25" ht="15" customHeight="1" x14ac:dyDescent="0.35">
      <c r="A1694" s="1">
        <v>1693</v>
      </c>
      <c r="B1694" s="13">
        <v>-8.4796234595915401</v>
      </c>
      <c r="C1694" s="12">
        <v>40.887169691034401</v>
      </c>
      <c r="D1694" s="1">
        <v>4774</v>
      </c>
      <c r="E1694" s="2" t="s">
        <v>1864</v>
      </c>
      <c r="F1694" s="1"/>
      <c r="G1694" s="2" t="s">
        <v>19</v>
      </c>
      <c r="H1694" s="2" t="s">
        <v>1608</v>
      </c>
      <c r="I1694" s="2" t="s">
        <v>1855</v>
      </c>
      <c r="J1694" s="1">
        <v>-29203.8</v>
      </c>
      <c r="K1694" s="1">
        <v>135405.70000000001</v>
      </c>
      <c r="L1694" s="2" t="s">
        <v>21</v>
      </c>
      <c r="M1694" s="1">
        <v>1987</v>
      </c>
      <c r="N1694" s="1" t="str" cm="1">
        <f t="array" ref="N16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4" s="2" t="s">
        <v>65</v>
      </c>
      <c r="P1694" s="2" t="str" cm="1">
        <f t="array" ref="P16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4" s="1">
        <v>1</v>
      </c>
      <c r="R1694" s="1">
        <v>15.64</v>
      </c>
      <c r="S1694" s="1">
        <v>15.5</v>
      </c>
      <c r="T1694" s="1">
        <v>15.64</v>
      </c>
      <c r="U1694" s="9"/>
      <c r="V1694" s="10"/>
      <c r="W1694" s="1" t="s">
        <v>46</v>
      </c>
      <c r="X1694" s="2" t="s">
        <v>24</v>
      </c>
      <c r="Y1694" s="2" t="str" cm="1">
        <f t="array" ref="Y16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5" spans="1:25" ht="15" customHeight="1" x14ac:dyDescent="0.35">
      <c r="A1695" s="1">
        <v>1694</v>
      </c>
      <c r="B1695" s="13">
        <v>-8.4863806143852596</v>
      </c>
      <c r="C1695" s="12">
        <v>40.880284838269098</v>
      </c>
      <c r="D1695" s="1">
        <v>4776</v>
      </c>
      <c r="E1695" s="2" t="s">
        <v>1865</v>
      </c>
      <c r="F1695" s="1"/>
      <c r="G1695" s="2" t="s">
        <v>19</v>
      </c>
      <c r="H1695" s="2" t="s">
        <v>1608</v>
      </c>
      <c r="I1695" s="2" t="s">
        <v>1855</v>
      </c>
      <c r="J1695" s="1">
        <v>-29776.37</v>
      </c>
      <c r="K1695" s="1">
        <v>134643.4</v>
      </c>
      <c r="L1695" s="2" t="s">
        <v>21</v>
      </c>
      <c r="M1695" s="1">
        <v>1987</v>
      </c>
      <c r="N1695" s="1" t="str" cm="1">
        <f t="array" ref="N16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5" s="2" t="s">
        <v>65</v>
      </c>
      <c r="P1695" s="2" t="str" cm="1">
        <f t="array" ref="P16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695" s="1">
        <v>1</v>
      </c>
      <c r="R1695" s="1">
        <v>10.35</v>
      </c>
      <c r="S1695" s="1">
        <v>16.79</v>
      </c>
      <c r="T1695" s="1">
        <v>10.35</v>
      </c>
      <c r="U1695" s="9"/>
      <c r="V1695" s="10"/>
      <c r="W1695" s="1" t="s">
        <v>46</v>
      </c>
      <c r="X1695" s="2" t="s">
        <v>24</v>
      </c>
      <c r="Y1695" s="2" t="str" cm="1">
        <f t="array" ref="Y16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6" spans="1:25" ht="15" customHeight="1" x14ac:dyDescent="0.35">
      <c r="A1696" s="1">
        <v>1695</v>
      </c>
      <c r="B1696" s="13">
        <v>-8.4865983498451705</v>
      </c>
      <c r="C1696" s="12">
        <v>40.8750938029889</v>
      </c>
      <c r="D1696" s="1">
        <v>4777</v>
      </c>
      <c r="E1696" s="2" t="s">
        <v>1866</v>
      </c>
      <c r="F1696" s="1"/>
      <c r="G1696" s="2" t="s">
        <v>26</v>
      </c>
      <c r="H1696" s="2" t="s">
        <v>1608</v>
      </c>
      <c r="I1696" s="2" t="s">
        <v>1855</v>
      </c>
      <c r="J1696" s="1">
        <v>-29797.05</v>
      </c>
      <c r="K1696" s="1">
        <v>134067</v>
      </c>
      <c r="L1696" s="2" t="s">
        <v>21</v>
      </c>
      <c r="M1696" s="1">
        <v>1987</v>
      </c>
      <c r="N1696" s="1" t="str" cm="1">
        <f t="array" ref="N16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6" s="2" t="s">
        <v>22</v>
      </c>
      <c r="P1696" s="2" t="str" cm="1">
        <f t="array" ref="P16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6" s="1">
        <v>1</v>
      </c>
      <c r="R1696" s="1">
        <v>28.5</v>
      </c>
      <c r="S1696" s="1">
        <v>20.3</v>
      </c>
      <c r="T1696" s="1">
        <v>28.5</v>
      </c>
      <c r="U1696" s="9"/>
      <c r="V1696" s="10"/>
      <c r="W1696" s="1" t="s">
        <v>46</v>
      </c>
      <c r="X1696" s="2" t="s">
        <v>38</v>
      </c>
      <c r="Y1696" s="2" t="str" cm="1">
        <f t="array" ref="Y16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7" spans="1:26" ht="15" customHeight="1" x14ac:dyDescent="0.35">
      <c r="A1697" s="1">
        <v>1696</v>
      </c>
      <c r="B1697" s="13">
        <v>-8.3469108040114399</v>
      </c>
      <c r="C1697" s="12">
        <v>40.926405279337096</v>
      </c>
      <c r="D1697" s="1">
        <v>4783</v>
      </c>
      <c r="E1697" s="2" t="s">
        <v>1867</v>
      </c>
      <c r="F1697" s="1"/>
      <c r="G1697" s="2" t="s">
        <v>26</v>
      </c>
      <c r="H1697" s="2" t="s">
        <v>1608</v>
      </c>
      <c r="I1697" s="2" t="s">
        <v>1689</v>
      </c>
      <c r="J1697" s="1">
        <v>-18008.310000000001</v>
      </c>
      <c r="K1697" s="1">
        <v>139727.1</v>
      </c>
      <c r="L1697" s="2" t="s">
        <v>21</v>
      </c>
      <c r="M1697" s="1">
        <v>1955</v>
      </c>
      <c r="N1697" s="1" t="str" cm="1">
        <f t="array" ref="N16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697" s="2" t="s">
        <v>29</v>
      </c>
      <c r="P1697" s="2" t="str" cm="1">
        <f t="array" ref="P16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697" s="1">
        <v>1</v>
      </c>
      <c r="R1697" s="1">
        <v>11</v>
      </c>
      <c r="S1697" s="1">
        <v>8.4</v>
      </c>
      <c r="U1697" s="9"/>
      <c r="V1697" s="10"/>
      <c r="W1697" s="1" t="s">
        <v>46</v>
      </c>
      <c r="X1697" s="2" t="s">
        <v>35</v>
      </c>
      <c r="Y1697" s="2" t="str" cm="1">
        <f t="array" ref="Y16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698" spans="1:26" ht="15" customHeight="1" x14ac:dyDescent="0.35">
      <c r="A1698" s="1">
        <v>1697</v>
      </c>
      <c r="B1698" s="13">
        <v>-8.5108312138445594</v>
      </c>
      <c r="C1698" s="12">
        <v>40.995454977799</v>
      </c>
      <c r="D1698" s="1">
        <v>4787</v>
      </c>
      <c r="E1698" s="2" t="s">
        <v>1868</v>
      </c>
      <c r="F1698" s="1"/>
      <c r="G1698" s="2" t="s">
        <v>26</v>
      </c>
      <c r="H1698" s="2" t="s">
        <v>1608</v>
      </c>
      <c r="I1698" s="2" t="s">
        <v>1739</v>
      </c>
      <c r="J1698" s="1">
        <v>-31782</v>
      </c>
      <c r="K1698" s="1">
        <v>147442</v>
      </c>
      <c r="L1698" s="2" t="s">
        <v>21</v>
      </c>
      <c r="M1698" s="1">
        <v>1970</v>
      </c>
      <c r="N1698" s="1" t="str" cm="1">
        <f t="array" ref="N16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698" s="2" t="s">
        <v>22</v>
      </c>
      <c r="P1698" s="2" t="str" cm="1">
        <f t="array" ref="P16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698" s="1">
        <v>1</v>
      </c>
      <c r="R1698" s="1">
        <v>10.34</v>
      </c>
      <c r="S1698" s="1">
        <v>10.34</v>
      </c>
      <c r="T1698" s="1">
        <v>10.34</v>
      </c>
      <c r="U1698" s="9"/>
      <c r="V1698" s="10"/>
      <c r="W1698" s="1" t="s">
        <v>46</v>
      </c>
      <c r="X1698" s="2" t="s">
        <v>24</v>
      </c>
      <c r="Y1698" s="2" t="str" cm="1">
        <f t="array" ref="Y16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699" spans="1:26" ht="15" customHeight="1" x14ac:dyDescent="0.35">
      <c r="A1699" s="1">
        <v>1698</v>
      </c>
      <c r="B1699" s="13">
        <v>-8.34300866110204</v>
      </c>
      <c r="C1699" s="12">
        <v>40.923168038505203</v>
      </c>
      <c r="D1699" s="1">
        <v>4792</v>
      </c>
      <c r="E1699" s="2" t="s">
        <v>1869</v>
      </c>
      <c r="F1699" s="1"/>
      <c r="G1699" s="2" t="s">
        <v>37</v>
      </c>
      <c r="H1699" s="2" t="s">
        <v>1608</v>
      </c>
      <c r="I1699" s="2" t="s">
        <v>1689</v>
      </c>
      <c r="J1699" s="1">
        <v>-17680.5</v>
      </c>
      <c r="K1699" s="1">
        <v>139366.79999999999</v>
      </c>
      <c r="L1699" s="2" t="s">
        <v>21</v>
      </c>
      <c r="M1699" s="1">
        <v>2004</v>
      </c>
      <c r="N1699" s="1" t="str" cm="1">
        <f t="array" ref="N16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699" s="2" t="s">
        <v>32</v>
      </c>
      <c r="P1699" s="2" t="str" cm="1">
        <f t="array" ref="P16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699" s="1">
        <v>3</v>
      </c>
      <c r="R1699" s="1">
        <v>50</v>
      </c>
      <c r="S1699" s="1">
        <v>9.24</v>
      </c>
      <c r="T1699" s="1">
        <v>24</v>
      </c>
      <c r="U1699" s="1">
        <v>7.91</v>
      </c>
      <c r="V1699" s="10"/>
      <c r="W1699" s="1" t="s">
        <v>46</v>
      </c>
      <c r="X1699" s="2" t="s">
        <v>24</v>
      </c>
      <c r="Y1699" s="2" t="str" cm="1">
        <f t="array" ref="Y16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699" s="2" t="s">
        <v>38</v>
      </c>
    </row>
    <row r="1700" spans="1:26" ht="15" customHeight="1" x14ac:dyDescent="0.35">
      <c r="A1700" s="1">
        <v>1699</v>
      </c>
      <c r="B1700" s="13">
        <v>-8.3374196004192207</v>
      </c>
      <c r="C1700" s="12">
        <v>40.9201119587336</v>
      </c>
      <c r="D1700" s="1">
        <v>4793</v>
      </c>
      <c r="E1700" s="2" t="s">
        <v>1870</v>
      </c>
      <c r="F1700" s="1"/>
      <c r="G1700" s="2" t="s">
        <v>19</v>
      </c>
      <c r="H1700" s="2" t="s">
        <v>1608</v>
      </c>
      <c r="I1700" s="2" t="s">
        <v>1689</v>
      </c>
      <c r="J1700" s="1">
        <v>-17210.509999999998</v>
      </c>
      <c r="K1700" s="1">
        <v>139026.29999999999</v>
      </c>
      <c r="L1700" s="2" t="s">
        <v>21</v>
      </c>
      <c r="M1700" s="1">
        <v>2004</v>
      </c>
      <c r="N1700" s="1" t="str" cm="1">
        <f t="array" ref="N17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0" s="2" t="s">
        <v>291</v>
      </c>
      <c r="P1700" s="2" t="str" cm="1">
        <f t="array" ref="P17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00" s="1">
        <v>1</v>
      </c>
      <c r="R1700" s="1">
        <v>9</v>
      </c>
      <c r="S1700" s="1">
        <v>14.7</v>
      </c>
      <c r="U1700" s="9"/>
      <c r="V1700" s="10"/>
      <c r="W1700" s="1" t="s">
        <v>46</v>
      </c>
      <c r="X1700" s="2" t="s">
        <v>292</v>
      </c>
      <c r="Y1700" s="2" t="str" cm="1">
        <f t="array" ref="Y17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701" spans="1:26" ht="15" customHeight="1" x14ac:dyDescent="0.35">
      <c r="A1701" s="1">
        <v>1700</v>
      </c>
      <c r="B1701" s="13">
        <v>-8.3363788637504204</v>
      </c>
      <c r="C1701" s="12">
        <v>40.918607302560197</v>
      </c>
      <c r="D1701" s="1">
        <v>4794</v>
      </c>
      <c r="E1701" s="2" t="s">
        <v>1871</v>
      </c>
      <c r="F1701" s="1"/>
      <c r="G1701" s="2" t="s">
        <v>26</v>
      </c>
      <c r="H1701" s="2" t="s">
        <v>1608</v>
      </c>
      <c r="I1701" s="2" t="s">
        <v>1689</v>
      </c>
      <c r="J1701" s="1">
        <v>-17123.23</v>
      </c>
      <c r="K1701" s="1">
        <v>138859</v>
      </c>
      <c r="L1701" s="2" t="s">
        <v>21</v>
      </c>
      <c r="M1701" s="1">
        <v>2004</v>
      </c>
      <c r="N1701" s="1" t="str" cm="1">
        <f t="array" ref="N17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1" s="2" t="s">
        <v>32</v>
      </c>
      <c r="P1701" s="2" t="str" cm="1">
        <f t="array" ref="P17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1" s="1">
        <v>3</v>
      </c>
      <c r="R1701" s="1">
        <v>82.98</v>
      </c>
      <c r="S1701" s="1">
        <v>13.8</v>
      </c>
      <c r="T1701" s="1">
        <v>34.979999999999997</v>
      </c>
      <c r="U1701" s="1">
        <v>12.52</v>
      </c>
      <c r="V1701" s="10"/>
      <c r="W1701" s="1" t="s">
        <v>46</v>
      </c>
      <c r="X1701" s="2" t="s">
        <v>38</v>
      </c>
      <c r="Y1701" s="2" t="str" cm="1">
        <f t="array" ref="Y17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2" spans="1:26" ht="15" customHeight="1" x14ac:dyDescent="0.35">
      <c r="A1702" s="1">
        <v>1701</v>
      </c>
      <c r="B1702" s="13">
        <v>-8.3189556606222492</v>
      </c>
      <c r="C1702" s="12">
        <v>40.916583612736503</v>
      </c>
      <c r="D1702" s="1">
        <v>4795</v>
      </c>
      <c r="E1702" s="2" t="s">
        <v>1872</v>
      </c>
      <c r="F1702" s="1"/>
      <c r="G1702" s="2" t="s">
        <v>26</v>
      </c>
      <c r="H1702" s="2" t="s">
        <v>1608</v>
      </c>
      <c r="I1702" s="2" t="s">
        <v>1689</v>
      </c>
      <c r="J1702" s="1">
        <v>-15656</v>
      </c>
      <c r="K1702" s="1">
        <v>138631</v>
      </c>
      <c r="L1702" s="2" t="s">
        <v>21</v>
      </c>
      <c r="M1702" s="1">
        <v>2004</v>
      </c>
      <c r="N1702" s="1" t="str" cm="1">
        <f t="array" ref="N17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2" s="2" t="s">
        <v>32</v>
      </c>
      <c r="P1702" s="2" t="str" cm="1">
        <f t="array" ref="P17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2" s="1">
        <v>4</v>
      </c>
      <c r="R1702" s="1">
        <v>110.72</v>
      </c>
      <c r="S1702" s="1">
        <v>20.43</v>
      </c>
      <c r="T1702" s="1">
        <v>31.01</v>
      </c>
      <c r="U1702" s="1">
        <v>4.75</v>
      </c>
      <c r="V1702" s="10"/>
      <c r="W1702" s="1" t="s">
        <v>46</v>
      </c>
      <c r="X1702" s="2" t="s">
        <v>38</v>
      </c>
      <c r="Y1702" s="2" t="str" cm="1">
        <f t="array" ref="Y17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3" spans="1:26" ht="15" customHeight="1" x14ac:dyDescent="0.35">
      <c r="A1703" s="1">
        <v>1702</v>
      </c>
      <c r="B1703" s="13">
        <v>-8.3190393857009894</v>
      </c>
      <c r="C1703" s="12">
        <v>40.9168085967667</v>
      </c>
      <c r="D1703" s="1">
        <v>4796</v>
      </c>
      <c r="E1703" s="2" t="s">
        <v>1873</v>
      </c>
      <c r="F1703" s="1"/>
      <c r="G1703" s="2" t="s">
        <v>26</v>
      </c>
      <c r="H1703" s="2" t="s">
        <v>1608</v>
      </c>
      <c r="I1703" s="2" t="s">
        <v>1689</v>
      </c>
      <c r="J1703" s="1">
        <v>-15663</v>
      </c>
      <c r="K1703" s="1">
        <v>138656</v>
      </c>
      <c r="L1703" s="2" t="s">
        <v>21</v>
      </c>
      <c r="M1703" s="1">
        <v>2004</v>
      </c>
      <c r="N1703" s="1" t="str" cm="1">
        <f t="array" ref="N17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3" s="2" t="s">
        <v>32</v>
      </c>
      <c r="P1703" s="2" t="str" cm="1">
        <f t="array" ref="P17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3" s="1">
        <v>3</v>
      </c>
      <c r="R1703" s="1">
        <v>40</v>
      </c>
      <c r="S1703" s="1">
        <v>11.74</v>
      </c>
      <c r="T1703" s="1">
        <v>20</v>
      </c>
      <c r="U1703" s="1">
        <v>3.23</v>
      </c>
      <c r="V1703" s="10"/>
      <c r="W1703" s="1" t="s">
        <v>46</v>
      </c>
      <c r="X1703" s="2" t="s">
        <v>24</v>
      </c>
      <c r="Y1703" s="2" t="str" cm="1">
        <f t="array" ref="Y17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4" spans="1:26" ht="15" customHeight="1" x14ac:dyDescent="0.35">
      <c r="A1704" s="1">
        <v>1703</v>
      </c>
      <c r="B1704" s="13">
        <v>-8.3151571748964699</v>
      </c>
      <c r="C1704" s="12">
        <v>40.916976876333699</v>
      </c>
      <c r="D1704" s="1">
        <v>4797</v>
      </c>
      <c r="E1704" s="2" t="s">
        <v>1874</v>
      </c>
      <c r="F1704" s="1"/>
      <c r="G1704" s="2" t="s">
        <v>63</v>
      </c>
      <c r="H1704" s="2" t="s">
        <v>1608</v>
      </c>
      <c r="I1704" s="2" t="s">
        <v>1689</v>
      </c>
      <c r="J1704" s="1">
        <v>-15335.92</v>
      </c>
      <c r="K1704" s="1">
        <v>138674</v>
      </c>
      <c r="L1704" s="2" t="s">
        <v>21</v>
      </c>
      <c r="M1704" s="1">
        <v>2004</v>
      </c>
      <c r="N1704" s="1" t="str" cm="1">
        <f t="array" ref="N17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4" s="2" t="s">
        <v>32</v>
      </c>
      <c r="P1704" s="2" t="str" cm="1">
        <f t="array" ref="P17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4" s="1">
        <v>15</v>
      </c>
      <c r="R1704" s="1">
        <v>503</v>
      </c>
      <c r="S1704" s="1">
        <v>16.559999999999999</v>
      </c>
      <c r="T1704" s="1">
        <v>35</v>
      </c>
      <c r="U1704" s="1">
        <v>13.87</v>
      </c>
      <c r="V1704" s="10"/>
      <c r="W1704" s="1" t="s">
        <v>46</v>
      </c>
      <c r="X1704" s="2" t="s">
        <v>24</v>
      </c>
      <c r="Y1704" s="2" t="str" cm="1">
        <f t="array" ref="Y17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5" spans="1:26" ht="15" customHeight="1" x14ac:dyDescent="0.35">
      <c r="A1705" s="1">
        <v>1704</v>
      </c>
      <c r="B1705" s="13">
        <v>-8.2908312118137992</v>
      </c>
      <c r="C1705" s="12">
        <v>40.918891105049703</v>
      </c>
      <c r="D1705" s="1">
        <v>4800</v>
      </c>
      <c r="E1705" s="2" t="s">
        <v>1875</v>
      </c>
      <c r="F1705" s="1"/>
      <c r="G1705" s="2" t="s">
        <v>63</v>
      </c>
      <c r="H1705" s="2" t="s">
        <v>1608</v>
      </c>
      <c r="I1705" s="2" t="s">
        <v>1689</v>
      </c>
      <c r="J1705" s="1">
        <v>-13286.3</v>
      </c>
      <c r="K1705" s="1">
        <v>138882.6</v>
      </c>
      <c r="L1705" s="2" t="s">
        <v>21</v>
      </c>
      <c r="M1705" s="1">
        <v>2004</v>
      </c>
      <c r="N1705" s="1" t="str" cm="1">
        <f t="array" ref="N17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5" s="2" t="s">
        <v>32</v>
      </c>
      <c r="P1705" s="2" t="str" cm="1">
        <f t="array" ref="P17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5" s="1">
        <v>5</v>
      </c>
      <c r="R1705" s="1">
        <v>161</v>
      </c>
      <c r="S1705" s="1">
        <v>13.8</v>
      </c>
      <c r="T1705" s="1">
        <v>35</v>
      </c>
      <c r="U1705" s="1">
        <v>26.07</v>
      </c>
      <c r="V1705" s="10"/>
      <c r="W1705" s="1" t="s">
        <v>46</v>
      </c>
      <c r="X1705" s="2" t="s">
        <v>24</v>
      </c>
      <c r="Y1705" s="2" t="str" cm="1">
        <f t="array" ref="Y17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6" spans="1:26" ht="15" customHeight="1" x14ac:dyDescent="0.35">
      <c r="A1706" s="1">
        <v>1705</v>
      </c>
      <c r="B1706" s="13">
        <v>-8.2879824780297202</v>
      </c>
      <c r="C1706" s="12">
        <v>40.9185734961872</v>
      </c>
      <c r="D1706" s="1">
        <v>4801</v>
      </c>
      <c r="E1706" s="2" t="s">
        <v>1876</v>
      </c>
      <c r="F1706" s="1"/>
      <c r="G1706" s="2" t="s">
        <v>37</v>
      </c>
      <c r="H1706" s="2" t="s">
        <v>1608</v>
      </c>
      <c r="I1706" s="2" t="s">
        <v>1689</v>
      </c>
      <c r="J1706" s="1">
        <v>-13046.39</v>
      </c>
      <c r="K1706" s="1">
        <v>138846.9</v>
      </c>
      <c r="L1706" s="2" t="s">
        <v>21</v>
      </c>
      <c r="M1706" s="1">
        <v>2004</v>
      </c>
      <c r="N1706" s="1" t="str" cm="1">
        <f t="array" ref="N17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6" s="2" t="s">
        <v>32</v>
      </c>
      <c r="P1706" s="2" t="str" cm="1">
        <f t="array" ref="P17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6" s="1">
        <v>3</v>
      </c>
      <c r="R1706" s="1">
        <v>34.4</v>
      </c>
      <c r="S1706" s="1">
        <v>12.14</v>
      </c>
      <c r="T1706" s="1">
        <v>16.399999999999999</v>
      </c>
      <c r="U1706" s="1">
        <v>7.08</v>
      </c>
      <c r="V1706" s="10"/>
      <c r="W1706" s="1" t="s">
        <v>46</v>
      </c>
      <c r="X1706" s="2" t="s">
        <v>38</v>
      </c>
      <c r="Y1706" s="2" t="str" cm="1">
        <f t="array" ref="Y17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7" spans="1:26" ht="15" customHeight="1" x14ac:dyDescent="0.35">
      <c r="A1707" s="1">
        <v>1706</v>
      </c>
      <c r="B1707" s="13">
        <v>-8.2837305893365105</v>
      </c>
      <c r="C1707" s="12">
        <v>40.919705623282603</v>
      </c>
      <c r="D1707" s="1">
        <v>4803</v>
      </c>
      <c r="E1707" s="2" t="s">
        <v>1877</v>
      </c>
      <c r="F1707" s="1"/>
      <c r="G1707" s="2" t="s">
        <v>19</v>
      </c>
      <c r="H1707" s="2" t="s">
        <v>1608</v>
      </c>
      <c r="I1707" s="2" t="s">
        <v>1689</v>
      </c>
      <c r="J1707" s="1">
        <v>-12688</v>
      </c>
      <c r="K1707" s="1">
        <v>138972</v>
      </c>
      <c r="L1707" s="2" t="s">
        <v>21</v>
      </c>
      <c r="M1707" s="1">
        <v>2004</v>
      </c>
      <c r="N1707" s="1" t="str" cm="1">
        <f t="array" ref="N17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7" s="2" t="s">
        <v>65</v>
      </c>
      <c r="P1707" s="2" t="str" cm="1">
        <f t="array" ref="P17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07" s="1">
        <v>1</v>
      </c>
      <c r="R1707" s="1">
        <v>10.4</v>
      </c>
      <c r="S1707" s="1">
        <v>23.82</v>
      </c>
      <c r="T1707" s="1">
        <v>10.4</v>
      </c>
      <c r="U1707" s="9"/>
      <c r="V1707" s="10"/>
      <c r="W1707" s="1" t="s">
        <v>46</v>
      </c>
      <c r="X1707" s="2" t="s">
        <v>24</v>
      </c>
      <c r="Y1707" s="2" t="str" cm="1">
        <f t="array" ref="Y17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8" spans="1:26" ht="15" customHeight="1" x14ac:dyDescent="0.35">
      <c r="A1708" s="1">
        <v>1707</v>
      </c>
      <c r="B1708" s="13">
        <v>-8.2739745729351402</v>
      </c>
      <c r="C1708" s="12">
        <v>40.921047955764301</v>
      </c>
      <c r="D1708" s="1">
        <v>4809</v>
      </c>
      <c r="E1708" s="2" t="s">
        <v>1878</v>
      </c>
      <c r="F1708" s="1"/>
      <c r="G1708" s="2" t="s">
        <v>37</v>
      </c>
      <c r="H1708" s="2" t="s">
        <v>1608</v>
      </c>
      <c r="I1708" s="2" t="s">
        <v>1689</v>
      </c>
      <c r="J1708" s="1">
        <v>-11865.94</v>
      </c>
      <c r="K1708" s="1">
        <v>139119.70000000001</v>
      </c>
      <c r="L1708" s="2" t="s">
        <v>21</v>
      </c>
      <c r="M1708" s="1">
        <v>2004</v>
      </c>
      <c r="N1708" s="1" t="str" cm="1">
        <f t="array" ref="N17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8" s="2" t="s">
        <v>32</v>
      </c>
      <c r="P1708" s="2" t="str" cm="1">
        <f t="array" ref="P17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8" s="1">
        <v>3</v>
      </c>
      <c r="R1708" s="1">
        <v>48.5</v>
      </c>
      <c r="S1708" s="1">
        <v>10.74</v>
      </c>
      <c r="U1708" s="1">
        <v>7.83</v>
      </c>
      <c r="V1708" s="10"/>
      <c r="W1708" s="1" t="s">
        <v>46</v>
      </c>
      <c r="X1708" s="2" t="s">
        <v>38</v>
      </c>
      <c r="Y1708" s="2" t="str" cm="1">
        <f t="array" ref="Y17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09" spans="1:26" ht="15" customHeight="1" x14ac:dyDescent="0.35">
      <c r="A1709" s="1">
        <v>1708</v>
      </c>
      <c r="B1709" s="13">
        <v>-8.2721691139841909</v>
      </c>
      <c r="C1709" s="12">
        <v>40.920233415658799</v>
      </c>
      <c r="D1709" s="1">
        <v>4810</v>
      </c>
      <c r="E1709" s="2" t="s">
        <v>1879</v>
      </c>
      <c r="F1709" s="1"/>
      <c r="G1709" s="2" t="s">
        <v>63</v>
      </c>
      <c r="H1709" s="2" t="s">
        <v>1608</v>
      </c>
      <c r="I1709" s="2" t="s">
        <v>1689</v>
      </c>
      <c r="J1709" s="1">
        <v>-11714</v>
      </c>
      <c r="K1709" s="1">
        <v>139029</v>
      </c>
      <c r="L1709" s="2" t="s">
        <v>21</v>
      </c>
      <c r="M1709" s="1">
        <v>2004</v>
      </c>
      <c r="N1709" s="1" t="str" cm="1">
        <f t="array" ref="N17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09" s="2" t="s">
        <v>32</v>
      </c>
      <c r="P1709" s="2" t="str" cm="1">
        <f t="array" ref="P17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09" s="1">
        <v>9</v>
      </c>
      <c r="R1709" s="1">
        <v>301</v>
      </c>
      <c r="S1709" s="1">
        <v>15.9</v>
      </c>
      <c r="T1709" s="1">
        <v>35</v>
      </c>
      <c r="U1709" s="1">
        <v>32.17</v>
      </c>
      <c r="V1709" s="10"/>
      <c r="W1709" s="1" t="s">
        <v>46</v>
      </c>
      <c r="X1709" s="2" t="s">
        <v>24</v>
      </c>
      <c r="Y1709" s="2" t="str" cm="1">
        <f t="array" ref="Y17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10" spans="1:26" ht="15" customHeight="1" x14ac:dyDescent="0.35">
      <c r="A1710" s="1">
        <v>1709</v>
      </c>
      <c r="B1710" s="13">
        <v>-8.2637759375227606</v>
      </c>
      <c r="C1710" s="12">
        <v>40.918169435321097</v>
      </c>
      <c r="D1710" s="1">
        <v>4811</v>
      </c>
      <c r="E1710" s="2" t="s">
        <v>1880</v>
      </c>
      <c r="F1710" s="1"/>
      <c r="G1710" s="2" t="s">
        <v>19</v>
      </c>
      <c r="H1710" s="2" t="s">
        <v>1608</v>
      </c>
      <c r="I1710" s="2" t="s">
        <v>1689</v>
      </c>
      <c r="J1710" s="1">
        <v>-11007.33</v>
      </c>
      <c r="K1710" s="1">
        <v>138798.70000000001</v>
      </c>
      <c r="L1710" s="2" t="s">
        <v>21</v>
      </c>
      <c r="M1710" s="1">
        <v>2004</v>
      </c>
      <c r="N1710" s="1" t="str" cm="1">
        <f t="array" ref="N17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0" s="2" t="s">
        <v>291</v>
      </c>
      <c r="P1710" s="2" t="str" cm="1">
        <f t="array" ref="P17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0" s="1">
        <v>1</v>
      </c>
      <c r="R1710" s="1">
        <v>9</v>
      </c>
      <c r="S1710" s="1">
        <v>18</v>
      </c>
      <c r="T1710" s="1">
        <v>9</v>
      </c>
      <c r="U1710" s="9"/>
      <c r="V1710" s="10"/>
      <c r="W1710" s="1" t="s">
        <v>46</v>
      </c>
      <c r="X1710" s="2" t="s">
        <v>292</v>
      </c>
      <c r="Y1710" s="2" t="str" cm="1">
        <f t="array" ref="Y17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711" spans="1:26" ht="15" customHeight="1" x14ac:dyDescent="0.35">
      <c r="A1711" s="1">
        <v>1710</v>
      </c>
      <c r="B1711" s="13">
        <v>-6.5699481123679302</v>
      </c>
      <c r="C1711" s="12">
        <v>41.6724286869919</v>
      </c>
      <c r="D1711" s="1">
        <v>4813</v>
      </c>
      <c r="E1711" s="2" t="s">
        <v>1881</v>
      </c>
      <c r="F1711" s="1"/>
      <c r="G1711" s="2" t="s">
        <v>26</v>
      </c>
      <c r="H1711" s="2" t="s">
        <v>1659</v>
      </c>
      <c r="I1711" s="2" t="s">
        <v>1659</v>
      </c>
      <c r="J1711" s="1">
        <v>130173</v>
      </c>
      <c r="K1711" s="1">
        <v>223739</v>
      </c>
      <c r="L1711" s="2" t="s">
        <v>21</v>
      </c>
      <c r="M1711" s="1">
        <v>1860</v>
      </c>
      <c r="N1711" s="1" t="str" cm="1">
        <f t="array" ref="N17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1" s="2" t="s">
        <v>29</v>
      </c>
      <c r="P1711" s="2" t="str" cm="1">
        <f t="array" ref="P17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1" s="1">
        <v>2</v>
      </c>
      <c r="R1711" s="1">
        <v>27.25</v>
      </c>
      <c r="S1711" s="1">
        <v>5.85</v>
      </c>
      <c r="T1711" s="1">
        <v>13.625</v>
      </c>
      <c r="U1711" s="1">
        <v>1.9</v>
      </c>
      <c r="V1711" s="10"/>
      <c r="W1711" s="1" t="s">
        <v>41</v>
      </c>
      <c r="X1711" s="2" t="s">
        <v>35</v>
      </c>
      <c r="Y1711" s="2" t="str" cm="1">
        <f t="array" ref="Y17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12" spans="1:26" ht="15" customHeight="1" x14ac:dyDescent="0.35">
      <c r="A1712" s="1">
        <v>1711</v>
      </c>
      <c r="B1712" s="13">
        <v>-8.2583841483804505</v>
      </c>
      <c r="C1712" s="12">
        <v>40.9184842818985</v>
      </c>
      <c r="D1712" s="1">
        <v>4815</v>
      </c>
      <c r="E1712" s="2" t="s">
        <v>1882</v>
      </c>
      <c r="F1712" s="1"/>
      <c r="G1712" s="2" t="s">
        <v>37</v>
      </c>
      <c r="H1712" s="2" t="s">
        <v>1608</v>
      </c>
      <c r="I1712" s="2" t="s">
        <v>1689</v>
      </c>
      <c r="J1712" s="1">
        <v>-10553.08</v>
      </c>
      <c r="K1712" s="1">
        <v>138833</v>
      </c>
      <c r="L1712" s="2" t="s">
        <v>21</v>
      </c>
      <c r="M1712" s="1">
        <v>2004</v>
      </c>
      <c r="N1712" s="1" t="str" cm="1">
        <f t="array" ref="N17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2" s="2" t="s">
        <v>32</v>
      </c>
      <c r="P1712" s="2" t="str" cm="1">
        <f t="array" ref="P17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2" s="1">
        <v>3</v>
      </c>
      <c r="R1712" s="1">
        <v>46</v>
      </c>
      <c r="S1712" s="1">
        <v>11.74</v>
      </c>
      <c r="T1712" s="1">
        <v>22</v>
      </c>
      <c r="U1712" s="1">
        <v>8.39</v>
      </c>
      <c r="V1712" s="10"/>
      <c r="W1712" s="1" t="s">
        <v>46</v>
      </c>
      <c r="X1712" s="2" t="s">
        <v>38</v>
      </c>
      <c r="Y1712" s="2" t="str" cm="1">
        <f t="array" ref="Y17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13" spans="1:26" ht="15" customHeight="1" x14ac:dyDescent="0.35">
      <c r="A1713" s="1">
        <v>1712</v>
      </c>
      <c r="B1713" s="13">
        <v>-8.2494122063733801</v>
      </c>
      <c r="C1713" s="12">
        <v>40.9202351998469</v>
      </c>
      <c r="D1713" s="1">
        <v>4817</v>
      </c>
      <c r="E1713" s="2" t="s">
        <v>1883</v>
      </c>
      <c r="F1713" s="1"/>
      <c r="G1713" s="2" t="s">
        <v>19</v>
      </c>
      <c r="H1713" s="2" t="s">
        <v>1608</v>
      </c>
      <c r="I1713" s="2" t="s">
        <v>1689</v>
      </c>
      <c r="J1713" s="1">
        <v>-9797.0360000000001</v>
      </c>
      <c r="K1713" s="1">
        <v>139026.4</v>
      </c>
      <c r="L1713" s="2" t="s">
        <v>21</v>
      </c>
      <c r="M1713" s="1">
        <v>2004</v>
      </c>
      <c r="N1713" s="1" t="str" cm="1">
        <f t="array" ref="N17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3" s="2" t="s">
        <v>291</v>
      </c>
      <c r="P1713" s="2" t="str" cm="1">
        <f t="array" ref="P17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13" s="1">
        <v>1</v>
      </c>
      <c r="R1713" s="1">
        <v>11.76</v>
      </c>
      <c r="S1713" s="1">
        <v>22.19</v>
      </c>
      <c r="T1713" s="1">
        <v>11.76</v>
      </c>
      <c r="U1713" s="9"/>
      <c r="V1713" s="10"/>
      <c r="W1713" s="1" t="s">
        <v>46</v>
      </c>
      <c r="X1713" s="2" t="s">
        <v>292</v>
      </c>
      <c r="Y1713" s="2" t="str" cm="1">
        <f t="array" ref="Y17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714" spans="1:26" ht="15" customHeight="1" x14ac:dyDescent="0.35">
      <c r="A1714" s="1">
        <v>1713</v>
      </c>
      <c r="B1714" s="13">
        <v>-8.2482763183875001</v>
      </c>
      <c r="C1714" s="12">
        <v>40.922066106414498</v>
      </c>
      <c r="D1714" s="1">
        <v>4819</v>
      </c>
      <c r="E1714" s="2" t="s">
        <v>1884</v>
      </c>
      <c r="F1714" s="1"/>
      <c r="G1714" s="2" t="s">
        <v>37</v>
      </c>
      <c r="H1714" s="2" t="s">
        <v>1608</v>
      </c>
      <c r="I1714" s="2" t="s">
        <v>1689</v>
      </c>
      <c r="J1714" s="1">
        <v>-9701.0849999999991</v>
      </c>
      <c r="K1714" s="1">
        <v>139229.6</v>
      </c>
      <c r="L1714" s="2" t="s">
        <v>21</v>
      </c>
      <c r="M1714" s="1">
        <v>2004</v>
      </c>
      <c r="N1714" s="1" t="str" cm="1">
        <f t="array" ref="N17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14" s="2" t="s">
        <v>32</v>
      </c>
      <c r="P1714" s="2" t="str" cm="1">
        <f t="array" ref="P17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14" s="1">
        <v>3</v>
      </c>
      <c r="R1714" s="1">
        <v>46</v>
      </c>
      <c r="S1714" s="1">
        <v>10.74</v>
      </c>
      <c r="T1714" s="1">
        <v>19</v>
      </c>
      <c r="U1714" s="1">
        <v>8.1199999999999992</v>
      </c>
      <c r="V1714" s="10"/>
      <c r="W1714" s="1" t="s">
        <v>46</v>
      </c>
      <c r="X1714" s="2" t="s">
        <v>38</v>
      </c>
      <c r="Y1714" s="2" t="str" cm="1">
        <f t="array" ref="Y17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15" spans="1:26" ht="15" customHeight="1" x14ac:dyDescent="0.35">
      <c r="A1715" s="1">
        <v>1714</v>
      </c>
      <c r="B1715" s="13">
        <v>-8.5532042551681506</v>
      </c>
      <c r="C1715" s="12">
        <v>41.919746468439797</v>
      </c>
      <c r="D1715" s="1">
        <v>4826</v>
      </c>
      <c r="E1715" s="2" t="s">
        <v>1885</v>
      </c>
      <c r="F1715" s="1"/>
      <c r="G1715" s="2" t="s">
        <v>26</v>
      </c>
      <c r="H1715" s="2" t="s">
        <v>384</v>
      </c>
      <c r="I1715" s="2" t="s">
        <v>1693</v>
      </c>
      <c r="J1715" s="1">
        <v>-34849</v>
      </c>
      <c r="K1715" s="1">
        <v>250113</v>
      </c>
      <c r="L1715" s="2" t="s">
        <v>21</v>
      </c>
      <c r="M1715" s="1">
        <v>1890</v>
      </c>
      <c r="N1715" s="1" t="str" cm="1">
        <f t="array" ref="N17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5" s="2" t="s">
        <v>29</v>
      </c>
      <c r="P1715" s="2" t="str" cm="1">
        <f t="array" ref="P17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5" s="1">
        <v>1</v>
      </c>
      <c r="R1715" s="1">
        <v>10.199999999999999</v>
      </c>
      <c r="S1715" s="1">
        <v>6.27</v>
      </c>
      <c r="T1715" s="1">
        <v>10.199999999999999</v>
      </c>
      <c r="U1715" s="9"/>
      <c r="V1715" s="10"/>
      <c r="W1715" s="1" t="s">
        <v>41</v>
      </c>
      <c r="X1715" s="2" t="s">
        <v>35</v>
      </c>
      <c r="Y1715" s="2" t="str" cm="1">
        <f t="array" ref="Y17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16" spans="1:26" ht="15" customHeight="1" x14ac:dyDescent="0.35">
      <c r="A1716" s="1">
        <v>1715</v>
      </c>
      <c r="B1716" s="13">
        <v>-8.1742181997646295</v>
      </c>
      <c r="C1716" s="12">
        <v>40.957634543558797</v>
      </c>
      <c r="D1716" s="1">
        <v>4829</v>
      </c>
      <c r="E1716" s="2" t="s">
        <v>1886</v>
      </c>
      <c r="F1716" s="1"/>
      <c r="G1716" s="2" t="s">
        <v>26</v>
      </c>
      <c r="H1716" s="2" t="s">
        <v>1608</v>
      </c>
      <c r="I1716" s="2" t="s">
        <v>1689</v>
      </c>
      <c r="J1716" s="1">
        <v>-3461</v>
      </c>
      <c r="K1716" s="1">
        <v>143174</v>
      </c>
      <c r="L1716" s="2" t="s">
        <v>21</v>
      </c>
      <c r="M1716" s="1">
        <v>1920</v>
      </c>
      <c r="N1716" s="1" t="str" cm="1">
        <f t="array" ref="N17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6" s="2" t="s">
        <v>29</v>
      </c>
      <c r="P1716" s="2" t="str" cm="1">
        <f t="array" ref="P17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6" s="1">
        <v>2</v>
      </c>
      <c r="R1716" s="1">
        <v>17.2</v>
      </c>
      <c r="S1716" s="1">
        <v>4.95</v>
      </c>
      <c r="T1716" s="1">
        <v>14.5</v>
      </c>
      <c r="U1716" s="1">
        <v>3</v>
      </c>
      <c r="V1716" s="10"/>
      <c r="W1716" s="1" t="s">
        <v>46</v>
      </c>
      <c r="X1716" s="2" t="s">
        <v>35</v>
      </c>
      <c r="Y1716" s="2" t="str" cm="1">
        <f t="array" ref="Y17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17" spans="1:26" ht="15" customHeight="1" x14ac:dyDescent="0.35">
      <c r="A1717" s="1">
        <v>1716</v>
      </c>
      <c r="B1717" s="13">
        <v>-8.3938399611059609</v>
      </c>
      <c r="C1717" s="12">
        <v>42.074961691997402</v>
      </c>
      <c r="D1717" s="1">
        <v>4834</v>
      </c>
      <c r="E1717" s="2" t="s">
        <v>1887</v>
      </c>
      <c r="F1717" s="1"/>
      <c r="G1717" s="2" t="s">
        <v>26</v>
      </c>
      <c r="H1717" s="2" t="s">
        <v>384</v>
      </c>
      <c r="I1717" s="2" t="s">
        <v>1016</v>
      </c>
      <c r="J1717" s="1">
        <v>-21576.45</v>
      </c>
      <c r="K1717" s="1">
        <v>267300.8</v>
      </c>
      <c r="L1717" s="2" t="s">
        <v>21</v>
      </c>
      <c r="M1717" s="1">
        <v>1882</v>
      </c>
      <c r="N1717" s="1" t="str" cm="1">
        <f t="array" ref="N17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7" s="2" t="s">
        <v>29</v>
      </c>
      <c r="P1717" s="2" t="str" cm="1">
        <f t="array" ref="P17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7" s="1">
        <v>3</v>
      </c>
      <c r="R1717" s="1">
        <v>32.75</v>
      </c>
      <c r="S1717" s="1">
        <v>7.02</v>
      </c>
      <c r="T1717" s="1">
        <v>24.1</v>
      </c>
      <c r="U1717" s="1">
        <v>2.06</v>
      </c>
      <c r="V1717" s="10"/>
      <c r="W1717" s="1" t="s">
        <v>41</v>
      </c>
      <c r="X1717" s="2" t="s">
        <v>35</v>
      </c>
      <c r="Y1717" s="2" t="str" cm="1">
        <f t="array" ref="Y17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18" spans="1:26" ht="15" customHeight="1" x14ac:dyDescent="0.35">
      <c r="A1718" s="1">
        <v>1717</v>
      </c>
      <c r="B1718" s="13">
        <v>-8.4989502421262095</v>
      </c>
      <c r="C1718" s="12">
        <v>40.966039118499403</v>
      </c>
      <c r="D1718" s="1">
        <v>4837</v>
      </c>
      <c r="E1718" s="2" t="s">
        <v>1888</v>
      </c>
      <c r="F1718" s="1"/>
      <c r="G1718" s="2" t="s">
        <v>26</v>
      </c>
      <c r="H1718" s="2" t="s">
        <v>1608</v>
      </c>
      <c r="I1718" s="2" t="s">
        <v>1739</v>
      </c>
      <c r="J1718" s="1">
        <v>-30796</v>
      </c>
      <c r="K1718" s="1">
        <v>144171</v>
      </c>
      <c r="L1718" s="2" t="s">
        <v>21</v>
      </c>
      <c r="M1718" s="1">
        <v>1879</v>
      </c>
      <c r="N1718" s="1" t="str" cm="1">
        <f t="array" ref="N17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8" s="2" t="s">
        <v>29</v>
      </c>
      <c r="P1718" s="2" t="str" cm="1">
        <f t="array" ref="P17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8" s="1">
        <v>1</v>
      </c>
      <c r="R1718" s="1">
        <v>8</v>
      </c>
      <c r="S1718" s="1">
        <v>10.7</v>
      </c>
      <c r="U1718" s="9"/>
      <c r="V1718" s="10"/>
      <c r="W1718" s="1" t="s">
        <v>46</v>
      </c>
      <c r="X1718" s="2" t="s">
        <v>35</v>
      </c>
      <c r="Y1718" s="2" t="str" cm="1">
        <f t="array" ref="Y17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18" s="2" t="s">
        <v>24</v>
      </c>
    </row>
    <row r="1719" spans="1:26" ht="15" customHeight="1" x14ac:dyDescent="0.35">
      <c r="A1719" s="1">
        <v>1718</v>
      </c>
      <c r="B1719" s="13">
        <v>-8.2310268950025396</v>
      </c>
      <c r="C1719" s="12">
        <v>41.043324401945704</v>
      </c>
      <c r="D1719" s="1">
        <v>4843</v>
      </c>
      <c r="E1719" s="2" t="s">
        <v>1889</v>
      </c>
      <c r="F1719" s="1"/>
      <c r="G1719" s="2" t="s">
        <v>26</v>
      </c>
      <c r="H1719" s="2" t="s">
        <v>1608</v>
      </c>
      <c r="I1719" s="2" t="s">
        <v>1697</v>
      </c>
      <c r="J1719" s="1">
        <v>-8233</v>
      </c>
      <c r="K1719" s="1">
        <v>152694</v>
      </c>
      <c r="L1719" s="2" t="s">
        <v>21</v>
      </c>
      <c r="M1719" s="1">
        <v>1940</v>
      </c>
      <c r="N1719" s="1" t="str" cm="1">
        <f t="array" ref="N17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19" s="2" t="s">
        <v>29</v>
      </c>
      <c r="P1719" s="2" t="str" cm="1">
        <f t="array" ref="P17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19" s="1">
        <v>2</v>
      </c>
      <c r="R1719" s="1">
        <v>30.75</v>
      </c>
      <c r="S1719" s="1">
        <v>5.2</v>
      </c>
      <c r="T1719" s="1">
        <v>23.875</v>
      </c>
      <c r="U1719" s="1">
        <v>8.5</v>
      </c>
      <c r="V1719" s="10"/>
      <c r="W1719" s="1" t="s">
        <v>41</v>
      </c>
      <c r="X1719" s="2" t="s">
        <v>35</v>
      </c>
      <c r="Y1719" s="2" t="str" cm="1">
        <f t="array" ref="Y17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20" spans="1:26" ht="15" customHeight="1" x14ac:dyDescent="0.35">
      <c r="A1720" s="1">
        <v>1719</v>
      </c>
      <c r="B1720" s="13">
        <v>-8.7390499385108704</v>
      </c>
      <c r="C1720" s="12">
        <v>41.350637227022801</v>
      </c>
      <c r="D1720" s="1">
        <v>4846</v>
      </c>
      <c r="E1720" s="2" t="s">
        <v>1890</v>
      </c>
      <c r="F1720" s="1"/>
      <c r="G1720" s="2" t="s">
        <v>26</v>
      </c>
      <c r="H1720" s="2" t="s">
        <v>723</v>
      </c>
      <c r="I1720" s="2" t="s">
        <v>962</v>
      </c>
      <c r="J1720" s="1">
        <v>-50710</v>
      </c>
      <c r="K1720" s="1">
        <v>186996</v>
      </c>
      <c r="L1720" s="2" t="s">
        <v>21</v>
      </c>
      <c r="M1720" s="1">
        <v>1893</v>
      </c>
      <c r="N1720" s="1" t="str" cm="1">
        <f t="array" ref="N17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0" s="2" t="s">
        <v>32</v>
      </c>
      <c r="P1720" s="2" t="str" cm="1">
        <f t="array" ref="P17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0" s="1">
        <v>3</v>
      </c>
      <c r="R1720" s="1">
        <v>113.7</v>
      </c>
      <c r="S1720" s="1">
        <v>13.5</v>
      </c>
      <c r="T1720" s="1">
        <v>41.9</v>
      </c>
      <c r="U1720" s="1">
        <v>4.7</v>
      </c>
      <c r="V1720" s="10"/>
      <c r="W1720" s="1" t="s">
        <v>41</v>
      </c>
      <c r="X1720" s="2" t="s">
        <v>38</v>
      </c>
      <c r="Y1720" s="2" t="str" cm="1">
        <f t="array" ref="Y17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1" spans="1:26" ht="15" customHeight="1" x14ac:dyDescent="0.35">
      <c r="A1721" s="1">
        <v>1720</v>
      </c>
      <c r="B1721" s="13">
        <v>-8.4770542543972507</v>
      </c>
      <c r="C1721" s="12">
        <v>40.812361506821297</v>
      </c>
      <c r="D1721" s="1">
        <v>4847</v>
      </c>
      <c r="E1721" s="2" t="s">
        <v>1891</v>
      </c>
      <c r="F1721" s="1"/>
      <c r="G1721" s="2" t="s">
        <v>63</v>
      </c>
      <c r="H1721" s="2" t="s">
        <v>1608</v>
      </c>
      <c r="I1721" s="2" t="s">
        <v>1676</v>
      </c>
      <c r="J1721" s="1">
        <v>-29019.89</v>
      </c>
      <c r="K1721" s="1">
        <v>127097.3</v>
      </c>
      <c r="L1721" s="2" t="s">
        <v>21</v>
      </c>
      <c r="M1721" s="1">
        <v>2002</v>
      </c>
      <c r="N1721" s="1" t="str" cm="1">
        <f t="array" ref="N17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1" s="2" t="s">
        <v>32</v>
      </c>
      <c r="P1721" s="2" t="str" cm="1">
        <f t="array" ref="P17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1" s="1">
        <v>10</v>
      </c>
      <c r="R1721" s="1">
        <v>296</v>
      </c>
      <c r="S1721" s="1">
        <v>19.899999999999999</v>
      </c>
      <c r="T1721" s="1">
        <v>32</v>
      </c>
      <c r="U1721" s="1">
        <v>22.3</v>
      </c>
      <c r="V1721" s="10"/>
      <c r="W1721" s="1" t="s">
        <v>46</v>
      </c>
      <c r="X1721" s="2" t="s">
        <v>38</v>
      </c>
      <c r="Y1721" s="2" t="str" cm="1">
        <f t="array" ref="Y17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2" spans="1:26" ht="15" customHeight="1" x14ac:dyDescent="0.35">
      <c r="A1722" s="1">
        <v>1721</v>
      </c>
      <c r="B1722" s="13">
        <v>-8.4840585109899092</v>
      </c>
      <c r="C1722" s="12">
        <v>40.810908634589197</v>
      </c>
      <c r="D1722" s="1">
        <v>4848</v>
      </c>
      <c r="E1722" s="2" t="s">
        <v>1892</v>
      </c>
      <c r="F1722" s="1"/>
      <c r="G1722" s="2" t="s">
        <v>37</v>
      </c>
      <c r="H1722" s="2" t="s">
        <v>1608</v>
      </c>
      <c r="I1722" s="2" t="s">
        <v>1676</v>
      </c>
      <c r="J1722" s="1">
        <v>-29611.51</v>
      </c>
      <c r="K1722" s="1">
        <v>126938.3</v>
      </c>
      <c r="L1722" s="2" t="s">
        <v>21</v>
      </c>
      <c r="M1722" s="1">
        <v>2002</v>
      </c>
      <c r="N1722" s="1" t="str" cm="1">
        <f t="array" ref="N17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2" s="2" t="s">
        <v>32</v>
      </c>
      <c r="P1722" s="2" t="str" cm="1">
        <f t="array" ref="P17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2" s="1">
        <v>3</v>
      </c>
      <c r="R1722" s="1">
        <v>71.03</v>
      </c>
      <c r="S1722" s="1">
        <v>20.6</v>
      </c>
      <c r="T1722" s="1">
        <v>33.700000000000003</v>
      </c>
      <c r="U1722" s="1">
        <v>5.66</v>
      </c>
      <c r="V1722" s="10"/>
      <c r="W1722" s="1" t="s">
        <v>46</v>
      </c>
      <c r="X1722" s="2" t="s">
        <v>38</v>
      </c>
      <c r="Y1722" s="2" t="str" cm="1">
        <f t="array" ref="Y17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3" spans="1:26" ht="15" customHeight="1" x14ac:dyDescent="0.35">
      <c r="A1723" s="1">
        <v>1722</v>
      </c>
      <c r="B1723" s="13">
        <v>-8.8365685829604601</v>
      </c>
      <c r="C1723" s="12">
        <v>41.8731372724883</v>
      </c>
      <c r="D1723" s="1">
        <v>4876</v>
      </c>
      <c r="E1723" s="2" t="s">
        <v>1893</v>
      </c>
      <c r="F1723" s="1"/>
      <c r="G1723" s="2" t="s">
        <v>19</v>
      </c>
      <c r="H1723" s="2" t="s">
        <v>384</v>
      </c>
      <c r="I1723" s="2" t="s">
        <v>533</v>
      </c>
      <c r="J1723" s="1">
        <v>-58398</v>
      </c>
      <c r="K1723" s="1">
        <v>245090</v>
      </c>
      <c r="L1723" s="2" t="s">
        <v>21</v>
      </c>
      <c r="M1723" s="1">
        <v>1940</v>
      </c>
      <c r="N1723" s="1" t="str" cm="1">
        <f t="array" ref="N17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3" s="2" t="s">
        <v>22</v>
      </c>
      <c r="P1723" s="2" t="str" cm="1">
        <f t="array" ref="P17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23" s="1">
        <v>1</v>
      </c>
      <c r="R1723" s="1">
        <v>10.7</v>
      </c>
      <c r="S1723" s="1">
        <v>8.6</v>
      </c>
      <c r="T1723" s="1">
        <v>10.7</v>
      </c>
      <c r="U1723" s="9"/>
      <c r="V1723" s="10"/>
      <c r="W1723" s="1" t="s">
        <v>41</v>
      </c>
      <c r="X1723" s="2" t="s">
        <v>85</v>
      </c>
      <c r="Y1723" s="2" t="str" cm="1">
        <f t="array" ref="Y17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4" spans="1:26" ht="15" customHeight="1" x14ac:dyDescent="0.35">
      <c r="A1724" s="1">
        <v>1723</v>
      </c>
      <c r="B1724" s="13">
        <v>-8.73345853396469</v>
      </c>
      <c r="C1724" s="12">
        <v>41.8760273955548</v>
      </c>
      <c r="D1724" s="1">
        <v>4883</v>
      </c>
      <c r="E1724" s="2" t="s">
        <v>1894</v>
      </c>
      <c r="F1724" s="1"/>
      <c r="G1724" s="2" t="s">
        <v>26</v>
      </c>
      <c r="H1724" s="2" t="s">
        <v>384</v>
      </c>
      <c r="I1724" s="2" t="s">
        <v>564</v>
      </c>
      <c r="J1724" s="1">
        <v>-49836</v>
      </c>
      <c r="K1724" s="1">
        <v>245346</v>
      </c>
      <c r="L1724" s="2" t="s">
        <v>21</v>
      </c>
      <c r="M1724" s="1">
        <v>1890</v>
      </c>
      <c r="N1724" s="1" t="str" cm="1">
        <f t="array" ref="N17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4" s="2" t="s">
        <v>29</v>
      </c>
      <c r="P1724" s="2" t="str" cm="1">
        <f t="array" ref="P17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4" s="1">
        <v>1</v>
      </c>
      <c r="R1724" s="1">
        <v>12</v>
      </c>
      <c r="S1724" s="1">
        <v>6</v>
      </c>
      <c r="T1724" s="1">
        <v>12</v>
      </c>
      <c r="U1724" s="9"/>
      <c r="V1724" s="10"/>
      <c r="W1724" s="1" t="s">
        <v>41</v>
      </c>
      <c r="X1724" s="2" t="s">
        <v>35</v>
      </c>
      <c r="Y1724" s="2" t="str" cm="1">
        <f t="array" ref="Y17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25" spans="1:26" ht="15" customHeight="1" x14ac:dyDescent="0.35">
      <c r="A1725" s="1">
        <v>1724</v>
      </c>
      <c r="B1725" s="13">
        <v>-8.6877917001538698</v>
      </c>
      <c r="C1725" s="12">
        <v>41.879219998949097</v>
      </c>
      <c r="D1725" s="1">
        <v>4886</v>
      </c>
      <c r="E1725" s="2" t="s">
        <v>1895</v>
      </c>
      <c r="F1725" s="1"/>
      <c r="G1725" s="2" t="s">
        <v>26</v>
      </c>
      <c r="H1725" s="2" t="s">
        <v>384</v>
      </c>
      <c r="I1725" s="2" t="s">
        <v>564</v>
      </c>
      <c r="J1725" s="1">
        <v>-46042.82</v>
      </c>
      <c r="K1725" s="1">
        <v>245675.1</v>
      </c>
      <c r="L1725" s="2" t="s">
        <v>21</v>
      </c>
      <c r="M1725" s="1">
        <v>1879</v>
      </c>
      <c r="N1725" s="1" t="str" cm="1">
        <f t="array" ref="N17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25" s="2" t="s">
        <v>29</v>
      </c>
      <c r="P1725" s="2" t="str" cm="1">
        <f t="array" ref="P17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25" s="1">
        <v>1</v>
      </c>
      <c r="R1725" s="1">
        <v>10</v>
      </c>
      <c r="S1725" s="1">
        <v>5.65</v>
      </c>
      <c r="T1725" s="1">
        <v>10</v>
      </c>
      <c r="U1725" s="9"/>
      <c r="V1725" s="10"/>
      <c r="W1725" s="1" t="s">
        <v>41</v>
      </c>
      <c r="X1725" s="2" t="s">
        <v>35</v>
      </c>
      <c r="Y1725" s="2" t="str" cm="1">
        <f t="array" ref="Y17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26" spans="1:26" ht="15" customHeight="1" x14ac:dyDescent="0.35">
      <c r="A1726" s="1">
        <v>1725</v>
      </c>
      <c r="B1726" s="13">
        <v>-8.4885833796880608</v>
      </c>
      <c r="C1726" s="12">
        <v>40.8071280291053</v>
      </c>
      <c r="D1726" s="1">
        <v>4900</v>
      </c>
      <c r="E1726" s="2" t="s">
        <v>1896</v>
      </c>
      <c r="F1726" s="1"/>
      <c r="G1726" s="2" t="s">
        <v>37</v>
      </c>
      <c r="H1726" s="2" t="s">
        <v>1608</v>
      </c>
      <c r="I1726" s="2" t="s">
        <v>1676</v>
      </c>
      <c r="J1726" s="1">
        <v>-29995</v>
      </c>
      <c r="K1726" s="1">
        <v>126520</v>
      </c>
      <c r="L1726" s="2" t="s">
        <v>21</v>
      </c>
      <c r="M1726" s="1">
        <v>2002</v>
      </c>
      <c r="N1726" s="1" t="str" cm="1">
        <f t="array" ref="N17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6" s="2" t="s">
        <v>32</v>
      </c>
      <c r="P1726" s="2" t="str" cm="1">
        <f t="array" ref="P17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6" s="1">
        <v>3</v>
      </c>
      <c r="R1726" s="1">
        <v>51.2</v>
      </c>
      <c r="S1726" s="1">
        <v>10.68</v>
      </c>
      <c r="T1726" s="1">
        <v>28.1</v>
      </c>
      <c r="U1726" s="1">
        <v>6.9</v>
      </c>
      <c r="V1726" s="10"/>
      <c r="W1726" s="1" t="s">
        <v>46</v>
      </c>
      <c r="X1726" s="2" t="s">
        <v>24</v>
      </c>
      <c r="Y1726" s="2" t="str" cm="1">
        <f t="array" ref="Y17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7" spans="1:26" ht="15" customHeight="1" x14ac:dyDescent="0.35">
      <c r="A1727" s="1">
        <v>1726</v>
      </c>
      <c r="B1727" s="13">
        <v>-8.4895823821610907</v>
      </c>
      <c r="C1727" s="12">
        <v>40.803819242811102</v>
      </c>
      <c r="D1727" s="1">
        <v>4901</v>
      </c>
      <c r="E1727" s="2" t="s">
        <v>1897</v>
      </c>
      <c r="F1727" s="1"/>
      <c r="G1727" s="2" t="s">
        <v>37</v>
      </c>
      <c r="H1727" s="2" t="s">
        <v>1608</v>
      </c>
      <c r="I1727" s="2" t="s">
        <v>1676</v>
      </c>
      <c r="J1727" s="1">
        <v>-30080.79</v>
      </c>
      <c r="K1727" s="1">
        <v>126152.9</v>
      </c>
      <c r="L1727" s="2" t="s">
        <v>21</v>
      </c>
      <c r="M1727" s="1">
        <v>2002</v>
      </c>
      <c r="N1727" s="1" t="str" cm="1">
        <f t="array" ref="N17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7" s="2" t="s">
        <v>32</v>
      </c>
      <c r="P1727" s="2" t="str" cm="1">
        <f t="array" ref="P17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7" s="1">
        <v>3</v>
      </c>
      <c r="R1727" s="1">
        <v>51.1</v>
      </c>
      <c r="S1727" s="1">
        <v>10.67</v>
      </c>
      <c r="T1727" s="1">
        <v>28</v>
      </c>
      <c r="U1727" s="1">
        <v>5.35</v>
      </c>
      <c r="V1727" s="10"/>
      <c r="W1727" s="1" t="s">
        <v>46</v>
      </c>
      <c r="X1727" s="2" t="s">
        <v>38</v>
      </c>
      <c r="Y1727" s="2" t="str" cm="1">
        <f t="array" ref="Y17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8" spans="1:26" ht="15" customHeight="1" x14ac:dyDescent="0.35">
      <c r="A1728" s="1">
        <v>1727</v>
      </c>
      <c r="B1728" s="13">
        <v>-8.4987166381154005</v>
      </c>
      <c r="C1728" s="12">
        <v>40.801052265934999</v>
      </c>
      <c r="D1728" s="1">
        <v>4903</v>
      </c>
      <c r="E1728" s="2" t="s">
        <v>1898</v>
      </c>
      <c r="F1728" s="1"/>
      <c r="G1728" s="2" t="s">
        <v>26</v>
      </c>
      <c r="H1728" s="2" t="s">
        <v>1608</v>
      </c>
      <c r="I1728" s="2" t="s">
        <v>1676</v>
      </c>
      <c r="J1728" s="1">
        <v>-30852.86</v>
      </c>
      <c r="K1728" s="1">
        <v>125848.8</v>
      </c>
      <c r="L1728" s="2" t="s">
        <v>21</v>
      </c>
      <c r="M1728" s="1">
        <v>2002</v>
      </c>
      <c r="N1728" s="1" t="str" cm="1">
        <f t="array" ref="N17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8" s="2" t="s">
        <v>32</v>
      </c>
      <c r="P1728" s="2" t="str" cm="1">
        <f t="array" ref="P17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8" s="1">
        <v>4</v>
      </c>
      <c r="R1728" s="1">
        <v>394.9</v>
      </c>
      <c r="S1728" s="1">
        <v>20</v>
      </c>
      <c r="T1728" s="1">
        <v>134.5</v>
      </c>
      <c r="U1728" s="1">
        <v>34.6</v>
      </c>
      <c r="V1728" s="10"/>
      <c r="W1728" s="1" t="s">
        <v>46</v>
      </c>
      <c r="X1728" s="2" t="s">
        <v>38</v>
      </c>
      <c r="Y1728" s="2" t="str" cm="1">
        <f t="array" ref="Y17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29" spans="1:28" ht="15" customHeight="1" x14ac:dyDescent="0.35">
      <c r="A1729" s="1">
        <v>1728</v>
      </c>
      <c r="B1729" s="13">
        <v>-8.5130982195845597</v>
      </c>
      <c r="C1729" s="12">
        <v>40.798375463592301</v>
      </c>
      <c r="D1729" s="1">
        <v>4904</v>
      </c>
      <c r="E1729" s="2" t="s">
        <v>1899</v>
      </c>
      <c r="F1729" s="1"/>
      <c r="G1729" s="2" t="s">
        <v>37</v>
      </c>
      <c r="H1729" s="2" t="s">
        <v>1608</v>
      </c>
      <c r="I1729" s="2" t="s">
        <v>1676</v>
      </c>
      <c r="J1729" s="1">
        <v>-32067.78</v>
      </c>
      <c r="K1729" s="1">
        <v>125556.7</v>
      </c>
      <c r="L1729" s="2" t="s">
        <v>21</v>
      </c>
      <c r="M1729" s="1">
        <v>2002</v>
      </c>
      <c r="N1729" s="1" t="str" cm="1">
        <f t="array" ref="N17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29" s="2" t="s">
        <v>32</v>
      </c>
      <c r="P1729" s="2" t="str" cm="1">
        <f t="array" ref="P17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29" s="1">
        <v>3</v>
      </c>
      <c r="R1729" s="1">
        <v>51</v>
      </c>
      <c r="S1729" s="1">
        <v>10.6</v>
      </c>
      <c r="T1729" s="1">
        <v>28</v>
      </c>
      <c r="U1729" s="1">
        <v>5.92</v>
      </c>
      <c r="V1729" s="10"/>
      <c r="W1729" s="1" t="s">
        <v>46</v>
      </c>
      <c r="X1729" s="2" t="s">
        <v>38</v>
      </c>
      <c r="Y1729" s="2" t="str" cm="1">
        <f t="array" ref="Y17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0" spans="1:28" ht="15" customHeight="1" x14ac:dyDescent="0.35">
      <c r="A1730" s="1">
        <v>1729</v>
      </c>
      <c r="B1730" s="13">
        <v>-8.5207073498341597</v>
      </c>
      <c r="C1730" s="12">
        <v>40.797549617106803</v>
      </c>
      <c r="D1730" s="1">
        <v>4905</v>
      </c>
      <c r="E1730" s="2" t="s">
        <v>1900</v>
      </c>
      <c r="F1730" s="1"/>
      <c r="G1730" s="2" t="s">
        <v>37</v>
      </c>
      <c r="H1730" s="2" t="s">
        <v>1608</v>
      </c>
      <c r="I1730" s="2" t="s">
        <v>1676</v>
      </c>
      <c r="J1730" s="1">
        <v>-32710.33</v>
      </c>
      <c r="K1730" s="1">
        <v>125467.8</v>
      </c>
      <c r="L1730" s="2" t="s">
        <v>21</v>
      </c>
      <c r="M1730" s="1">
        <v>2002</v>
      </c>
      <c r="N1730" s="1" t="str" cm="1">
        <f t="array" ref="N17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0" s="2" t="s">
        <v>32</v>
      </c>
      <c r="P1730" s="2" t="str" cm="1">
        <f t="array" ref="P17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0" s="1">
        <v>3</v>
      </c>
      <c r="R1730" s="1">
        <v>74.150000000000006</v>
      </c>
      <c r="S1730" s="1">
        <v>20.5</v>
      </c>
      <c r="T1730" s="1">
        <v>35.450000000000003</v>
      </c>
      <c r="U1730" s="1">
        <v>4.8600000000000003</v>
      </c>
      <c r="V1730" s="10"/>
      <c r="W1730" s="1" t="s">
        <v>46</v>
      </c>
      <c r="X1730" s="2" t="s">
        <v>38</v>
      </c>
      <c r="Y1730" s="2" t="str" cm="1">
        <f t="array" ref="Y17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1" spans="1:28" ht="15" customHeight="1" x14ac:dyDescent="0.35">
      <c r="A1731" s="1">
        <v>1730</v>
      </c>
      <c r="B1731" s="13">
        <v>-8.5256012356662296</v>
      </c>
      <c r="C1731" s="12">
        <v>40.7952494257501</v>
      </c>
      <c r="D1731" s="1">
        <v>4906</v>
      </c>
      <c r="E1731" s="2" t="s">
        <v>1901</v>
      </c>
      <c r="F1731" s="1"/>
      <c r="G1731" s="2" t="s">
        <v>37</v>
      </c>
      <c r="H1731" s="2" t="s">
        <v>1608</v>
      </c>
      <c r="I1731" s="2" t="s">
        <v>1676</v>
      </c>
      <c r="J1731" s="1">
        <v>-33124.480000000003</v>
      </c>
      <c r="K1731" s="1">
        <v>125214.2</v>
      </c>
      <c r="L1731" s="2" t="s">
        <v>21</v>
      </c>
      <c r="M1731" s="1">
        <v>2002</v>
      </c>
      <c r="N1731" s="1" t="str" cm="1">
        <f t="array" ref="N17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1" s="2" t="s">
        <v>32</v>
      </c>
      <c r="P1731" s="2" t="str" cm="1">
        <f t="array" ref="P17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1" s="1">
        <v>3</v>
      </c>
      <c r="R1731" s="1">
        <v>51</v>
      </c>
      <c r="S1731" s="1">
        <v>10.6</v>
      </c>
      <c r="T1731" s="1">
        <v>28</v>
      </c>
      <c r="U1731" s="1">
        <v>4.66</v>
      </c>
      <c r="V1731" s="10"/>
      <c r="W1731" s="1" t="s">
        <v>46</v>
      </c>
      <c r="X1731" s="2" t="s">
        <v>38</v>
      </c>
      <c r="Y1731" s="2" t="str" cm="1">
        <f t="array" ref="Y17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2" spans="1:28" ht="15" customHeight="1" x14ac:dyDescent="0.35">
      <c r="A1732" s="1">
        <v>1731</v>
      </c>
      <c r="B1732" s="13">
        <v>-8.5336002609169306</v>
      </c>
      <c r="C1732" s="12">
        <v>40.7904385225198</v>
      </c>
      <c r="D1732" s="1">
        <v>4907</v>
      </c>
      <c r="E1732" s="2" t="s">
        <v>1902</v>
      </c>
      <c r="F1732" s="1"/>
      <c r="G1732" s="2" t="s">
        <v>37</v>
      </c>
      <c r="H1732" s="2" t="s">
        <v>1608</v>
      </c>
      <c r="I1732" s="2" t="s">
        <v>1676</v>
      </c>
      <c r="J1732" s="1">
        <v>-33802</v>
      </c>
      <c r="K1732" s="1">
        <v>124683</v>
      </c>
      <c r="L1732" s="2" t="s">
        <v>21</v>
      </c>
      <c r="M1732" s="1">
        <v>2002</v>
      </c>
      <c r="N1732" s="1" t="str" cm="1">
        <f t="array" ref="N17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2" s="2" t="s">
        <v>32</v>
      </c>
      <c r="P1732" s="2" t="str" cm="1">
        <f t="array" ref="P17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2" s="1">
        <v>3</v>
      </c>
      <c r="R1732" s="1">
        <v>51</v>
      </c>
      <c r="S1732" s="1">
        <v>10.6</v>
      </c>
      <c r="T1732" s="1">
        <v>28</v>
      </c>
      <c r="U1732" s="1">
        <v>4.67</v>
      </c>
      <c r="V1732" s="10"/>
      <c r="W1732" s="1" t="s">
        <v>46</v>
      </c>
      <c r="X1732" s="2" t="s">
        <v>38</v>
      </c>
      <c r="Y1732" s="2" t="str" cm="1">
        <f t="array" ref="Y17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3" spans="1:28" ht="15" customHeight="1" x14ac:dyDescent="0.35">
      <c r="A1733" s="1">
        <v>1732</v>
      </c>
      <c r="B1733" s="13">
        <v>-8.4294993091751298</v>
      </c>
      <c r="C1733" s="12">
        <v>40.8382996855145</v>
      </c>
      <c r="D1733" s="1">
        <v>4911</v>
      </c>
      <c r="E1733" s="2" t="s">
        <v>1903</v>
      </c>
      <c r="F1733" s="1"/>
      <c r="G1733" s="2" t="s">
        <v>19</v>
      </c>
      <c r="H1733" s="2" t="s">
        <v>1608</v>
      </c>
      <c r="I1733" s="2" t="s">
        <v>1676</v>
      </c>
      <c r="J1733" s="1">
        <v>-24997.77</v>
      </c>
      <c r="K1733" s="1">
        <v>129963.1</v>
      </c>
      <c r="L1733" s="2" t="s">
        <v>21</v>
      </c>
      <c r="M1733" s="1">
        <v>1992</v>
      </c>
      <c r="N1733" s="1" t="str" cm="1">
        <f t="array" ref="N17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3" s="2" t="s">
        <v>65</v>
      </c>
      <c r="P1733" s="2" t="str" cm="1">
        <f t="array" ref="P17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3" s="1">
        <v>1</v>
      </c>
      <c r="R1733" s="1">
        <v>10.4</v>
      </c>
      <c r="S1733" s="1">
        <v>19.3</v>
      </c>
      <c r="T1733" s="1">
        <v>10.4</v>
      </c>
      <c r="U1733" s="9"/>
      <c r="V1733" s="10"/>
      <c r="W1733" s="1" t="s">
        <v>46</v>
      </c>
      <c r="X1733" s="2" t="s">
        <v>24</v>
      </c>
      <c r="Y1733" s="2" t="str" cm="1">
        <f t="array" ref="Y17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4" spans="1:28" ht="15" customHeight="1" x14ac:dyDescent="0.35">
      <c r="A1734" s="1">
        <v>1733</v>
      </c>
      <c r="B1734" s="13">
        <v>-8.4367191161804609</v>
      </c>
      <c r="C1734" s="12">
        <v>40.837918014527403</v>
      </c>
      <c r="D1734" s="1">
        <v>4912</v>
      </c>
      <c r="E1734" s="2" t="s">
        <v>1904</v>
      </c>
      <c r="F1734" s="1"/>
      <c r="G1734" s="2" t="s">
        <v>63</v>
      </c>
      <c r="H1734" s="2" t="s">
        <v>1608</v>
      </c>
      <c r="I1734" s="2" t="s">
        <v>1676</v>
      </c>
      <c r="J1734" s="1">
        <v>-25606.84</v>
      </c>
      <c r="K1734" s="1">
        <v>129922.8</v>
      </c>
      <c r="L1734" s="2" t="s">
        <v>21</v>
      </c>
      <c r="M1734" s="1">
        <v>1997</v>
      </c>
      <c r="N1734" s="1" t="str" cm="1">
        <f t="array" ref="N17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4" s="2" t="s">
        <v>32</v>
      </c>
      <c r="P1734" s="2" t="str" cm="1">
        <f t="array" ref="P17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4" s="1">
        <v>16</v>
      </c>
      <c r="R1734" s="1">
        <v>374</v>
      </c>
      <c r="S1734" s="1">
        <v>18.84</v>
      </c>
      <c r="T1734" s="1">
        <v>24</v>
      </c>
      <c r="U1734" s="1">
        <v>16.5</v>
      </c>
      <c r="V1734" s="10"/>
      <c r="W1734" s="1" t="s">
        <v>46</v>
      </c>
      <c r="X1734" s="2" t="s">
        <v>38</v>
      </c>
      <c r="Y1734" s="2" t="str" cm="1">
        <f t="array" ref="Y17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5" spans="1:28" ht="15" customHeight="1" x14ac:dyDescent="0.35">
      <c r="A1735" s="1">
        <v>1734</v>
      </c>
      <c r="B1735" s="13">
        <v>-8.4522890908393595</v>
      </c>
      <c r="C1735" s="12">
        <v>40.852696182749803</v>
      </c>
      <c r="D1735" s="1">
        <v>4916</v>
      </c>
      <c r="E1735" s="2" t="s">
        <v>1905</v>
      </c>
      <c r="F1735" s="1"/>
      <c r="G1735" s="2" t="s">
        <v>26</v>
      </c>
      <c r="H1735" s="2" t="s">
        <v>1608</v>
      </c>
      <c r="I1735" s="2" t="s">
        <v>1676</v>
      </c>
      <c r="J1735" s="1">
        <v>-26914.05</v>
      </c>
      <c r="K1735" s="1">
        <v>131568.6</v>
      </c>
      <c r="L1735" s="2" t="s">
        <v>21</v>
      </c>
      <c r="M1735" s="1">
        <v>1995</v>
      </c>
      <c r="N1735" s="1" t="str" cm="1">
        <f t="array" ref="N17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5" s="2" t="s">
        <v>32</v>
      </c>
      <c r="P1735" s="2" t="str" cm="1">
        <f t="array" ref="P17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5" s="1">
        <v>4</v>
      </c>
      <c r="R1735" s="1">
        <v>90</v>
      </c>
      <c r="S1735" s="1">
        <v>18.2</v>
      </c>
      <c r="T1735" s="1">
        <v>25</v>
      </c>
      <c r="U1735" s="1">
        <v>7.91</v>
      </c>
      <c r="V1735" s="10"/>
      <c r="W1735" s="1" t="s">
        <v>46</v>
      </c>
      <c r="X1735" s="2" t="s">
        <v>38</v>
      </c>
      <c r="Y1735" s="2" t="str" cm="1">
        <f t="array" ref="Y17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6" spans="1:28" ht="15" customHeight="1" x14ac:dyDescent="0.35">
      <c r="A1736" s="1">
        <v>1735</v>
      </c>
      <c r="B1736" s="13">
        <v>-8.4667536746822591</v>
      </c>
      <c r="C1736" s="12">
        <v>40.837868380025</v>
      </c>
      <c r="D1736" s="1">
        <v>4917</v>
      </c>
      <c r="E1736" s="2" t="s">
        <v>1906</v>
      </c>
      <c r="F1736" s="1"/>
      <c r="G1736" s="2" t="s">
        <v>19</v>
      </c>
      <c r="H1736" s="2" t="s">
        <v>1608</v>
      </c>
      <c r="I1736" s="2" t="s">
        <v>1676</v>
      </c>
      <c r="J1736" s="1">
        <v>-28140.01</v>
      </c>
      <c r="K1736" s="1">
        <v>129926.5</v>
      </c>
      <c r="L1736" s="2" t="s">
        <v>21</v>
      </c>
      <c r="M1736" s="1">
        <v>1992</v>
      </c>
      <c r="N1736" s="1" t="str" cm="1">
        <f t="array" ref="N17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6" s="2" t="s">
        <v>65</v>
      </c>
      <c r="P1736" s="2" t="str" cm="1">
        <f t="array" ref="P17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36" s="1">
        <v>1</v>
      </c>
      <c r="R1736" s="1">
        <v>6.5</v>
      </c>
      <c r="S1736" s="1">
        <v>13.86</v>
      </c>
      <c r="T1736" s="1">
        <v>6.5</v>
      </c>
      <c r="U1736" s="9"/>
      <c r="V1736" s="10"/>
      <c r="W1736" s="1" t="s">
        <v>46</v>
      </c>
      <c r="X1736" s="2" t="s">
        <v>24</v>
      </c>
      <c r="Y1736" s="2" t="str" cm="1">
        <f t="array" ref="Y17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7" spans="1:28" ht="15" customHeight="1" x14ac:dyDescent="0.35">
      <c r="A1737" s="1">
        <v>1736</v>
      </c>
      <c r="B1737" s="13">
        <v>-8.4002824750974696</v>
      </c>
      <c r="C1737" s="12">
        <v>40.8489418609513</v>
      </c>
      <c r="D1737" s="1">
        <v>4920</v>
      </c>
      <c r="E1737" s="2" t="s">
        <v>1907</v>
      </c>
      <c r="F1737" s="1"/>
      <c r="G1737" s="2" t="s">
        <v>26</v>
      </c>
      <c r="H1737" s="2" t="s">
        <v>1608</v>
      </c>
      <c r="I1737" s="2" t="s">
        <v>1686</v>
      </c>
      <c r="J1737" s="1">
        <v>-22530</v>
      </c>
      <c r="K1737" s="1">
        <v>131137</v>
      </c>
      <c r="L1737" s="2" t="s">
        <v>21</v>
      </c>
      <c r="M1737" s="1">
        <v>2001</v>
      </c>
      <c r="N1737" s="1" t="str" cm="1">
        <f t="array" ref="N17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7" s="2" t="s">
        <v>32</v>
      </c>
      <c r="P1737" s="2" t="str" cm="1">
        <f t="array" ref="P17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7" s="1">
        <v>5</v>
      </c>
      <c r="R1737" s="1">
        <v>108</v>
      </c>
      <c r="S1737" s="1">
        <v>20.350000000000001</v>
      </c>
      <c r="T1737" s="1">
        <v>24</v>
      </c>
      <c r="U1737" s="1">
        <v>3.37</v>
      </c>
      <c r="V1737" s="10"/>
      <c r="W1737" s="1" t="s">
        <v>46</v>
      </c>
      <c r="X1737" s="2" t="s">
        <v>38</v>
      </c>
      <c r="Y1737" s="2" t="str" cm="1">
        <f t="array" ref="Y17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8" spans="1:28" ht="15" customHeight="1" x14ac:dyDescent="0.35">
      <c r="A1738" s="1">
        <v>1737</v>
      </c>
      <c r="B1738" s="13">
        <v>-8.4064649553515096</v>
      </c>
      <c r="C1738" s="12">
        <v>40.849953930230299</v>
      </c>
      <c r="D1738" s="1">
        <v>4922</v>
      </c>
      <c r="E1738" s="2" t="s">
        <v>1908</v>
      </c>
      <c r="F1738" s="1"/>
      <c r="G1738" s="2" t="s">
        <v>19</v>
      </c>
      <c r="H1738" s="2" t="s">
        <v>1608</v>
      </c>
      <c r="I1738" s="2" t="s">
        <v>1686</v>
      </c>
      <c r="J1738" s="1">
        <v>-23051</v>
      </c>
      <c r="K1738" s="1">
        <v>131251</v>
      </c>
      <c r="L1738" s="2" t="s">
        <v>21</v>
      </c>
      <c r="M1738" s="1">
        <v>2000</v>
      </c>
      <c r="N1738" s="1" t="str" cm="1">
        <f t="array" ref="N17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8" s="2" t="s">
        <v>32</v>
      </c>
      <c r="P1738" s="2" t="str" cm="1">
        <f t="array" ref="P17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38" s="1">
        <v>3</v>
      </c>
      <c r="R1738" s="1">
        <v>32.93</v>
      </c>
      <c r="S1738" s="1">
        <v>22.4</v>
      </c>
      <c r="T1738" s="1">
        <v>15.04</v>
      </c>
      <c r="U1738" s="1">
        <v>5.79</v>
      </c>
      <c r="V1738" s="10"/>
      <c r="W1738" s="1" t="s">
        <v>46</v>
      </c>
      <c r="X1738" s="2" t="s">
        <v>38</v>
      </c>
      <c r="Y1738" s="2" t="str" cm="1">
        <f t="array" ref="Y17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39" spans="1:28" ht="15" customHeight="1" x14ac:dyDescent="0.35">
      <c r="A1739" s="1">
        <v>1738</v>
      </c>
      <c r="B1739" s="13">
        <v>-8.4094267969342003</v>
      </c>
      <c r="C1739" s="12">
        <v>40.846413367348603</v>
      </c>
      <c r="D1739" s="1">
        <v>4923</v>
      </c>
      <c r="E1739" s="2" t="s">
        <v>1909</v>
      </c>
      <c r="F1739" s="1"/>
      <c r="G1739" s="2" t="s">
        <v>19</v>
      </c>
      <c r="H1739" s="2" t="s">
        <v>1608</v>
      </c>
      <c r="I1739" s="2" t="s">
        <v>1686</v>
      </c>
      <c r="J1739" s="1">
        <v>-23302</v>
      </c>
      <c r="K1739" s="1">
        <v>130858.6</v>
      </c>
      <c r="L1739" s="2" t="s">
        <v>21</v>
      </c>
      <c r="M1739" s="1">
        <v>2000</v>
      </c>
      <c r="N1739" s="1" t="str" cm="1">
        <f t="array" ref="N17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39" s="2" t="s">
        <v>228</v>
      </c>
      <c r="P1739" s="2" t="str" cm="1">
        <f t="array" ref="P17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39" s="1">
        <v>1</v>
      </c>
      <c r="R1739" s="1">
        <v>9.35</v>
      </c>
      <c r="S1739" s="1">
        <v>22.54</v>
      </c>
      <c r="T1739" s="1">
        <v>9.35</v>
      </c>
      <c r="U1739" s="9"/>
      <c r="V1739" s="10"/>
      <c r="W1739" s="1" t="s">
        <v>46</v>
      </c>
      <c r="X1739" s="2" t="s">
        <v>24</v>
      </c>
      <c r="Y1739" s="2" t="str" cm="1">
        <f t="array" ref="Y17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0" spans="1:28" ht="15" customHeight="1" x14ac:dyDescent="0.35">
      <c r="A1740" s="1">
        <v>1739</v>
      </c>
      <c r="B1740" s="13">
        <v>-8.4137050846226007</v>
      </c>
      <c r="C1740" s="12">
        <v>40.845821326402998</v>
      </c>
      <c r="D1740" s="1">
        <v>4924</v>
      </c>
      <c r="E1740" s="2" t="s">
        <v>1910</v>
      </c>
      <c r="F1740" s="1"/>
      <c r="G1740" s="2" t="s">
        <v>37</v>
      </c>
      <c r="H1740" s="2" t="s">
        <v>1608</v>
      </c>
      <c r="I1740" s="2" t="s">
        <v>1686</v>
      </c>
      <c r="J1740" s="1">
        <v>-23663</v>
      </c>
      <c r="K1740" s="1">
        <v>130794</v>
      </c>
      <c r="L1740" s="2" t="s">
        <v>21</v>
      </c>
      <c r="M1740" s="1">
        <v>2000</v>
      </c>
      <c r="N1740" s="1" t="str" cm="1">
        <f t="array" ref="N17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0" s="2" t="s">
        <v>65</v>
      </c>
      <c r="P1740" s="2" t="str" cm="1">
        <f t="array" ref="P17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0" s="1">
        <v>1</v>
      </c>
      <c r="R1740" s="1">
        <v>21.7</v>
      </c>
      <c r="S1740" s="1">
        <v>12</v>
      </c>
      <c r="T1740" s="1">
        <v>21.7</v>
      </c>
      <c r="U1740" s="9"/>
      <c r="V1740" s="10"/>
      <c r="W1740" s="1" t="s">
        <v>46</v>
      </c>
      <c r="X1740" s="2" t="s">
        <v>38</v>
      </c>
      <c r="Y1740" s="2" t="str" cm="1">
        <f t="array" ref="Y17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1" spans="1:28" ht="15" customHeight="1" x14ac:dyDescent="0.35">
      <c r="A1741" s="1">
        <v>1740</v>
      </c>
      <c r="B1741" s="13">
        <v>-8.5097095264749303</v>
      </c>
      <c r="C1741" s="12">
        <v>40.927788565966502</v>
      </c>
      <c r="D1741" s="1">
        <v>4926</v>
      </c>
      <c r="E1741" s="2" t="s">
        <v>1911</v>
      </c>
      <c r="F1741" s="1"/>
      <c r="G1741" s="2" t="s">
        <v>37</v>
      </c>
      <c r="H1741" s="2" t="s">
        <v>1608</v>
      </c>
      <c r="I1741" s="2" t="s">
        <v>1739</v>
      </c>
      <c r="J1741" s="1">
        <v>-31720</v>
      </c>
      <c r="K1741" s="1">
        <v>139927</v>
      </c>
      <c r="L1741" s="2" t="s">
        <v>21</v>
      </c>
      <c r="M1741" s="1">
        <v>1990</v>
      </c>
      <c r="N1741" s="1" t="str" cm="1">
        <f t="array" ref="N17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1" s="2" t="s">
        <v>22</v>
      </c>
      <c r="P1741" s="2" t="str" cm="1">
        <f t="array" ref="P17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1" s="1">
        <v>1</v>
      </c>
      <c r="R1741" s="1">
        <v>13.5</v>
      </c>
      <c r="S1741" s="1">
        <v>8.6999999999999993</v>
      </c>
      <c r="T1741" s="1">
        <v>13.5</v>
      </c>
      <c r="U1741" s="9"/>
      <c r="V1741" s="10"/>
      <c r="W1741" s="1" t="s">
        <v>46</v>
      </c>
      <c r="X1741" s="2" t="s">
        <v>321</v>
      </c>
      <c r="Y1741" s="2" t="str" cm="1">
        <f t="array" ref="Y17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1" s="2" t="s">
        <v>51</v>
      </c>
      <c r="AA1741" s="2" t="s">
        <v>24</v>
      </c>
      <c r="AB1741" s="2" t="s">
        <v>38</v>
      </c>
    </row>
    <row r="1742" spans="1:28" ht="15" customHeight="1" x14ac:dyDescent="0.35">
      <c r="A1742" s="1">
        <v>1741</v>
      </c>
      <c r="B1742" s="13">
        <v>-8.5768752340158994</v>
      </c>
      <c r="C1742" s="12">
        <v>41.730840018761398</v>
      </c>
      <c r="D1742" s="1">
        <v>4928</v>
      </c>
      <c r="E1742" s="2" t="s">
        <v>1912</v>
      </c>
      <c r="F1742" s="1"/>
      <c r="G1742" s="2" t="s">
        <v>26</v>
      </c>
      <c r="H1742" s="2" t="s">
        <v>384</v>
      </c>
      <c r="I1742" s="2" t="s">
        <v>1760</v>
      </c>
      <c r="J1742" s="1">
        <v>-36921</v>
      </c>
      <c r="K1742" s="1">
        <v>229141</v>
      </c>
      <c r="L1742" s="2" t="s">
        <v>21</v>
      </c>
      <c r="M1742" s="1">
        <v>1910</v>
      </c>
      <c r="N1742" s="1" t="str" cm="1">
        <f t="array" ref="N17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42" s="2" t="s">
        <v>29</v>
      </c>
      <c r="P1742" s="2" t="str" cm="1">
        <f t="array" ref="P17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42" s="1">
        <v>2</v>
      </c>
      <c r="R1742" s="1">
        <v>12.13</v>
      </c>
      <c r="S1742" s="1">
        <v>5.9</v>
      </c>
      <c r="T1742" s="1">
        <v>7.9</v>
      </c>
      <c r="U1742" s="1">
        <v>3.63</v>
      </c>
      <c r="V1742" s="10"/>
      <c r="W1742" s="1" t="s">
        <v>41</v>
      </c>
      <c r="X1742" s="2" t="s">
        <v>321</v>
      </c>
      <c r="Y1742" s="2" t="str" cm="1">
        <f t="array" ref="Y17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742" s="2" t="s">
        <v>35</v>
      </c>
    </row>
    <row r="1743" spans="1:28" ht="15" customHeight="1" x14ac:dyDescent="0.35">
      <c r="A1743" s="1">
        <v>1742</v>
      </c>
      <c r="B1743" s="13">
        <v>-8.52932159202369</v>
      </c>
      <c r="C1743" s="12">
        <v>40.9315048278498</v>
      </c>
      <c r="D1743" s="1">
        <v>4929</v>
      </c>
      <c r="E1743" s="2" t="s">
        <v>1913</v>
      </c>
      <c r="F1743" s="1"/>
      <c r="G1743" s="2" t="s">
        <v>19</v>
      </c>
      <c r="H1743" s="2" t="s">
        <v>1608</v>
      </c>
      <c r="I1743" s="2" t="s">
        <v>1739</v>
      </c>
      <c r="J1743" s="1">
        <v>-33370</v>
      </c>
      <c r="K1743" s="1">
        <v>140347</v>
      </c>
      <c r="L1743" s="2" t="s">
        <v>21</v>
      </c>
      <c r="M1743" s="1">
        <v>1990</v>
      </c>
      <c r="N1743" s="1" t="str" cm="1">
        <f t="array" ref="N17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3" s="2" t="s">
        <v>22</v>
      </c>
      <c r="P1743" s="2" t="str" cm="1">
        <f t="array" ref="P17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43" s="1">
        <v>1</v>
      </c>
      <c r="R1743" s="1">
        <v>8.1</v>
      </c>
      <c r="S1743" s="1">
        <v>14.2</v>
      </c>
      <c r="T1743" s="1">
        <v>8.1</v>
      </c>
      <c r="U1743" s="9"/>
      <c r="V1743" s="10"/>
      <c r="W1743" s="1" t="s">
        <v>46</v>
      </c>
      <c r="X1743" s="2" t="s">
        <v>24</v>
      </c>
      <c r="Y1743" s="2" t="str" cm="1">
        <f t="array" ref="Y17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4" spans="1:28" ht="15" customHeight="1" x14ac:dyDescent="0.35">
      <c r="A1744" s="1">
        <v>1743</v>
      </c>
      <c r="B1744" s="13">
        <v>-8.5368869229917994</v>
      </c>
      <c r="C1744" s="12">
        <v>40.931838773436901</v>
      </c>
      <c r="D1744" s="1">
        <v>4930</v>
      </c>
      <c r="E1744" s="2" t="s">
        <v>1914</v>
      </c>
      <c r="F1744" s="1"/>
      <c r="G1744" s="2" t="s">
        <v>19</v>
      </c>
      <c r="H1744" s="2" t="s">
        <v>1608</v>
      </c>
      <c r="I1744" s="2" t="s">
        <v>1739</v>
      </c>
      <c r="J1744" s="1">
        <v>-34007</v>
      </c>
      <c r="K1744" s="1">
        <v>140387</v>
      </c>
      <c r="L1744" s="2" t="s">
        <v>21</v>
      </c>
      <c r="M1744" s="1">
        <v>1990</v>
      </c>
      <c r="N1744" s="1" t="str" cm="1">
        <f t="array" ref="N17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4" s="2" t="s">
        <v>65</v>
      </c>
      <c r="P1744" s="2" t="str" cm="1">
        <f t="array" ref="P17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4" s="1">
        <v>1</v>
      </c>
      <c r="R1744" s="1">
        <v>3</v>
      </c>
      <c r="S1744" s="1">
        <v>22</v>
      </c>
      <c r="T1744" s="1">
        <v>3</v>
      </c>
      <c r="U1744" s="9"/>
      <c r="V1744" s="10"/>
      <c r="W1744" s="1" t="s">
        <v>46</v>
      </c>
      <c r="X1744" s="2" t="s">
        <v>24</v>
      </c>
      <c r="Y1744" s="2" t="str" cm="1">
        <f t="array" ref="Y17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5" spans="1:25" ht="15" customHeight="1" x14ac:dyDescent="0.35">
      <c r="A1745" s="1">
        <v>1744</v>
      </c>
      <c r="B1745" s="13">
        <v>-8.5424041032993099</v>
      </c>
      <c r="C1745" s="12">
        <v>40.9331250050178</v>
      </c>
      <c r="D1745" s="1">
        <v>4932</v>
      </c>
      <c r="E1745" s="2" t="s">
        <v>1915</v>
      </c>
      <c r="F1745" s="1"/>
      <c r="G1745" s="2" t="s">
        <v>19</v>
      </c>
      <c r="H1745" s="2" t="s">
        <v>1608</v>
      </c>
      <c r="I1745" s="2" t="s">
        <v>1739</v>
      </c>
      <c r="J1745" s="1">
        <v>-34471</v>
      </c>
      <c r="K1745" s="1">
        <v>140532</v>
      </c>
      <c r="L1745" s="2" t="s">
        <v>21</v>
      </c>
      <c r="M1745" s="1">
        <v>1990</v>
      </c>
      <c r="N1745" s="1" t="str" cm="1">
        <f t="array" ref="N17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5" s="2" t="s">
        <v>65</v>
      </c>
      <c r="P1745" s="2" t="str" cm="1">
        <f t="array" ref="P17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5" s="1">
        <v>1</v>
      </c>
      <c r="R1745" s="1">
        <v>5.6</v>
      </c>
      <c r="S1745" s="1">
        <v>18.12</v>
      </c>
      <c r="T1745" s="1">
        <v>5.6</v>
      </c>
      <c r="U1745" s="9"/>
      <c r="V1745" s="10"/>
      <c r="W1745" s="1" t="s">
        <v>46</v>
      </c>
      <c r="X1745" s="2" t="s">
        <v>24</v>
      </c>
      <c r="Y1745" s="2" t="str" cm="1">
        <f t="array" ref="Y17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6" spans="1:25" ht="15" customHeight="1" x14ac:dyDescent="0.35">
      <c r="A1746" s="1">
        <v>1745</v>
      </c>
      <c r="B1746" s="13">
        <v>-8.5437222108168207</v>
      </c>
      <c r="C1746" s="12">
        <v>40.933147332969703</v>
      </c>
      <c r="D1746" s="1">
        <v>4933</v>
      </c>
      <c r="E1746" s="2" t="s">
        <v>1916</v>
      </c>
      <c r="F1746" s="1"/>
      <c r="G1746" s="2" t="s">
        <v>19</v>
      </c>
      <c r="H1746" s="2" t="s">
        <v>1608</v>
      </c>
      <c r="I1746" s="2" t="s">
        <v>1739</v>
      </c>
      <c r="J1746" s="1">
        <v>-34582</v>
      </c>
      <c r="K1746" s="1">
        <v>140535</v>
      </c>
      <c r="L1746" s="2" t="s">
        <v>21</v>
      </c>
      <c r="M1746" s="1">
        <v>1990</v>
      </c>
      <c r="N1746" s="1" t="str" cm="1">
        <f t="array" ref="N17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6" s="2" t="s">
        <v>32</v>
      </c>
      <c r="P1746" s="2" t="str" cm="1">
        <f t="array" ref="P17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6" s="1">
        <v>3</v>
      </c>
      <c r="R1746" s="1">
        <v>21.35</v>
      </c>
      <c r="S1746" s="1">
        <v>15.9</v>
      </c>
      <c r="T1746" s="1">
        <v>9.32</v>
      </c>
      <c r="U1746" s="1">
        <v>4.7</v>
      </c>
      <c r="V1746" s="10"/>
      <c r="W1746" s="1" t="s">
        <v>46</v>
      </c>
      <c r="X1746" s="2" t="s">
        <v>38</v>
      </c>
      <c r="Y1746" s="2" t="str" cm="1">
        <f t="array" ref="Y17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7" spans="1:25" ht="15" customHeight="1" x14ac:dyDescent="0.35">
      <c r="A1747" s="1">
        <v>1746</v>
      </c>
      <c r="B1747" s="13">
        <v>-8.5504489246656501</v>
      </c>
      <c r="C1747" s="12">
        <v>40.930367742527501</v>
      </c>
      <c r="D1747" s="1">
        <v>4934</v>
      </c>
      <c r="E1747" s="2" t="s">
        <v>1917</v>
      </c>
      <c r="F1747" s="1"/>
      <c r="G1747" s="2" t="s">
        <v>19</v>
      </c>
      <c r="H1747" s="2" t="s">
        <v>1608</v>
      </c>
      <c r="I1747" s="2" t="s">
        <v>1739</v>
      </c>
      <c r="J1747" s="1">
        <v>-35150</v>
      </c>
      <c r="K1747" s="1">
        <v>140229</v>
      </c>
      <c r="L1747" s="2" t="s">
        <v>21</v>
      </c>
      <c r="M1747" s="1">
        <v>1990</v>
      </c>
      <c r="N1747" s="1" t="str" cm="1">
        <f t="array" ref="N17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7" s="2" t="s">
        <v>32</v>
      </c>
      <c r="P1747" s="2" t="str" cm="1">
        <f t="array" ref="P17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7" s="1">
        <v>3</v>
      </c>
      <c r="R1747" s="1">
        <v>39.54</v>
      </c>
      <c r="S1747" s="1">
        <v>14.5</v>
      </c>
      <c r="T1747" s="1">
        <v>17.32</v>
      </c>
      <c r="U1747" s="1">
        <v>5</v>
      </c>
      <c r="V1747" s="10"/>
      <c r="W1747" s="1" t="s">
        <v>46</v>
      </c>
      <c r="X1747" s="2" t="s">
        <v>38</v>
      </c>
      <c r="Y1747" s="2" t="str" cm="1">
        <f t="array" ref="Y17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8" spans="1:25" ht="15" customHeight="1" x14ac:dyDescent="0.35">
      <c r="A1748" s="1">
        <v>1747</v>
      </c>
      <c r="B1748" s="13">
        <v>-8.5693628580213304</v>
      </c>
      <c r="C1748" s="12">
        <v>41.628210440305601</v>
      </c>
      <c r="D1748" s="1">
        <v>4935</v>
      </c>
      <c r="E1748" s="2" t="s">
        <v>1918</v>
      </c>
      <c r="F1748" s="1"/>
      <c r="G1748" s="2" t="s">
        <v>26</v>
      </c>
      <c r="H1748" s="2" t="s">
        <v>384</v>
      </c>
      <c r="I1748" s="2" t="s">
        <v>1760</v>
      </c>
      <c r="J1748" s="1">
        <v>-36353.69</v>
      </c>
      <c r="K1748" s="1">
        <v>217739</v>
      </c>
      <c r="L1748" s="2" t="s">
        <v>21</v>
      </c>
      <c r="M1748" s="1">
        <v>2006</v>
      </c>
      <c r="N1748" s="1" t="str" cm="1">
        <f t="array" ref="N17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8" s="2" t="s">
        <v>32</v>
      </c>
      <c r="P1748" s="2" t="str" cm="1">
        <f t="array" ref="P17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48" s="1">
        <v>2</v>
      </c>
      <c r="R1748" s="1">
        <v>34</v>
      </c>
      <c r="S1748" s="1">
        <v>10.5</v>
      </c>
      <c r="T1748" s="1">
        <v>17</v>
      </c>
      <c r="U1748" s="1">
        <v>4</v>
      </c>
      <c r="V1748" s="10"/>
      <c r="W1748" s="1" t="s">
        <v>41</v>
      </c>
      <c r="X1748" s="2" t="s">
        <v>24</v>
      </c>
      <c r="Y1748" s="2" t="str" cm="1">
        <f t="array" ref="Y17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49" spans="1:25" ht="15" customHeight="1" x14ac:dyDescent="0.35">
      <c r="A1749" s="1">
        <v>1748</v>
      </c>
      <c r="B1749" s="13">
        <v>-8.5585583009807902</v>
      </c>
      <c r="C1749" s="12">
        <v>40.926673189809399</v>
      </c>
      <c r="D1749" s="1">
        <v>4936</v>
      </c>
      <c r="E1749" s="2" t="s">
        <v>1919</v>
      </c>
      <c r="F1749" s="1"/>
      <c r="G1749" s="2" t="s">
        <v>19</v>
      </c>
      <c r="H1749" s="2" t="s">
        <v>1608</v>
      </c>
      <c r="I1749" s="2" t="s">
        <v>1739</v>
      </c>
      <c r="J1749" s="1">
        <v>-35835</v>
      </c>
      <c r="K1749" s="1">
        <v>139822</v>
      </c>
      <c r="L1749" s="2" t="s">
        <v>21</v>
      </c>
      <c r="M1749" s="1">
        <v>1990</v>
      </c>
      <c r="N1749" s="1" t="str" cm="1">
        <f t="array" ref="N17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49" s="2" t="s">
        <v>65</v>
      </c>
      <c r="P1749" s="2" t="str" cm="1">
        <f t="array" ref="P17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49" s="1">
        <v>1</v>
      </c>
      <c r="R1749" s="1">
        <v>3</v>
      </c>
      <c r="S1749" s="1">
        <v>12</v>
      </c>
      <c r="T1749" s="1">
        <v>3</v>
      </c>
      <c r="U1749" s="9"/>
      <c r="V1749" s="10"/>
      <c r="W1749" s="1" t="s">
        <v>46</v>
      </c>
      <c r="X1749" s="2" t="s">
        <v>24</v>
      </c>
      <c r="Y1749" s="2" t="str" cm="1">
        <f t="array" ref="Y17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0" spans="1:25" ht="15" customHeight="1" x14ac:dyDescent="0.35">
      <c r="A1750" s="1">
        <v>1749</v>
      </c>
      <c r="B1750" s="13">
        <v>-8.6845049891241803</v>
      </c>
      <c r="C1750" s="12">
        <v>41.730454983048602</v>
      </c>
      <c r="D1750" s="1">
        <v>4937</v>
      </c>
      <c r="E1750" s="2" t="s">
        <v>1920</v>
      </c>
      <c r="F1750" s="1"/>
      <c r="G1750" s="2" t="s">
        <v>26</v>
      </c>
      <c r="H1750" s="2" t="s">
        <v>384</v>
      </c>
      <c r="I1750" s="2" t="s">
        <v>384</v>
      </c>
      <c r="J1750" s="1">
        <v>-45876</v>
      </c>
      <c r="K1750" s="1">
        <v>229150</v>
      </c>
      <c r="L1750" s="2" t="s">
        <v>21</v>
      </c>
      <c r="M1750" s="1">
        <v>1981</v>
      </c>
      <c r="N1750" s="1" t="str" cm="1">
        <f t="array" ref="N17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50" s="2" t="s">
        <v>32</v>
      </c>
      <c r="P1750" s="2" t="str" cm="1">
        <f t="array" ref="P17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0" s="1">
        <v>41</v>
      </c>
      <c r="R1750" s="1">
        <v>1215.2349999999999</v>
      </c>
      <c r="S1750" s="1">
        <v>11.5</v>
      </c>
      <c r="T1750" s="1">
        <v>30.31</v>
      </c>
      <c r="U1750" s="1">
        <v>6.82</v>
      </c>
      <c r="V1750" s="10"/>
      <c r="W1750" s="1" t="s">
        <v>41</v>
      </c>
      <c r="X1750" s="2" t="s">
        <v>38</v>
      </c>
      <c r="Y1750" s="2" t="str" cm="1">
        <f t="array" ref="Y17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1" spans="1:25" ht="15" customHeight="1" x14ac:dyDescent="0.35">
      <c r="A1751" s="1">
        <v>1750</v>
      </c>
      <c r="B1751" s="13">
        <v>-8.5641175415699209</v>
      </c>
      <c r="C1751" s="12">
        <v>40.925353164630003</v>
      </c>
      <c r="D1751" s="1">
        <v>4938</v>
      </c>
      <c r="E1751" s="2" t="s">
        <v>1921</v>
      </c>
      <c r="F1751" s="1"/>
      <c r="G1751" s="2" t="s">
        <v>19</v>
      </c>
      <c r="H1751" s="2" t="s">
        <v>1608</v>
      </c>
      <c r="I1751" s="2" t="s">
        <v>1739</v>
      </c>
      <c r="J1751" s="1">
        <v>-36303.97</v>
      </c>
      <c r="K1751" s="1">
        <v>139677.70000000001</v>
      </c>
      <c r="L1751" s="2" t="s">
        <v>21</v>
      </c>
      <c r="M1751" s="1">
        <v>1995</v>
      </c>
      <c r="N1751" s="1" t="str" cm="1">
        <f t="array" ref="N17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1" s="2" t="s">
        <v>65</v>
      </c>
      <c r="P1751" s="2" t="str" cm="1">
        <f t="array" ref="P17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1" s="1">
        <v>1</v>
      </c>
      <c r="R1751" s="1">
        <v>16.399999999999999</v>
      </c>
      <c r="S1751" s="1">
        <v>17.7</v>
      </c>
      <c r="T1751" s="1">
        <v>16.399999999999999</v>
      </c>
      <c r="U1751" s="9"/>
      <c r="V1751" s="10"/>
      <c r="W1751" s="1" t="s">
        <v>46</v>
      </c>
      <c r="X1751" s="2" t="s">
        <v>24</v>
      </c>
      <c r="Y1751" s="2" t="str" cm="1">
        <f t="array" ref="Y17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2" spans="1:25" ht="15" customHeight="1" x14ac:dyDescent="0.35">
      <c r="A1752" s="1">
        <v>1751</v>
      </c>
      <c r="B1752" s="13">
        <v>-8.5651576613496303</v>
      </c>
      <c r="C1752" s="12">
        <v>40.925152069020903</v>
      </c>
      <c r="D1752" s="1">
        <v>4938</v>
      </c>
      <c r="E1752" s="2" t="s">
        <v>1922</v>
      </c>
      <c r="F1752" s="1"/>
      <c r="G1752" s="2" t="s">
        <v>19</v>
      </c>
      <c r="H1752" s="2" t="s">
        <v>1608</v>
      </c>
      <c r="I1752" s="2" t="s">
        <v>1739</v>
      </c>
      <c r="J1752" s="1">
        <v>-36391.69</v>
      </c>
      <c r="K1752" s="1">
        <v>139655.79999999999</v>
      </c>
      <c r="L1752" s="2" t="s">
        <v>21</v>
      </c>
      <c r="M1752" s="1">
        <v>1995</v>
      </c>
      <c r="N1752" s="1" t="str" cm="1">
        <f t="array" ref="N17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2" s="2" t="s">
        <v>65</v>
      </c>
      <c r="P1752" s="2" t="str" cm="1">
        <f t="array" ref="P17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2" s="1">
        <v>1</v>
      </c>
      <c r="R1752" s="1">
        <v>16.399999999999999</v>
      </c>
      <c r="S1752" s="1">
        <v>17.7</v>
      </c>
      <c r="T1752" s="1">
        <v>16.399999999999999</v>
      </c>
      <c r="U1752" s="9"/>
      <c r="V1752" s="10"/>
      <c r="W1752" s="1" t="s">
        <v>46</v>
      </c>
      <c r="X1752" s="2" t="s">
        <v>24</v>
      </c>
      <c r="Y1752" s="2" t="str" cm="1">
        <f t="array" ref="Y17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3" spans="1:25" ht="15" customHeight="1" x14ac:dyDescent="0.35">
      <c r="A1753" s="1">
        <v>1752</v>
      </c>
      <c r="B1753" s="13">
        <v>-8.5671419531567707</v>
      </c>
      <c r="C1753" s="12">
        <v>40.924840258001502</v>
      </c>
      <c r="D1753" s="1">
        <v>4940</v>
      </c>
      <c r="E1753" s="2" t="s">
        <v>1923</v>
      </c>
      <c r="F1753" s="1"/>
      <c r="G1753" s="2" t="s">
        <v>19</v>
      </c>
      <c r="H1753" s="2" t="s">
        <v>1608</v>
      </c>
      <c r="I1753" s="2" t="s">
        <v>1739</v>
      </c>
      <c r="J1753" s="1">
        <v>-36559</v>
      </c>
      <c r="K1753" s="1">
        <v>139622</v>
      </c>
      <c r="L1753" s="2" t="s">
        <v>21</v>
      </c>
      <c r="M1753" s="1">
        <v>1995</v>
      </c>
      <c r="N1753" s="1" t="str" cm="1">
        <f t="array" ref="N17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3" s="2" t="s">
        <v>65</v>
      </c>
      <c r="P1753" s="2" t="str" cm="1">
        <f t="array" ref="P17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3" s="1">
        <v>1</v>
      </c>
      <c r="R1753" s="1">
        <v>6</v>
      </c>
      <c r="S1753" s="1">
        <v>28</v>
      </c>
      <c r="T1753" s="1">
        <v>6</v>
      </c>
      <c r="U1753" s="9"/>
      <c r="V1753" s="10"/>
      <c r="W1753" s="1" t="s">
        <v>46</v>
      </c>
      <c r="X1753" s="2" t="s">
        <v>24</v>
      </c>
      <c r="Y1753" s="2" t="str" cm="1">
        <f t="array" ref="Y17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4" spans="1:25" ht="15" customHeight="1" x14ac:dyDescent="0.35">
      <c r="A1754" s="1">
        <v>1753</v>
      </c>
      <c r="B1754" s="13">
        <v>-8.5730030221422204</v>
      </c>
      <c r="C1754" s="12">
        <v>40.924614542003297</v>
      </c>
      <c r="D1754" s="1">
        <v>4943</v>
      </c>
      <c r="E1754" s="2" t="s">
        <v>1924</v>
      </c>
      <c r="F1754" s="1"/>
      <c r="G1754" s="2" t="s">
        <v>19</v>
      </c>
      <c r="H1754" s="2" t="s">
        <v>1608</v>
      </c>
      <c r="I1754" s="2" t="s">
        <v>1739</v>
      </c>
      <c r="J1754" s="1">
        <v>-37052.81</v>
      </c>
      <c r="K1754" s="1">
        <v>139599.4</v>
      </c>
      <c r="L1754" s="2" t="s">
        <v>21</v>
      </c>
      <c r="M1754" s="1">
        <v>1995</v>
      </c>
      <c r="N1754" s="1" t="str" cm="1">
        <f t="array" ref="N17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4" s="2" t="s">
        <v>65</v>
      </c>
      <c r="P1754" s="2" t="str" cm="1">
        <f t="array" ref="P17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4" s="1">
        <v>1</v>
      </c>
      <c r="R1754" s="1">
        <v>13.5</v>
      </c>
      <c r="S1754" s="1">
        <v>23</v>
      </c>
      <c r="T1754" s="1">
        <v>13.5</v>
      </c>
      <c r="U1754" s="9"/>
      <c r="V1754" s="10"/>
      <c r="W1754" s="1" t="s">
        <v>46</v>
      </c>
      <c r="X1754" s="2" t="s">
        <v>24</v>
      </c>
      <c r="Y1754" s="2" t="str" cm="1">
        <f t="array" ref="Y17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5" spans="1:25" ht="15" customHeight="1" x14ac:dyDescent="0.35">
      <c r="A1755" s="1">
        <v>1754</v>
      </c>
      <c r="B1755" s="13">
        <v>-8.5762207588278603</v>
      </c>
      <c r="C1755" s="12">
        <v>40.923946679026898</v>
      </c>
      <c r="D1755" s="1">
        <v>4944</v>
      </c>
      <c r="E1755" s="2" t="s">
        <v>1925</v>
      </c>
      <c r="F1755" s="1"/>
      <c r="G1755" s="2" t="s">
        <v>19</v>
      </c>
      <c r="H1755" s="2" t="s">
        <v>1608</v>
      </c>
      <c r="I1755" s="2" t="s">
        <v>1739</v>
      </c>
      <c r="J1755" s="1">
        <v>-37324.22</v>
      </c>
      <c r="K1755" s="1">
        <v>139526.6</v>
      </c>
      <c r="L1755" s="2" t="s">
        <v>21</v>
      </c>
      <c r="M1755" s="1">
        <v>1995</v>
      </c>
      <c r="N1755" s="1" t="str" cm="1">
        <f t="array" ref="N17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5" s="2" t="s">
        <v>65</v>
      </c>
      <c r="P1755" s="2" t="str" cm="1">
        <f t="array" ref="P17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5" s="1">
        <v>1</v>
      </c>
      <c r="R1755" s="1">
        <v>12</v>
      </c>
      <c r="S1755" s="1">
        <v>26.85</v>
      </c>
      <c r="T1755" s="1">
        <v>12</v>
      </c>
      <c r="U1755" s="9"/>
      <c r="V1755" s="10"/>
      <c r="W1755" s="1" t="s">
        <v>46</v>
      </c>
      <c r="X1755" s="2" t="s">
        <v>24</v>
      </c>
      <c r="Y1755" s="2" t="str" cm="1">
        <f t="array" ref="Y17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6" spans="1:25" ht="15" customHeight="1" x14ac:dyDescent="0.35">
      <c r="A1756" s="1">
        <v>1755</v>
      </c>
      <c r="B1756" s="13">
        <v>-8.5793784063923493</v>
      </c>
      <c r="C1756" s="12">
        <v>40.924238861549497</v>
      </c>
      <c r="D1756" s="1">
        <v>4945</v>
      </c>
      <c r="E1756" s="2" t="s">
        <v>1926</v>
      </c>
      <c r="F1756" s="1"/>
      <c r="G1756" s="2" t="s">
        <v>19</v>
      </c>
      <c r="H1756" s="2" t="s">
        <v>1608</v>
      </c>
      <c r="I1756" s="2" t="s">
        <v>1739</v>
      </c>
      <c r="J1756" s="1">
        <v>-37590.03</v>
      </c>
      <c r="K1756" s="1">
        <v>139560.4</v>
      </c>
      <c r="L1756" s="2" t="s">
        <v>21</v>
      </c>
      <c r="M1756" s="1">
        <v>1995</v>
      </c>
      <c r="N1756" s="1" t="str" cm="1">
        <f t="array" ref="N17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6" s="2" t="s">
        <v>32</v>
      </c>
      <c r="P1756" s="2" t="str" cm="1">
        <f t="array" ref="P17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6" s="1">
        <v>3</v>
      </c>
      <c r="R1756" s="1">
        <v>38.200000000000003</v>
      </c>
      <c r="S1756" s="1">
        <v>26.86</v>
      </c>
      <c r="T1756" s="1">
        <v>20</v>
      </c>
      <c r="U1756" s="1">
        <v>6</v>
      </c>
      <c r="V1756" s="10"/>
      <c r="W1756" s="1" t="s">
        <v>46</v>
      </c>
      <c r="X1756" s="2" t="s">
        <v>24</v>
      </c>
      <c r="Y1756" s="2" t="str" cm="1">
        <f t="array" ref="Y17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7" spans="1:25" ht="15" customHeight="1" x14ac:dyDescent="0.35">
      <c r="A1757" s="1">
        <v>1756</v>
      </c>
      <c r="B1757" s="13">
        <v>-8.5857148378421702</v>
      </c>
      <c r="C1757" s="12">
        <v>40.926447334110598</v>
      </c>
      <c r="D1757" s="1">
        <v>4946</v>
      </c>
      <c r="E1757" s="2" t="s">
        <v>1927</v>
      </c>
      <c r="F1757" s="1"/>
      <c r="G1757" s="2" t="s">
        <v>37</v>
      </c>
      <c r="H1757" s="2" t="s">
        <v>1608</v>
      </c>
      <c r="I1757" s="2" t="s">
        <v>1739</v>
      </c>
      <c r="J1757" s="1">
        <v>-38122.49</v>
      </c>
      <c r="K1757" s="1">
        <v>139808.4</v>
      </c>
      <c r="L1757" s="2" t="s">
        <v>21</v>
      </c>
      <c r="M1757" s="1">
        <v>1995</v>
      </c>
      <c r="N1757" s="1" t="str" cm="1">
        <f t="array" ref="N17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7" s="2" t="s">
        <v>32</v>
      </c>
      <c r="P1757" s="2" t="str" cm="1">
        <f t="array" ref="P17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7" s="1">
        <v>3</v>
      </c>
      <c r="R1757" s="1">
        <v>48.85</v>
      </c>
      <c r="S1757" s="1">
        <v>9.4499999999999993</v>
      </c>
      <c r="T1757" s="1">
        <v>25.05</v>
      </c>
      <c r="U1757" s="1">
        <v>8</v>
      </c>
      <c r="V1757" s="10"/>
      <c r="W1757" s="1" t="s">
        <v>46</v>
      </c>
      <c r="X1757" s="2" t="s">
        <v>38</v>
      </c>
      <c r="Y1757" s="2" t="str" cm="1">
        <f t="array" ref="Y17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8" spans="1:25" ht="15" customHeight="1" x14ac:dyDescent="0.35">
      <c r="A1758" s="1">
        <v>1757</v>
      </c>
      <c r="B1758" s="13">
        <v>-8.5909675941365808</v>
      </c>
      <c r="C1758" s="12">
        <v>40.927005600217697</v>
      </c>
      <c r="D1758" s="1">
        <v>4950</v>
      </c>
      <c r="E1758" s="2" t="s">
        <v>1928</v>
      </c>
      <c r="F1758" s="1"/>
      <c r="G1758" s="2" t="s">
        <v>19</v>
      </c>
      <c r="H1758" s="2" t="s">
        <v>1608</v>
      </c>
      <c r="I1758" s="2" t="s">
        <v>1672</v>
      </c>
      <c r="J1758" s="1">
        <v>-38564.6</v>
      </c>
      <c r="K1758" s="1">
        <v>139872.70000000001</v>
      </c>
      <c r="L1758" s="2" t="s">
        <v>21</v>
      </c>
      <c r="M1758" s="1">
        <v>1995</v>
      </c>
      <c r="N1758" s="1" t="str" cm="1">
        <f t="array" ref="N17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8" s="2" t="s">
        <v>65</v>
      </c>
      <c r="P1758" s="2" t="str" cm="1">
        <f t="array" ref="P17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58" s="1">
        <v>1</v>
      </c>
      <c r="R1758" s="1">
        <v>5</v>
      </c>
      <c r="S1758" s="1">
        <v>35.5</v>
      </c>
      <c r="T1758" s="1">
        <v>5</v>
      </c>
      <c r="U1758" s="9"/>
      <c r="V1758" s="10"/>
      <c r="W1758" s="1" t="s">
        <v>46</v>
      </c>
      <c r="X1758" s="2" t="s">
        <v>24</v>
      </c>
      <c r="Y1758" s="2" t="str" cm="1">
        <f t="array" ref="Y17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59" spans="1:25" ht="15" customHeight="1" x14ac:dyDescent="0.35">
      <c r="A1759" s="1">
        <v>1758</v>
      </c>
      <c r="B1759" s="13">
        <v>-8.5963621181089902</v>
      </c>
      <c r="C1759" s="12">
        <v>40.9271785564206</v>
      </c>
      <c r="D1759" s="1">
        <v>4951</v>
      </c>
      <c r="E1759" s="2" t="s">
        <v>1929</v>
      </c>
      <c r="F1759" s="1"/>
      <c r="G1759" s="2" t="s">
        <v>37</v>
      </c>
      <c r="H1759" s="2" t="s">
        <v>1608</v>
      </c>
      <c r="I1759" s="2" t="s">
        <v>1672</v>
      </c>
      <c r="J1759" s="1">
        <v>-39018.870000000003</v>
      </c>
      <c r="K1759" s="1">
        <v>139894.29999999999</v>
      </c>
      <c r="L1759" s="2" t="s">
        <v>21</v>
      </c>
      <c r="M1759" s="1">
        <v>1995</v>
      </c>
      <c r="N1759" s="1" t="str" cm="1">
        <f t="array" ref="N17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59" s="2" t="s">
        <v>32</v>
      </c>
      <c r="P1759" s="2" t="str" cm="1">
        <f t="array" ref="P17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59" s="1">
        <v>3</v>
      </c>
      <c r="R1759" s="1">
        <v>48.89</v>
      </c>
      <c r="S1759" s="1">
        <v>9.5</v>
      </c>
      <c r="T1759" s="1">
        <v>25.03</v>
      </c>
      <c r="U1759" s="1">
        <v>6.8</v>
      </c>
      <c r="V1759" s="10"/>
      <c r="W1759" s="1" t="s">
        <v>46</v>
      </c>
      <c r="X1759" s="2" t="s">
        <v>38</v>
      </c>
      <c r="Y1759" s="2" t="str" cm="1">
        <f t="array" ref="Y17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0" spans="1:25" ht="15" customHeight="1" x14ac:dyDescent="0.35">
      <c r="A1760" s="1">
        <v>1759</v>
      </c>
      <c r="B1760" s="13">
        <v>-8.5888695760904206</v>
      </c>
      <c r="C1760" s="12">
        <v>41.769646452544798</v>
      </c>
      <c r="D1760" s="1">
        <v>4958</v>
      </c>
      <c r="E1760" s="2" t="s">
        <v>1930</v>
      </c>
      <c r="F1760" s="1"/>
      <c r="G1760" s="2" t="s">
        <v>26</v>
      </c>
      <c r="H1760" s="2" t="s">
        <v>384</v>
      </c>
      <c r="I1760" s="2" t="s">
        <v>1760</v>
      </c>
      <c r="J1760" s="1">
        <v>-37896.089999999997</v>
      </c>
      <c r="K1760" s="1">
        <v>233456.4</v>
      </c>
      <c r="L1760" s="2" t="s">
        <v>21</v>
      </c>
      <c r="M1760" s="1">
        <v>1370</v>
      </c>
      <c r="N1760" s="1" t="str" cm="1">
        <f t="array" ref="N17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0" s="2" t="s">
        <v>29</v>
      </c>
      <c r="P1760" s="2" t="str" cm="1">
        <f t="array" ref="P17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60" s="1">
        <v>22</v>
      </c>
      <c r="R1760" s="1">
        <v>377.51</v>
      </c>
      <c r="S1760" s="1">
        <v>4.7300000000000004</v>
      </c>
      <c r="T1760" s="1">
        <v>27.7</v>
      </c>
      <c r="U1760" s="1">
        <v>7.65</v>
      </c>
      <c r="V1760" s="10"/>
      <c r="W1760" s="1" t="s">
        <v>41</v>
      </c>
      <c r="X1760" s="2" t="s">
        <v>35</v>
      </c>
      <c r="Y1760" s="2" t="str" cm="1">
        <f t="array" ref="Y17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61" spans="1:26" ht="15" customHeight="1" x14ac:dyDescent="0.35">
      <c r="A1761" s="1">
        <v>1760</v>
      </c>
      <c r="B1761" s="13">
        <v>-8.4261655933112607</v>
      </c>
      <c r="C1761" s="12">
        <v>41.815604115618903</v>
      </c>
      <c r="D1761" s="1">
        <v>4960</v>
      </c>
      <c r="E1761" s="2" t="s">
        <v>1931</v>
      </c>
      <c r="F1761" s="1"/>
      <c r="G1761" s="2" t="s">
        <v>26</v>
      </c>
      <c r="H1761" s="2" t="s">
        <v>384</v>
      </c>
      <c r="I1761" s="2" t="s">
        <v>1788</v>
      </c>
      <c r="J1761" s="1">
        <v>-24350</v>
      </c>
      <c r="K1761" s="1">
        <v>238502</v>
      </c>
      <c r="L1761" s="2" t="s">
        <v>21</v>
      </c>
      <c r="M1761" s="1">
        <v>1897</v>
      </c>
      <c r="N1761" s="1" t="str" cm="1">
        <f t="array" ref="N17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1" s="2" t="s">
        <v>32</v>
      </c>
      <c r="P1761" s="2" t="str" cm="1">
        <f t="array" ref="P17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1" s="1">
        <v>2</v>
      </c>
      <c r="R1761" s="1">
        <v>27.423999999999999</v>
      </c>
      <c r="S1761" s="1">
        <v>4.26</v>
      </c>
      <c r="T1761" s="1">
        <v>13.712</v>
      </c>
      <c r="U1761" s="1">
        <v>5.7</v>
      </c>
      <c r="V1761" s="10"/>
      <c r="W1761" s="1" t="s">
        <v>41</v>
      </c>
      <c r="X1761" s="2" t="s">
        <v>85</v>
      </c>
      <c r="Y1761" s="2" t="str" cm="1">
        <f t="array" ref="Y17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2" spans="1:26" ht="15" customHeight="1" x14ac:dyDescent="0.35">
      <c r="A1762" s="1">
        <v>1761</v>
      </c>
      <c r="B1762" s="13">
        <v>-8.5830512461673507</v>
      </c>
      <c r="C1762" s="12">
        <v>40.681168729202</v>
      </c>
      <c r="D1762" s="1">
        <v>4967</v>
      </c>
      <c r="E1762" s="2" t="s">
        <v>1932</v>
      </c>
      <c r="F1762" s="1"/>
      <c r="G1762" s="2" t="s">
        <v>26</v>
      </c>
      <c r="H1762" s="2" t="s">
        <v>1608</v>
      </c>
      <c r="I1762" s="2" t="s">
        <v>1608</v>
      </c>
      <c r="J1762" s="1">
        <v>-38037.919999999998</v>
      </c>
      <c r="K1762" s="1">
        <v>112568.9</v>
      </c>
      <c r="L1762" s="2" t="s">
        <v>21</v>
      </c>
      <c r="M1762" s="1">
        <v>1943</v>
      </c>
      <c r="N1762" s="1" t="str" cm="1">
        <f t="array" ref="N17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62" s="2" t="s">
        <v>333</v>
      </c>
      <c r="P1762" s="2" t="str" cm="1">
        <f t="array" ref="P17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2" s="1">
        <v>11</v>
      </c>
      <c r="R1762" s="1">
        <v>250</v>
      </c>
      <c r="S1762" s="1">
        <v>8</v>
      </c>
      <c r="T1762" s="1">
        <v>25</v>
      </c>
      <c r="U1762" s="1">
        <v>4.5</v>
      </c>
      <c r="V1762" s="10"/>
      <c r="W1762" s="1" t="s">
        <v>46</v>
      </c>
      <c r="X1762" s="2" t="s">
        <v>24</v>
      </c>
      <c r="Y1762" s="2" t="str" cm="1">
        <f t="array" ref="Y17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3" spans="1:26" ht="15" customHeight="1" x14ac:dyDescent="0.35">
      <c r="A1763" s="1">
        <v>1762</v>
      </c>
      <c r="B1763" s="13">
        <v>-8.6308912222597094</v>
      </c>
      <c r="C1763" s="12">
        <v>40.976914198114301</v>
      </c>
      <c r="D1763" s="1">
        <v>4975</v>
      </c>
      <c r="E1763" s="2" t="s">
        <v>1933</v>
      </c>
      <c r="F1763" s="1"/>
      <c r="G1763" s="2" t="s">
        <v>26</v>
      </c>
      <c r="H1763" s="2" t="s">
        <v>1608</v>
      </c>
      <c r="I1763" s="2" t="s">
        <v>1769</v>
      </c>
      <c r="J1763" s="1">
        <v>-41895.74</v>
      </c>
      <c r="K1763" s="1">
        <v>145433.60000000001</v>
      </c>
      <c r="L1763" s="2" t="s">
        <v>21</v>
      </c>
      <c r="M1763" s="1">
        <v>1970</v>
      </c>
      <c r="N1763" s="1" t="str" cm="1">
        <f t="array" ref="N17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63" s="2" t="s">
        <v>32</v>
      </c>
      <c r="P1763" s="2" t="str" cm="1">
        <f t="array" ref="P17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3" s="1">
        <v>2</v>
      </c>
      <c r="R1763" s="1">
        <v>25.2</v>
      </c>
      <c r="S1763" s="1">
        <v>12.2</v>
      </c>
      <c r="T1763" s="1">
        <v>12.6</v>
      </c>
      <c r="U1763" s="1">
        <v>2.4300000000000002</v>
      </c>
      <c r="V1763" s="10"/>
      <c r="W1763" s="1" t="s">
        <v>46</v>
      </c>
      <c r="X1763" s="2" t="s">
        <v>24</v>
      </c>
      <c r="Y1763" s="2" t="str" cm="1">
        <f t="array" ref="Y17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4" spans="1:26" ht="15" customHeight="1" x14ac:dyDescent="0.35">
      <c r="A1764" s="1">
        <v>1763</v>
      </c>
      <c r="B1764" s="13">
        <v>-8.4492602956073402</v>
      </c>
      <c r="C1764" s="12">
        <v>40.566864163673003</v>
      </c>
      <c r="D1764" s="1">
        <v>4988</v>
      </c>
      <c r="E1764" s="2" t="s">
        <v>1934</v>
      </c>
      <c r="F1764" s="1"/>
      <c r="G1764" s="2" t="s">
        <v>63</v>
      </c>
      <c r="H1764" s="2" t="s">
        <v>1608</v>
      </c>
      <c r="I1764" s="2" t="s">
        <v>1746</v>
      </c>
      <c r="J1764" s="1">
        <v>-26772.89</v>
      </c>
      <c r="K1764" s="1">
        <v>99826.44</v>
      </c>
      <c r="L1764" s="2" t="s">
        <v>21</v>
      </c>
      <c r="M1764" s="1">
        <v>2005</v>
      </c>
      <c r="N1764" s="1" t="str" cm="1">
        <f t="array" ref="N17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4" s="2" t="s">
        <v>32</v>
      </c>
      <c r="P1764" s="2" t="str" cm="1">
        <f t="array" ref="P17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4" s="1">
        <v>3</v>
      </c>
      <c r="R1764" s="1">
        <v>75.77</v>
      </c>
      <c r="S1764" s="1">
        <v>9.52</v>
      </c>
      <c r="T1764" s="1">
        <v>30.9</v>
      </c>
      <c r="U1764" s="1">
        <v>4.1500000000000004</v>
      </c>
      <c r="V1764" s="10"/>
      <c r="W1764" s="1" t="s">
        <v>46</v>
      </c>
      <c r="X1764" s="2" t="s">
        <v>38</v>
      </c>
      <c r="Y1764" s="2" t="str" cm="1">
        <f t="array" ref="Y17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5" spans="1:26" ht="15" customHeight="1" x14ac:dyDescent="0.35">
      <c r="A1765" s="1">
        <v>1764</v>
      </c>
      <c r="B1765" s="13">
        <v>-8.4494496410998998</v>
      </c>
      <c r="C1765" s="12">
        <v>40.565596330400602</v>
      </c>
      <c r="D1765" s="1">
        <v>4988</v>
      </c>
      <c r="E1765" s="2" t="s">
        <v>1935</v>
      </c>
      <c r="F1765" s="1"/>
      <c r="G1765" s="2" t="s">
        <v>63</v>
      </c>
      <c r="H1765" s="2" t="s">
        <v>1608</v>
      </c>
      <c r="I1765" s="2" t="s">
        <v>1746</v>
      </c>
      <c r="J1765" s="1">
        <v>-26789.43</v>
      </c>
      <c r="K1765" s="1">
        <v>99685.71</v>
      </c>
      <c r="L1765" s="2" t="s">
        <v>21</v>
      </c>
      <c r="M1765" s="1">
        <v>2005</v>
      </c>
      <c r="N1765" s="1" t="str" cm="1">
        <f t="array" ref="N17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5" s="2" t="s">
        <v>32</v>
      </c>
      <c r="P1765" s="2" t="str" cm="1">
        <f t="array" ref="P17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5" s="1">
        <v>11</v>
      </c>
      <c r="R1765" s="1">
        <v>317.5</v>
      </c>
      <c r="S1765" s="1">
        <v>20.5</v>
      </c>
      <c r="T1765" s="1">
        <v>35</v>
      </c>
      <c r="U1765" s="1">
        <v>6.75</v>
      </c>
      <c r="V1765" s="10"/>
      <c r="W1765" s="1" t="s">
        <v>46</v>
      </c>
      <c r="X1765" s="2" t="s">
        <v>38</v>
      </c>
      <c r="Y1765" s="2" t="str" cm="1">
        <f t="array" ref="Y17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6" spans="1:26" ht="15" customHeight="1" x14ac:dyDescent="0.35">
      <c r="A1766" s="1">
        <v>1765</v>
      </c>
      <c r="B1766" s="13">
        <v>-8.4480114650730709</v>
      </c>
      <c r="C1766" s="12">
        <v>40.566975908153601</v>
      </c>
      <c r="D1766" s="1">
        <v>4988</v>
      </c>
      <c r="E1766" s="2" t="s">
        <v>1936</v>
      </c>
      <c r="F1766" s="1"/>
      <c r="G1766" s="2" t="s">
        <v>63</v>
      </c>
      <c r="H1766" s="2" t="s">
        <v>1608</v>
      </c>
      <c r="I1766" s="2" t="s">
        <v>1746</v>
      </c>
      <c r="J1766" s="1">
        <v>-26667.09</v>
      </c>
      <c r="K1766" s="1">
        <v>99838.47</v>
      </c>
      <c r="L1766" s="2" t="s">
        <v>21</v>
      </c>
      <c r="M1766" s="1">
        <v>2005</v>
      </c>
      <c r="N1766" s="1" t="str" cm="1">
        <f t="array" ref="N17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6" s="2" t="s">
        <v>32</v>
      </c>
      <c r="P1766" s="2" t="str" cm="1">
        <f t="array" ref="P17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66" s="1">
        <v>4</v>
      </c>
      <c r="R1766" s="1">
        <v>99.05</v>
      </c>
      <c r="S1766" s="1">
        <v>9.52</v>
      </c>
      <c r="T1766" s="1">
        <v>30.9</v>
      </c>
      <c r="U1766" s="1">
        <v>4</v>
      </c>
      <c r="V1766" s="10"/>
      <c r="W1766" s="1" t="s">
        <v>46</v>
      </c>
      <c r="X1766" s="2" t="s">
        <v>38</v>
      </c>
      <c r="Y1766" s="2" t="str" cm="1">
        <f t="array" ref="Y17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7" spans="1:26" ht="15" customHeight="1" x14ac:dyDescent="0.35">
      <c r="A1767" s="1">
        <v>1766</v>
      </c>
      <c r="B1767" s="13">
        <v>-8.5594795725428199</v>
      </c>
      <c r="C1767" s="12">
        <v>40.726032253369098</v>
      </c>
      <c r="D1767" s="1">
        <v>4989</v>
      </c>
      <c r="E1767" s="2" t="s">
        <v>1937</v>
      </c>
      <c r="F1767" s="1"/>
      <c r="G1767" s="2" t="s">
        <v>26</v>
      </c>
      <c r="H1767" s="2" t="s">
        <v>1608</v>
      </c>
      <c r="I1767" s="2" t="s">
        <v>1938</v>
      </c>
      <c r="J1767" s="1">
        <v>-36021</v>
      </c>
      <c r="K1767" s="1">
        <v>117541</v>
      </c>
      <c r="L1767" s="2" t="s">
        <v>21</v>
      </c>
      <c r="M1767" s="1">
        <v>2000</v>
      </c>
      <c r="N1767" s="1" t="str" cm="1">
        <f t="array" ref="N17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7" s="2" t="s">
        <v>83</v>
      </c>
      <c r="P1767" s="2" t="str" cm="1">
        <f t="array" ref="P17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7" s="1">
        <v>7</v>
      </c>
      <c r="R1767" s="1">
        <v>28.01</v>
      </c>
      <c r="S1767" s="1">
        <v>12.9</v>
      </c>
      <c r="T1767" s="1">
        <v>4.18</v>
      </c>
      <c r="U1767" s="1">
        <v>3</v>
      </c>
      <c r="V1767" s="10"/>
      <c r="W1767" s="1" t="s">
        <v>46</v>
      </c>
      <c r="X1767" s="2" t="s">
        <v>35</v>
      </c>
      <c r="Y1767" s="2" t="str" cm="1">
        <f t="array" ref="Y17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67" s="2" t="s">
        <v>24</v>
      </c>
    </row>
    <row r="1768" spans="1:26" ht="15" customHeight="1" x14ac:dyDescent="0.35">
      <c r="A1768" s="1">
        <v>1767</v>
      </c>
      <c r="B1768" s="13">
        <v>-8.5543566088777307</v>
      </c>
      <c r="C1768" s="12">
        <v>40.711381853192002</v>
      </c>
      <c r="D1768" s="1">
        <v>4990</v>
      </c>
      <c r="E1768" s="2" t="s">
        <v>1939</v>
      </c>
      <c r="F1768" s="1"/>
      <c r="G1768" s="2" t="s">
        <v>26</v>
      </c>
      <c r="H1768" s="2" t="s">
        <v>1608</v>
      </c>
      <c r="I1768" s="2" t="s">
        <v>1938</v>
      </c>
      <c r="J1768" s="1">
        <v>-35596</v>
      </c>
      <c r="K1768" s="1">
        <v>115912</v>
      </c>
      <c r="L1768" s="2" t="s">
        <v>21</v>
      </c>
      <c r="M1768" s="1">
        <v>2000</v>
      </c>
      <c r="N1768" s="1" t="str" cm="1">
        <f t="array" ref="N17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8" s="2" t="s">
        <v>83</v>
      </c>
      <c r="P1768" s="2" t="str" cm="1">
        <f t="array" ref="P17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68" s="1">
        <v>3</v>
      </c>
      <c r="R1768" s="1">
        <v>12.05</v>
      </c>
      <c r="S1768" s="1">
        <v>13.26</v>
      </c>
      <c r="T1768" s="1">
        <v>4.04</v>
      </c>
      <c r="U1768" s="1">
        <v>1.59</v>
      </c>
      <c r="V1768" s="10"/>
      <c r="W1768" s="1" t="s">
        <v>46</v>
      </c>
      <c r="X1768" s="2" t="s">
        <v>24</v>
      </c>
      <c r="Y1768" s="2" t="str" cm="1">
        <f t="array" ref="Y17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69" spans="1:26" ht="15" customHeight="1" x14ac:dyDescent="0.35">
      <c r="A1769" s="1">
        <v>1768</v>
      </c>
      <c r="B1769" s="13">
        <v>-8.4573666090219994</v>
      </c>
      <c r="C1769" s="12">
        <v>40.557964632540397</v>
      </c>
      <c r="D1769" s="1">
        <v>4991</v>
      </c>
      <c r="E1769" s="2" t="s">
        <v>1940</v>
      </c>
      <c r="F1769" s="1"/>
      <c r="G1769" s="2" t="s">
        <v>19</v>
      </c>
      <c r="H1769" s="2" t="s">
        <v>1608</v>
      </c>
      <c r="I1769" s="2" t="s">
        <v>1746</v>
      </c>
      <c r="J1769" s="1">
        <v>-27463</v>
      </c>
      <c r="K1769" s="1">
        <v>98840.68</v>
      </c>
      <c r="L1769" s="2" t="s">
        <v>21</v>
      </c>
      <c r="M1769" s="1">
        <v>2005</v>
      </c>
      <c r="N1769" s="1" t="str" cm="1">
        <f t="array" ref="N17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69" s="2" t="s">
        <v>65</v>
      </c>
      <c r="P1769" s="2" t="str" cm="1">
        <f t="array" ref="P17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69" s="1">
        <v>1</v>
      </c>
      <c r="R1769" s="1">
        <v>10.5</v>
      </c>
      <c r="S1769" s="1">
        <v>16.8</v>
      </c>
      <c r="T1769" s="1">
        <v>10.5</v>
      </c>
      <c r="U1769" s="9"/>
      <c r="V1769" s="10"/>
      <c r="W1769" s="1" t="s">
        <v>46</v>
      </c>
      <c r="X1769" s="2" t="s">
        <v>24</v>
      </c>
      <c r="Y1769" s="2" t="str" cm="1">
        <f t="array" ref="Y17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70" spans="1:26" ht="15" customHeight="1" x14ac:dyDescent="0.35">
      <c r="A1770" s="1">
        <v>1769</v>
      </c>
      <c r="B1770" s="13">
        <v>-8.5530247439335696</v>
      </c>
      <c r="C1770" s="12">
        <v>40.697167712214899</v>
      </c>
      <c r="D1770" s="1">
        <v>4992</v>
      </c>
      <c r="E1770" s="2" t="s">
        <v>1941</v>
      </c>
      <c r="F1770" s="1"/>
      <c r="G1770" s="2" t="s">
        <v>26</v>
      </c>
      <c r="H1770" s="2" t="s">
        <v>1608</v>
      </c>
      <c r="I1770" s="2" t="s">
        <v>1938</v>
      </c>
      <c r="J1770" s="1">
        <v>-35491</v>
      </c>
      <c r="K1770" s="1">
        <v>114333</v>
      </c>
      <c r="L1770" s="2" t="s">
        <v>21</v>
      </c>
      <c r="M1770" s="1">
        <v>2000</v>
      </c>
      <c r="N1770" s="1" t="str" cm="1">
        <f t="array" ref="N17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0" s="2" t="s">
        <v>83</v>
      </c>
      <c r="P1770" s="2" t="str" cm="1">
        <f t="array" ref="P17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0" s="1">
        <v>3</v>
      </c>
      <c r="R1770" s="1">
        <v>12</v>
      </c>
      <c r="S1770" s="1">
        <v>12.4</v>
      </c>
      <c r="T1770" s="1">
        <v>4.0599999999999996</v>
      </c>
      <c r="U1770" s="1">
        <v>2.25</v>
      </c>
      <c r="V1770" s="10"/>
      <c r="W1770" s="1" t="s">
        <v>46</v>
      </c>
      <c r="X1770" s="2" t="s">
        <v>31</v>
      </c>
      <c r="Y1770" s="2" t="str" cm="1">
        <f t="array" ref="Y17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  <c r="Z1770" s="2" t="s">
        <v>24</v>
      </c>
    </row>
    <row r="1771" spans="1:26" ht="15" customHeight="1" x14ac:dyDescent="0.35">
      <c r="A1771" s="1">
        <v>1770</v>
      </c>
      <c r="B1771" s="13">
        <v>-8.5705930915377202</v>
      </c>
      <c r="C1771" s="12">
        <v>40.749349656341003</v>
      </c>
      <c r="D1771" s="1">
        <v>5005</v>
      </c>
      <c r="E1771" s="2" t="s">
        <v>1942</v>
      </c>
      <c r="F1771" s="1"/>
      <c r="G1771" s="2" t="s">
        <v>26</v>
      </c>
      <c r="H1771" s="2" t="s">
        <v>1608</v>
      </c>
      <c r="I1771" s="2" t="s">
        <v>1938</v>
      </c>
      <c r="J1771" s="1">
        <v>-36947</v>
      </c>
      <c r="K1771" s="1">
        <v>120135</v>
      </c>
      <c r="L1771" s="2" t="s">
        <v>21</v>
      </c>
      <c r="M1771" s="1">
        <v>1868</v>
      </c>
      <c r="N1771" s="1" t="str" cm="1">
        <f t="array" ref="N17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1" s="2" t="s">
        <v>83</v>
      </c>
      <c r="P1771" s="2" t="str" cm="1">
        <f t="array" ref="P17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1" s="1">
        <v>3</v>
      </c>
      <c r="R1771" s="1">
        <v>33.21</v>
      </c>
      <c r="S1771" s="1">
        <v>10.42</v>
      </c>
      <c r="T1771" s="1">
        <v>11.55</v>
      </c>
      <c r="U1771" s="1">
        <v>2</v>
      </c>
      <c r="V1771" s="10"/>
      <c r="W1771" s="1" t="s">
        <v>46</v>
      </c>
      <c r="X1771" s="2" t="s">
        <v>35</v>
      </c>
      <c r="Y1771" s="2" t="str" cm="1">
        <f t="array" ref="Y17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1" s="2" t="s">
        <v>24</v>
      </c>
    </row>
    <row r="1772" spans="1:26" ht="15" customHeight="1" x14ac:dyDescent="0.35">
      <c r="A1772" s="1">
        <v>1771</v>
      </c>
      <c r="B1772" s="13">
        <v>-8.1096089913244995</v>
      </c>
      <c r="C1772" s="12">
        <v>40.164188220363499</v>
      </c>
      <c r="D1772" s="1">
        <v>5006</v>
      </c>
      <c r="E1772" s="2" t="s">
        <v>1943</v>
      </c>
      <c r="F1772" s="1"/>
      <c r="G1772" s="2" t="s">
        <v>26</v>
      </c>
      <c r="H1772" s="2" t="s">
        <v>915</v>
      </c>
      <c r="I1772" s="2" t="s">
        <v>1473</v>
      </c>
      <c r="J1772" s="1">
        <v>2001.885</v>
      </c>
      <c r="K1772" s="1">
        <v>55064.86</v>
      </c>
      <c r="L1772" s="2" t="s">
        <v>21</v>
      </c>
      <c r="M1772" s="1">
        <v>1995</v>
      </c>
      <c r="N1772" s="1" t="str" cm="1">
        <f t="array" ref="N17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2" s="2" t="s">
        <v>32</v>
      </c>
      <c r="P1772" s="2" t="str" cm="1">
        <f t="array" ref="P17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2" s="1">
        <v>3</v>
      </c>
      <c r="R1772" s="1">
        <v>73.8</v>
      </c>
      <c r="S1772" s="1">
        <v>13.8</v>
      </c>
      <c r="T1772" s="1">
        <v>32</v>
      </c>
      <c r="U1772" s="1">
        <v>4.6500000000000004</v>
      </c>
      <c r="V1772" s="10"/>
      <c r="W1772" s="1" t="s">
        <v>46</v>
      </c>
      <c r="X1772" s="2" t="s">
        <v>38</v>
      </c>
      <c r="Y1772" s="2" t="str" cm="1">
        <f t="array" ref="Y17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73" spans="1:26" ht="15" customHeight="1" x14ac:dyDescent="0.35">
      <c r="A1773" s="1">
        <v>1772</v>
      </c>
      <c r="B1773" s="13">
        <v>-8.2791210394791808</v>
      </c>
      <c r="C1773" s="12">
        <v>40.248251845720901</v>
      </c>
      <c r="D1773" s="1">
        <v>5007</v>
      </c>
      <c r="E1773" s="2" t="s">
        <v>1944</v>
      </c>
      <c r="F1773" s="1"/>
      <c r="G1773" s="2" t="s">
        <v>26</v>
      </c>
      <c r="H1773" s="2" t="s">
        <v>915</v>
      </c>
      <c r="I1773" s="2" t="s">
        <v>1399</v>
      </c>
      <c r="J1773" s="1">
        <v>-12423.32</v>
      </c>
      <c r="K1773" s="1">
        <v>64409.13</v>
      </c>
      <c r="L1773" s="2" t="s">
        <v>21</v>
      </c>
      <c r="M1773" s="1">
        <v>1991</v>
      </c>
      <c r="N1773" s="1" t="str" cm="1">
        <f t="array" ref="N17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3" s="2" t="s">
        <v>32</v>
      </c>
      <c r="P1773" s="2" t="str" cm="1">
        <f t="array" ref="P17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3" s="1">
        <v>3</v>
      </c>
      <c r="R1773" s="1">
        <v>47.1</v>
      </c>
      <c r="S1773" s="1">
        <v>11.2</v>
      </c>
      <c r="T1773" s="1">
        <v>19.899999999999999</v>
      </c>
      <c r="U1773" s="1">
        <v>8</v>
      </c>
      <c r="V1773" s="10"/>
      <c r="W1773" s="1" t="s">
        <v>46</v>
      </c>
      <c r="X1773" s="2" t="s">
        <v>38</v>
      </c>
      <c r="Y1773" s="2" t="str" cm="1">
        <f t="array" ref="Y17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74" spans="1:26" ht="15" customHeight="1" x14ac:dyDescent="0.35">
      <c r="A1774" s="1">
        <v>1773</v>
      </c>
      <c r="B1774" s="13">
        <v>-8.4506601484611696</v>
      </c>
      <c r="C1774" s="12">
        <v>40.568525042444698</v>
      </c>
      <c r="D1774" s="1">
        <v>5011</v>
      </c>
      <c r="E1774" s="2" t="s">
        <v>1945</v>
      </c>
      <c r="F1774" s="1"/>
      <c r="G1774" s="2" t="s">
        <v>26</v>
      </c>
      <c r="H1774" s="2" t="s">
        <v>1608</v>
      </c>
      <c r="I1774" s="2" t="s">
        <v>1746</v>
      </c>
      <c r="J1774" s="1">
        <v>-26890.77</v>
      </c>
      <c r="K1774" s="1">
        <v>100011.3</v>
      </c>
      <c r="L1774" s="2" t="s">
        <v>21</v>
      </c>
      <c r="M1774" s="1">
        <v>1962</v>
      </c>
      <c r="N1774" s="1" t="str" cm="1">
        <f t="array" ref="N17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4" s="2" t="s">
        <v>333</v>
      </c>
      <c r="P1774" s="2" t="str" cm="1">
        <f t="array" ref="P17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4" s="1">
        <v>6</v>
      </c>
      <c r="R1774" s="1">
        <v>56.83</v>
      </c>
      <c r="S1774" s="1">
        <v>12.3</v>
      </c>
      <c r="T1774" s="1">
        <v>10.33</v>
      </c>
      <c r="U1774" s="1">
        <v>3.5</v>
      </c>
      <c r="V1774" s="10"/>
      <c r="W1774" s="1" t="s">
        <v>46</v>
      </c>
      <c r="X1774" s="2" t="s">
        <v>24</v>
      </c>
      <c r="Y1774" s="2" t="str" cm="1">
        <f t="array" ref="Y17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75" spans="1:26" ht="15" customHeight="1" x14ac:dyDescent="0.35">
      <c r="A1775" s="1">
        <v>1774</v>
      </c>
      <c r="B1775" s="13">
        <v>-8.4482777094646409</v>
      </c>
      <c r="C1775" s="12">
        <v>40.571095372119302</v>
      </c>
      <c r="D1775" s="1">
        <v>5012</v>
      </c>
      <c r="E1775" s="2" t="s">
        <v>1946</v>
      </c>
      <c r="F1775" s="1"/>
      <c r="G1775" s="2" t="s">
        <v>26</v>
      </c>
      <c r="H1775" s="2" t="s">
        <v>1608</v>
      </c>
      <c r="I1775" s="2" t="s">
        <v>1746</v>
      </c>
      <c r="J1775" s="1">
        <v>-26688</v>
      </c>
      <c r="K1775" s="1">
        <v>100296</v>
      </c>
      <c r="L1775" s="2" t="s">
        <v>21</v>
      </c>
      <c r="M1775" s="1">
        <v>1879</v>
      </c>
      <c r="N1775" s="1" t="str" cm="1">
        <f t="array" ref="N17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5" s="2" t="s">
        <v>29</v>
      </c>
      <c r="P1775" s="2" t="str" cm="1">
        <f t="array" ref="P17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5" s="1">
        <v>5</v>
      </c>
      <c r="R1775" s="1">
        <v>62</v>
      </c>
      <c r="S1775" s="1">
        <v>9.8000000000000007</v>
      </c>
      <c r="T1775" s="1">
        <v>12.4</v>
      </c>
      <c r="U1775" s="1">
        <v>3.8</v>
      </c>
      <c r="V1775" s="10"/>
      <c r="W1775" s="1" t="s">
        <v>46</v>
      </c>
      <c r="X1775" s="2" t="s">
        <v>35</v>
      </c>
      <c r="Y1775" s="2" t="str" cm="1">
        <f t="array" ref="Y17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5" s="2" t="s">
        <v>24</v>
      </c>
    </row>
    <row r="1776" spans="1:26" ht="15" customHeight="1" x14ac:dyDescent="0.35">
      <c r="A1776" s="1">
        <v>1775</v>
      </c>
      <c r="B1776" s="13">
        <v>-8.4496184820522497</v>
      </c>
      <c r="C1776" s="12">
        <v>40.5772720308874</v>
      </c>
      <c r="D1776" s="1">
        <v>5013</v>
      </c>
      <c r="E1776" s="2" t="s">
        <v>1947</v>
      </c>
      <c r="F1776" s="1"/>
      <c r="G1776" s="2" t="s">
        <v>19</v>
      </c>
      <c r="H1776" s="2" t="s">
        <v>1608</v>
      </c>
      <c r="I1776" s="2" t="s">
        <v>1746</v>
      </c>
      <c r="J1776" s="1">
        <v>-26799.07</v>
      </c>
      <c r="K1776" s="1">
        <v>100982.3</v>
      </c>
      <c r="L1776" s="2" t="s">
        <v>21</v>
      </c>
      <c r="M1776" s="1">
        <v>1970</v>
      </c>
      <c r="N1776" s="1" t="str" cm="1">
        <f t="array" ref="N17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76" s="2" t="s">
        <v>83</v>
      </c>
      <c r="P1776" s="2" t="str" cm="1">
        <f t="array" ref="P17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776" s="1">
        <v>1</v>
      </c>
      <c r="R1776" s="1">
        <v>11</v>
      </c>
      <c r="S1776" s="1">
        <v>11.35</v>
      </c>
      <c r="T1776" s="1">
        <v>11</v>
      </c>
      <c r="U1776" s="9"/>
      <c r="V1776" s="10"/>
      <c r="W1776" s="1" t="s">
        <v>46</v>
      </c>
      <c r="X1776" s="2" t="s">
        <v>35</v>
      </c>
      <c r="Y1776" s="2" t="str" cm="1">
        <f t="array" ref="Y17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76" s="2" t="s">
        <v>24</v>
      </c>
    </row>
    <row r="1777" spans="1:27" ht="15" customHeight="1" x14ac:dyDescent="0.35">
      <c r="A1777" s="1">
        <v>1776</v>
      </c>
      <c r="B1777" s="13">
        <v>-8.6849513596606993</v>
      </c>
      <c r="C1777" s="12">
        <v>40.632543907181699</v>
      </c>
      <c r="D1777" s="1">
        <v>5017</v>
      </c>
      <c r="E1777" s="2" t="s">
        <v>1948</v>
      </c>
      <c r="F1777" s="1"/>
      <c r="G1777" s="2" t="s">
        <v>26</v>
      </c>
      <c r="H1777" s="2" t="s">
        <v>1608</v>
      </c>
      <c r="I1777" s="2" t="s">
        <v>1608</v>
      </c>
      <c r="J1777" s="1">
        <v>-46686.42</v>
      </c>
      <c r="K1777" s="1">
        <v>107218.3</v>
      </c>
      <c r="L1777" s="2" t="s">
        <v>21</v>
      </c>
      <c r="M1777" s="1">
        <v>1960</v>
      </c>
      <c r="N1777" s="1" t="str" cm="1">
        <f t="array" ref="N17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7" s="2" t="s">
        <v>32</v>
      </c>
      <c r="P1777" s="2" t="str" cm="1">
        <f t="array" ref="P17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7" s="1">
        <v>9</v>
      </c>
      <c r="R1777" s="1">
        <v>192</v>
      </c>
      <c r="S1777" s="1">
        <v>9.4</v>
      </c>
      <c r="T1777" s="1">
        <v>25</v>
      </c>
      <c r="U1777" s="1">
        <v>5</v>
      </c>
      <c r="V1777" s="10"/>
      <c r="W1777" s="1" t="s">
        <v>46</v>
      </c>
      <c r="X1777" s="2" t="s">
        <v>24</v>
      </c>
      <c r="Y1777" s="2" t="str" cm="1">
        <f t="array" ref="Y17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1777" s="2" t="s">
        <v>38</v>
      </c>
    </row>
    <row r="1778" spans="1:27" ht="15" customHeight="1" x14ac:dyDescent="0.35">
      <c r="A1778" s="1">
        <v>1777</v>
      </c>
      <c r="B1778" s="13">
        <v>-8.1123573291671001</v>
      </c>
      <c r="C1778" s="12">
        <v>40.154814812215399</v>
      </c>
      <c r="D1778" s="1">
        <v>5021</v>
      </c>
      <c r="E1778" s="2" t="s">
        <v>1949</v>
      </c>
      <c r="F1778" s="1"/>
      <c r="G1778" s="2" t="s">
        <v>26</v>
      </c>
      <c r="H1778" s="2" t="s">
        <v>915</v>
      </c>
      <c r="I1778" s="2" t="s">
        <v>1473</v>
      </c>
      <c r="J1778" s="1">
        <v>1768</v>
      </c>
      <c r="K1778" s="1">
        <v>54024</v>
      </c>
      <c r="L1778" s="2" t="s">
        <v>21</v>
      </c>
      <c r="M1778" s="1">
        <v>1533</v>
      </c>
      <c r="N1778" s="1" t="str" cm="1">
        <f t="array" ref="N17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78" s="2" t="s">
        <v>29</v>
      </c>
      <c r="P1778" s="2" t="str" cm="1">
        <f t="array" ref="P17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78" s="1">
        <v>3</v>
      </c>
      <c r="R1778" s="1">
        <v>37.6</v>
      </c>
      <c r="S1778" s="1">
        <v>4.83</v>
      </c>
      <c r="T1778" s="1">
        <v>13.7</v>
      </c>
      <c r="U1778" s="1">
        <v>4</v>
      </c>
      <c r="V1778" s="10"/>
      <c r="W1778" s="1" t="s">
        <v>46</v>
      </c>
      <c r="X1778" s="2" t="s">
        <v>35</v>
      </c>
      <c r="Y1778" s="2" t="str" cm="1">
        <f t="array" ref="Y17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79" spans="1:27" ht="15" customHeight="1" x14ac:dyDescent="0.35">
      <c r="A1779" s="1">
        <v>1778</v>
      </c>
      <c r="B1779" s="13">
        <v>-8.1220441956368195</v>
      </c>
      <c r="C1779" s="12">
        <v>39.986168118776597</v>
      </c>
      <c r="D1779" s="1">
        <v>5023</v>
      </c>
      <c r="E1779" s="2" t="s">
        <v>1950</v>
      </c>
      <c r="F1779" s="1"/>
      <c r="G1779" s="2" t="s">
        <v>26</v>
      </c>
      <c r="H1779" s="2" t="s">
        <v>915</v>
      </c>
      <c r="I1779" s="2" t="s">
        <v>1473</v>
      </c>
      <c r="J1779" s="1">
        <v>945</v>
      </c>
      <c r="K1779" s="1">
        <v>35298</v>
      </c>
      <c r="L1779" s="2" t="s">
        <v>21</v>
      </c>
      <c r="M1779" s="1">
        <v>1985</v>
      </c>
      <c r="N1779" s="1" t="str" cm="1">
        <f t="array" ref="N17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79" s="2" t="s">
        <v>32</v>
      </c>
      <c r="P1779" s="2" t="str" cm="1">
        <f t="array" ref="P17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79" s="1">
        <v>7</v>
      </c>
      <c r="R1779" s="1">
        <v>121</v>
      </c>
      <c r="S1779" s="1">
        <v>11.5</v>
      </c>
      <c r="T1779" s="1">
        <v>27</v>
      </c>
      <c r="U1779" s="1">
        <v>26</v>
      </c>
      <c r="V1779" s="10"/>
      <c r="W1779" s="1" t="s">
        <v>46</v>
      </c>
      <c r="X1779" s="2" t="s">
        <v>38</v>
      </c>
      <c r="Y1779" s="2" t="str" cm="1">
        <f t="array" ref="Y17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0" spans="1:27" ht="15" customHeight="1" x14ac:dyDescent="0.35">
      <c r="A1780" s="1">
        <v>1779</v>
      </c>
      <c r="B1780" s="13">
        <v>-9.2326482907472105</v>
      </c>
      <c r="C1780" s="12">
        <v>38.744563342293603</v>
      </c>
      <c r="D1780" s="1">
        <v>5048</v>
      </c>
      <c r="E1780" s="2" t="s">
        <v>1951</v>
      </c>
      <c r="F1780" s="1"/>
      <c r="G1780" s="2" t="s">
        <v>37</v>
      </c>
      <c r="H1780" s="2" t="s">
        <v>374</v>
      </c>
      <c r="I1780" s="2" t="s">
        <v>1952</v>
      </c>
      <c r="J1780" s="1">
        <v>-95592</v>
      </c>
      <c r="K1780" s="1">
        <v>-101974</v>
      </c>
      <c r="L1780" s="2" t="s">
        <v>21</v>
      </c>
      <c r="M1780" s="1">
        <v>1997</v>
      </c>
      <c r="N1780" s="1" t="str" cm="1">
        <f t="array" ref="N17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0" s="2" t="s">
        <v>32</v>
      </c>
      <c r="P1780" s="2" t="str" cm="1">
        <f t="array" ref="P17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0" s="1">
        <v>4</v>
      </c>
      <c r="R1780" s="1">
        <v>75</v>
      </c>
      <c r="S1780" s="1">
        <v>26.5</v>
      </c>
      <c r="T1780" s="1">
        <v>25.3</v>
      </c>
      <c r="U1780" s="1">
        <v>7</v>
      </c>
      <c r="V1780" s="10"/>
      <c r="W1780" s="1" t="s">
        <v>30</v>
      </c>
      <c r="X1780" s="2" t="s">
        <v>24</v>
      </c>
      <c r="Y1780" s="2" t="str" cm="1">
        <f t="array" ref="Y17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1" spans="1:27" ht="15" customHeight="1" x14ac:dyDescent="0.35">
      <c r="A1781" s="1">
        <v>1780</v>
      </c>
      <c r="B1781" s="13">
        <v>-8.4371819455656301</v>
      </c>
      <c r="C1781" s="12">
        <v>41.540940007665199</v>
      </c>
      <c r="D1781" s="1">
        <v>5059</v>
      </c>
      <c r="E1781" s="2" t="s">
        <v>1953</v>
      </c>
      <c r="F1781" s="1"/>
      <c r="G1781" s="2" t="s">
        <v>19</v>
      </c>
      <c r="H1781" s="2" t="s">
        <v>225</v>
      </c>
      <c r="I1781" s="2" t="s">
        <v>225</v>
      </c>
      <c r="J1781" s="1">
        <v>-25373</v>
      </c>
      <c r="K1781" s="1">
        <v>207999</v>
      </c>
      <c r="L1781" s="2" t="s">
        <v>21</v>
      </c>
      <c r="M1781" s="1">
        <v>1988</v>
      </c>
      <c r="N1781" s="1" t="str" cm="1">
        <f t="array" ref="N17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1" s="2" t="s">
        <v>65</v>
      </c>
      <c r="P1781" s="2" t="str" cm="1">
        <f t="array" ref="P17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81" s="1">
        <v>1</v>
      </c>
      <c r="R1781" s="1">
        <v>10.4</v>
      </c>
      <c r="S1781" s="1">
        <v>14.65</v>
      </c>
      <c r="T1781" s="1">
        <v>10.4</v>
      </c>
      <c r="U1781" s="9"/>
      <c r="V1781" s="10"/>
      <c r="W1781" s="1" t="s">
        <v>41</v>
      </c>
      <c r="X1781" s="2" t="s">
        <v>38</v>
      </c>
      <c r="Y1781" s="2" t="str" cm="1">
        <f t="array" ref="Y17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2" spans="1:27" ht="15" customHeight="1" x14ac:dyDescent="0.35">
      <c r="A1782" s="1">
        <v>1781</v>
      </c>
      <c r="B1782" s="13">
        <v>-8.0453577784926509</v>
      </c>
      <c r="C1782" s="12">
        <v>41.675679454846701</v>
      </c>
      <c r="D1782" s="1">
        <v>5061</v>
      </c>
      <c r="E1782" s="2" t="s">
        <v>1954</v>
      </c>
      <c r="F1782" s="1"/>
      <c r="G1782" s="2" t="s">
        <v>26</v>
      </c>
      <c r="H1782" s="2" t="s">
        <v>225</v>
      </c>
      <c r="I1782" s="2" t="s">
        <v>1955</v>
      </c>
      <c r="J1782" s="1">
        <v>7307</v>
      </c>
      <c r="K1782" s="1">
        <v>222923</v>
      </c>
      <c r="L1782" s="2" t="s">
        <v>21</v>
      </c>
      <c r="M1782" s="1">
        <v>1881</v>
      </c>
      <c r="N1782" s="1" t="str" cm="1">
        <f t="array" ref="N17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2" s="2" t="s">
        <v>29</v>
      </c>
      <c r="P1782" s="2" t="str" cm="1">
        <f t="array" ref="P17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2" s="1">
        <v>1</v>
      </c>
      <c r="R1782" s="1">
        <v>19.87</v>
      </c>
      <c r="S1782" s="1">
        <v>8.16</v>
      </c>
      <c r="T1782" s="1">
        <v>19.87</v>
      </c>
      <c r="U1782" s="9"/>
      <c r="V1782" s="10"/>
      <c r="W1782" s="1" t="s">
        <v>41</v>
      </c>
      <c r="X1782" s="2" t="s">
        <v>35</v>
      </c>
      <c r="Y1782" s="2" t="str" cm="1">
        <f t="array" ref="Y17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782" s="2" t="s">
        <v>740</v>
      </c>
      <c r="AA1782" s="2" t="s">
        <v>181</v>
      </c>
    </row>
    <row r="1783" spans="1:27" ht="15" customHeight="1" x14ac:dyDescent="0.35">
      <c r="A1783" s="1">
        <v>1782</v>
      </c>
      <c r="B1783" s="13">
        <v>-8.79238033979383</v>
      </c>
      <c r="C1783" s="12">
        <v>41.706036577811602</v>
      </c>
      <c r="D1783" s="1">
        <v>5069</v>
      </c>
      <c r="E1783" s="2" t="s">
        <v>1956</v>
      </c>
      <c r="F1783" s="1"/>
      <c r="G1783" s="2" t="s">
        <v>26</v>
      </c>
      <c r="H1783" s="2" t="s">
        <v>384</v>
      </c>
      <c r="I1783" s="2" t="s">
        <v>384</v>
      </c>
      <c r="J1783" s="1">
        <v>-54872</v>
      </c>
      <c r="K1783" s="1">
        <v>226501</v>
      </c>
      <c r="L1783" s="2" t="s">
        <v>21</v>
      </c>
      <c r="M1783" s="1">
        <v>1870</v>
      </c>
      <c r="N1783" s="1" t="str" cm="1">
        <f t="array" ref="N17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3" s="2" t="s">
        <v>29</v>
      </c>
      <c r="P1783" s="2" t="str" cm="1">
        <f t="array" ref="P17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3" s="1">
        <v>5</v>
      </c>
      <c r="R1783" s="1">
        <v>20.2</v>
      </c>
      <c r="S1783" s="1">
        <v>8.6199999999999992</v>
      </c>
      <c r="T1783" s="1">
        <v>4.4000000000000004</v>
      </c>
      <c r="U1783" s="1">
        <v>1.32</v>
      </c>
      <c r="V1783" s="10"/>
      <c r="W1783" s="1" t="s">
        <v>41</v>
      </c>
      <c r="X1783" s="2" t="s">
        <v>35</v>
      </c>
      <c r="Y1783" s="2" t="str" cm="1">
        <f t="array" ref="Y17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84" spans="1:27" ht="15" customHeight="1" x14ac:dyDescent="0.35">
      <c r="A1784" s="1">
        <v>1783</v>
      </c>
      <c r="B1784" s="13">
        <v>-8.6372249268792203</v>
      </c>
      <c r="C1784" s="12">
        <v>41.755512595770902</v>
      </c>
      <c r="D1784" s="1">
        <v>5076</v>
      </c>
      <c r="E1784" s="2" t="s">
        <v>1957</v>
      </c>
      <c r="F1784" s="1"/>
      <c r="G1784" s="2" t="s">
        <v>26</v>
      </c>
      <c r="H1784" s="2" t="s">
        <v>384</v>
      </c>
      <c r="I1784" s="2" t="s">
        <v>1760</v>
      </c>
      <c r="J1784" s="1">
        <v>-41926</v>
      </c>
      <c r="K1784" s="1">
        <v>231909</v>
      </c>
      <c r="L1784" s="2" t="s">
        <v>21</v>
      </c>
      <c r="M1784" s="1">
        <v>1870</v>
      </c>
      <c r="N1784" s="1" t="str" cm="1">
        <f t="array" ref="N17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4" s="2" t="s">
        <v>22</v>
      </c>
      <c r="P1784" s="2" t="str" cm="1">
        <f t="array" ref="P17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784" s="1">
        <v>1</v>
      </c>
      <c r="R1784" s="1">
        <v>14.15</v>
      </c>
      <c r="S1784" s="1">
        <v>6.4</v>
      </c>
      <c r="T1784" s="1">
        <v>14.15</v>
      </c>
      <c r="U1784" s="9"/>
      <c r="V1784" s="10"/>
      <c r="W1784" s="1" t="s">
        <v>41</v>
      </c>
      <c r="X1784" s="2" t="s">
        <v>85</v>
      </c>
      <c r="Y1784" s="2" t="str" cm="1">
        <f t="array" ref="Y17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5" spans="1:27" ht="15" customHeight="1" x14ac:dyDescent="0.35">
      <c r="A1785" s="1">
        <v>1784</v>
      </c>
      <c r="B1785" s="13">
        <v>-8.6365754802492702</v>
      </c>
      <c r="C1785" s="12">
        <v>41.635345683014798</v>
      </c>
      <c r="D1785" s="1">
        <v>5086</v>
      </c>
      <c r="E1785" s="2" t="s">
        <v>1958</v>
      </c>
      <c r="F1785" s="1"/>
      <c r="G1785" s="2" t="s">
        <v>26</v>
      </c>
      <c r="H1785" s="2" t="s">
        <v>225</v>
      </c>
      <c r="I1785" s="2" t="s">
        <v>1772</v>
      </c>
      <c r="J1785" s="1">
        <v>-41950</v>
      </c>
      <c r="K1785" s="1">
        <v>218562</v>
      </c>
      <c r="L1785" s="2" t="s">
        <v>21</v>
      </c>
      <c r="M1785" s="1">
        <v>1878</v>
      </c>
      <c r="N1785" s="1" t="str" cm="1">
        <f t="array" ref="N17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5" s="2" t="s">
        <v>29</v>
      </c>
      <c r="P1785" s="2" t="str" cm="1">
        <f t="array" ref="P17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85" s="1">
        <v>1</v>
      </c>
      <c r="R1785" s="1">
        <v>13</v>
      </c>
      <c r="S1785" s="1">
        <v>7.02</v>
      </c>
      <c r="T1785" s="1">
        <v>13</v>
      </c>
      <c r="U1785" s="9"/>
      <c r="V1785" s="10"/>
      <c r="W1785" s="1" t="s">
        <v>41</v>
      </c>
      <c r="X1785" s="2" t="s">
        <v>35</v>
      </c>
      <c r="Y1785" s="2" t="str" cm="1">
        <f t="array" ref="Y17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786" spans="1:27" ht="15" customHeight="1" x14ac:dyDescent="0.35">
      <c r="A1786" s="1">
        <v>1785</v>
      </c>
      <c r="B1786" s="13">
        <v>-8.5487494877244501</v>
      </c>
      <c r="C1786" s="12">
        <v>41.443778954241303</v>
      </c>
      <c r="D1786" s="1">
        <v>5090</v>
      </c>
      <c r="E1786" s="2" t="s">
        <v>1959</v>
      </c>
      <c r="F1786" s="1"/>
      <c r="G1786" s="2" t="s">
        <v>26</v>
      </c>
      <c r="H1786" s="2" t="s">
        <v>225</v>
      </c>
      <c r="I1786" s="2" t="s">
        <v>660</v>
      </c>
      <c r="J1786" s="1">
        <v>-34734.480000000003</v>
      </c>
      <c r="K1786" s="1">
        <v>197246.7</v>
      </c>
      <c r="L1786" s="2" t="s">
        <v>21</v>
      </c>
      <c r="M1786" s="1">
        <v>1961</v>
      </c>
      <c r="N1786" s="1" t="str" cm="1">
        <f t="array" ref="N17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786" s="2" t="s">
        <v>32</v>
      </c>
      <c r="P1786" s="2" t="str" cm="1">
        <f t="array" ref="P17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6" s="1">
        <v>3</v>
      </c>
      <c r="R1786" s="1">
        <v>15.7</v>
      </c>
      <c r="S1786" s="1">
        <v>10.15</v>
      </c>
      <c r="T1786" s="1">
        <v>5.7</v>
      </c>
      <c r="U1786" s="1">
        <v>5</v>
      </c>
      <c r="V1786" s="10"/>
      <c r="W1786" s="1" t="s">
        <v>41</v>
      </c>
      <c r="X1786" s="2" t="s">
        <v>24</v>
      </c>
      <c r="Y1786" s="2" t="str" cm="1">
        <f t="array" ref="Y17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7" spans="1:27" ht="15" customHeight="1" x14ac:dyDescent="0.35">
      <c r="A1787" s="1">
        <v>1786</v>
      </c>
      <c r="B1787" s="13">
        <v>-8.2235064185973492</v>
      </c>
      <c r="C1787" s="12">
        <v>41.859527431369997</v>
      </c>
      <c r="D1787" s="1">
        <v>5093</v>
      </c>
      <c r="E1787" s="2" t="s">
        <v>1960</v>
      </c>
      <c r="F1787" s="1"/>
      <c r="G1787" s="2" t="s">
        <v>26</v>
      </c>
      <c r="H1787" s="2" t="s">
        <v>384</v>
      </c>
      <c r="I1787" s="2" t="s">
        <v>1756</v>
      </c>
      <c r="J1787" s="1">
        <v>-7506</v>
      </c>
      <c r="K1787" s="1">
        <v>243343</v>
      </c>
      <c r="L1787" s="2" t="s">
        <v>21</v>
      </c>
      <c r="M1787" s="1">
        <v>1960</v>
      </c>
      <c r="N1787" s="1" t="str" cm="1">
        <f t="array" ref="N17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787" s="2" t="s">
        <v>32</v>
      </c>
      <c r="P1787" s="2" t="str" cm="1">
        <f t="array" ref="P17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7" s="1">
        <v>5</v>
      </c>
      <c r="R1787" s="1">
        <v>65.97</v>
      </c>
      <c r="S1787" s="1">
        <v>11.78</v>
      </c>
      <c r="T1787" s="1">
        <v>15.95</v>
      </c>
      <c r="U1787" s="1">
        <v>21.49</v>
      </c>
      <c r="V1787" s="10"/>
      <c r="W1787" s="1" t="s">
        <v>41</v>
      </c>
      <c r="X1787" s="2" t="s">
        <v>38</v>
      </c>
      <c r="Y1787" s="2" t="str" cm="1">
        <f t="array" ref="Y17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8" spans="1:27" ht="15" customHeight="1" x14ac:dyDescent="0.35">
      <c r="A1788" s="1">
        <v>1787</v>
      </c>
      <c r="B1788" s="13">
        <v>-8.1840328177835406</v>
      </c>
      <c r="C1788" s="12">
        <v>41.867404376950603</v>
      </c>
      <c r="D1788" s="1">
        <v>5097</v>
      </c>
      <c r="E1788" s="2" t="s">
        <v>2739</v>
      </c>
      <c r="F1788" s="1"/>
      <c r="G1788" s="2" t="s">
        <v>26</v>
      </c>
      <c r="H1788" s="2" t="s">
        <v>384</v>
      </c>
      <c r="I1788" s="2" t="s">
        <v>1756</v>
      </c>
      <c r="J1788" s="1">
        <v>-4227.88</v>
      </c>
      <c r="K1788" s="1">
        <v>244215.2</v>
      </c>
      <c r="L1788" s="2" t="s">
        <v>21</v>
      </c>
      <c r="M1788" s="1">
        <v>1991</v>
      </c>
      <c r="N1788" s="1" t="str" cm="1">
        <f t="array" ref="N17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88" s="2" t="s">
        <v>32</v>
      </c>
      <c r="P1788" s="2" t="str" cm="1">
        <f t="array" ref="P17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8" s="1">
        <v>4</v>
      </c>
      <c r="R1788" s="1">
        <v>198.63</v>
      </c>
      <c r="S1788" s="1">
        <v>11.23</v>
      </c>
      <c r="T1788" s="1">
        <v>56.72</v>
      </c>
      <c r="U1788" s="1">
        <v>52</v>
      </c>
      <c r="V1788" s="10"/>
      <c r="W1788" s="1" t="s">
        <v>41</v>
      </c>
      <c r="X1788" s="2" t="s">
        <v>38</v>
      </c>
      <c r="Y1788" s="2" t="str" cm="1">
        <f t="array" ref="Y17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89" spans="1:27" ht="15" customHeight="1" x14ac:dyDescent="0.35">
      <c r="A1789" s="1">
        <v>1788</v>
      </c>
      <c r="B1789" s="13">
        <v>-8.7438605806453698</v>
      </c>
      <c r="C1789" s="12">
        <v>41.950677046386801</v>
      </c>
      <c r="D1789" s="1">
        <v>5101</v>
      </c>
      <c r="E1789" s="2" t="s">
        <v>1961</v>
      </c>
      <c r="F1789" s="1"/>
      <c r="G1789" s="2" t="s">
        <v>26</v>
      </c>
      <c r="H1789" s="2" t="s">
        <v>384</v>
      </c>
      <c r="I1789" s="2" t="s">
        <v>564</v>
      </c>
      <c r="J1789" s="1">
        <v>-50640.45</v>
      </c>
      <c r="K1789" s="1">
        <v>253643.6</v>
      </c>
      <c r="L1789" s="2" t="s">
        <v>21</v>
      </c>
      <c r="M1789" s="1">
        <v>2013</v>
      </c>
      <c r="N1789" s="1" t="str" cm="1">
        <f t="array" ref="N17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1789" s="2" t="s">
        <v>32</v>
      </c>
      <c r="P1789" s="2" t="str" cm="1">
        <f t="array" ref="P17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89" s="1">
        <v>5</v>
      </c>
      <c r="R1789" s="1">
        <v>433</v>
      </c>
      <c r="S1789" s="1">
        <v>15.8</v>
      </c>
      <c r="T1789" s="1">
        <v>101</v>
      </c>
      <c r="U1789" s="1">
        <v>21.5</v>
      </c>
      <c r="V1789" s="10"/>
      <c r="W1789" s="1" t="s">
        <v>41</v>
      </c>
      <c r="X1789" s="2" t="s">
        <v>38</v>
      </c>
      <c r="Y1789" s="2" t="str" cm="1">
        <f t="array" ref="Y17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0" spans="1:27" ht="15" customHeight="1" x14ac:dyDescent="0.35">
      <c r="A1790" s="1">
        <v>1789</v>
      </c>
      <c r="B1790" s="13">
        <v>-8.3227939332015008</v>
      </c>
      <c r="C1790" s="12">
        <v>41.438496543947899</v>
      </c>
      <c r="D1790" s="1">
        <v>5102</v>
      </c>
      <c r="E1790" s="2" t="s">
        <v>1962</v>
      </c>
      <c r="F1790" s="1"/>
      <c r="G1790" s="2" t="s">
        <v>26</v>
      </c>
      <c r="H1790" s="2" t="s">
        <v>225</v>
      </c>
      <c r="I1790" s="2" t="s">
        <v>1454</v>
      </c>
      <c r="J1790" s="1">
        <v>-15853</v>
      </c>
      <c r="K1790" s="1">
        <v>196594</v>
      </c>
      <c r="L1790" s="2" t="s">
        <v>21</v>
      </c>
      <c r="M1790" s="1">
        <v>1998</v>
      </c>
      <c r="N1790" s="1" t="str" cm="1">
        <f t="array" ref="N17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0" s="2" t="s">
        <v>32</v>
      </c>
      <c r="P1790" s="2" t="str" cm="1">
        <f t="array" ref="P17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0" s="1">
        <v>3</v>
      </c>
      <c r="R1790" s="1">
        <v>29.9</v>
      </c>
      <c r="S1790" s="1">
        <v>26.62</v>
      </c>
      <c r="T1790" s="1">
        <v>12.02</v>
      </c>
      <c r="U1790" s="1">
        <v>2.74</v>
      </c>
      <c r="V1790" s="10"/>
      <c r="W1790" s="1" t="s">
        <v>41</v>
      </c>
      <c r="X1790" s="2" t="s">
        <v>38</v>
      </c>
      <c r="Y1790" s="2" t="str" cm="1">
        <f t="array" ref="Y17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1" spans="1:27" ht="15" customHeight="1" x14ac:dyDescent="0.35">
      <c r="A1791" s="1">
        <v>1790</v>
      </c>
      <c r="B1791" s="13">
        <v>-8.3119832550125903</v>
      </c>
      <c r="C1791" s="12">
        <v>41.436298890110599</v>
      </c>
      <c r="D1791" s="1">
        <v>5103</v>
      </c>
      <c r="E1791" s="2" t="s">
        <v>1963</v>
      </c>
      <c r="F1791" s="1"/>
      <c r="G1791" s="2" t="s">
        <v>19</v>
      </c>
      <c r="H1791" s="2" t="s">
        <v>225</v>
      </c>
      <c r="I1791" s="2" t="s">
        <v>1454</v>
      </c>
      <c r="J1791" s="1">
        <v>-14950</v>
      </c>
      <c r="K1791" s="1">
        <v>196348</v>
      </c>
      <c r="L1791" s="2" t="s">
        <v>21</v>
      </c>
      <c r="M1791" s="1">
        <v>1996</v>
      </c>
      <c r="N1791" s="1" t="str" cm="1">
        <f t="array" ref="N17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1" s="2" t="s">
        <v>65</v>
      </c>
      <c r="P1791" s="2" t="str" cm="1">
        <f t="array" ref="P17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791" s="1">
        <v>1</v>
      </c>
      <c r="R1791" s="1">
        <v>15.52</v>
      </c>
      <c r="S1791" s="1">
        <v>26.95</v>
      </c>
      <c r="T1791" s="1">
        <v>15.52</v>
      </c>
      <c r="U1791" s="9"/>
      <c r="V1791" s="10"/>
      <c r="W1791" s="1" t="s">
        <v>41</v>
      </c>
      <c r="X1791" s="2" t="s">
        <v>38</v>
      </c>
      <c r="Y1791" s="2" t="str" cm="1">
        <f t="array" ref="Y17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2" spans="1:27" ht="15" customHeight="1" x14ac:dyDescent="0.35">
      <c r="A1792" s="1">
        <v>1791</v>
      </c>
      <c r="B1792" s="13">
        <v>-8.4191387745708806</v>
      </c>
      <c r="C1792" s="12">
        <v>41.561091692054099</v>
      </c>
      <c r="D1792" s="1">
        <v>5104</v>
      </c>
      <c r="E1792" s="2" t="s">
        <v>1964</v>
      </c>
      <c r="F1792" s="1"/>
      <c r="G1792" s="2" t="s">
        <v>37</v>
      </c>
      <c r="H1792" s="2" t="s">
        <v>225</v>
      </c>
      <c r="I1792" s="2" t="s">
        <v>225</v>
      </c>
      <c r="J1792" s="1">
        <v>-23860</v>
      </c>
      <c r="K1792" s="1">
        <v>210232</v>
      </c>
      <c r="L1792" s="2" t="s">
        <v>21</v>
      </c>
      <c r="M1792" s="1">
        <v>2004</v>
      </c>
      <c r="N1792" s="1" t="str" cm="1">
        <f t="array" ref="N17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2" s="2" t="s">
        <v>32</v>
      </c>
      <c r="P1792" s="2" t="str" cm="1">
        <f t="array" ref="P17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2" s="1">
        <v>3</v>
      </c>
      <c r="R1792" s="1">
        <v>81.55</v>
      </c>
      <c r="S1792" s="1">
        <v>12</v>
      </c>
      <c r="T1792" s="1">
        <v>43</v>
      </c>
      <c r="U1792" s="1">
        <v>8</v>
      </c>
      <c r="V1792" s="10"/>
      <c r="W1792" s="1" t="s">
        <v>41</v>
      </c>
      <c r="X1792" s="2" t="s">
        <v>38</v>
      </c>
      <c r="Y1792" s="2" t="str" cm="1">
        <f t="array" ref="Y17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3" spans="1:26" ht="15" customHeight="1" x14ac:dyDescent="0.35">
      <c r="A1793" s="1">
        <v>1792</v>
      </c>
      <c r="B1793" s="13">
        <v>-8.4182292873617595</v>
      </c>
      <c r="C1793" s="12">
        <v>41.561535134130203</v>
      </c>
      <c r="D1793" s="1">
        <v>5105</v>
      </c>
      <c r="E1793" s="2" t="s">
        <v>1965</v>
      </c>
      <c r="F1793" s="1"/>
      <c r="G1793" s="2" t="s">
        <v>37</v>
      </c>
      <c r="H1793" s="2" t="s">
        <v>225</v>
      </c>
      <c r="I1793" s="2" t="s">
        <v>225</v>
      </c>
      <c r="J1793" s="1">
        <v>-23783.97</v>
      </c>
      <c r="K1793" s="1">
        <v>210281</v>
      </c>
      <c r="L1793" s="2" t="s">
        <v>21</v>
      </c>
      <c r="M1793" s="1">
        <v>1999</v>
      </c>
      <c r="N1793" s="1" t="str" cm="1">
        <f t="array" ref="N17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3" s="2" t="s">
        <v>32</v>
      </c>
      <c r="P1793" s="2" t="str" cm="1">
        <f t="array" ref="P17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3" s="1">
        <v>3</v>
      </c>
      <c r="R1793" s="1">
        <v>67.599999999999994</v>
      </c>
      <c r="S1793" s="1">
        <v>11.25</v>
      </c>
      <c r="T1793" s="1">
        <v>33</v>
      </c>
      <c r="U1793" s="1">
        <v>6.42</v>
      </c>
      <c r="V1793" s="10"/>
      <c r="W1793" s="1" t="s">
        <v>41</v>
      </c>
      <c r="X1793" s="2" t="s">
        <v>38</v>
      </c>
      <c r="Y1793" s="2" t="str" cm="1">
        <f t="array" ref="Y17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4" spans="1:26" ht="15" customHeight="1" x14ac:dyDescent="0.35">
      <c r="A1794" s="1">
        <v>1793</v>
      </c>
      <c r="B1794" s="13">
        <v>-8.4147315921414396</v>
      </c>
      <c r="C1794" s="12">
        <v>41.561678809903199</v>
      </c>
      <c r="D1794" s="1">
        <v>5106</v>
      </c>
      <c r="E1794" s="2" t="s">
        <v>1966</v>
      </c>
      <c r="F1794" s="1"/>
      <c r="G1794" s="2" t="s">
        <v>37</v>
      </c>
      <c r="H1794" s="2" t="s">
        <v>225</v>
      </c>
      <c r="I1794" s="2" t="s">
        <v>225</v>
      </c>
      <c r="J1794" s="1">
        <v>-23492.15</v>
      </c>
      <c r="K1794" s="1">
        <v>210296</v>
      </c>
      <c r="L1794" s="2" t="s">
        <v>21</v>
      </c>
      <c r="M1794" s="1">
        <v>1999</v>
      </c>
      <c r="N1794" s="1" t="str" cm="1">
        <f t="array" ref="N17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4" s="2" t="s">
        <v>32</v>
      </c>
      <c r="P1794" s="2" t="str" cm="1">
        <f t="array" ref="P17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4" s="1">
        <v>3</v>
      </c>
      <c r="R1794" s="1">
        <v>31.86</v>
      </c>
      <c r="S1794" s="1">
        <v>17.899999999999999</v>
      </c>
      <c r="T1794" s="1">
        <v>12.13</v>
      </c>
      <c r="U1794" s="1">
        <v>5.3</v>
      </c>
      <c r="V1794" s="10"/>
      <c r="W1794" s="1" t="s">
        <v>41</v>
      </c>
      <c r="X1794" s="2" t="s">
        <v>38</v>
      </c>
      <c r="Y1794" s="2" t="str" cm="1">
        <f t="array" ref="Y17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5" spans="1:26" ht="15" customHeight="1" x14ac:dyDescent="0.35">
      <c r="A1795" s="1">
        <v>1794</v>
      </c>
      <c r="B1795" s="13">
        <v>-8.4126290117255103</v>
      </c>
      <c r="C1795" s="12">
        <v>41.5620098756903</v>
      </c>
      <c r="D1795" s="1">
        <v>5107</v>
      </c>
      <c r="E1795" s="2" t="s">
        <v>1967</v>
      </c>
      <c r="F1795" s="1"/>
      <c r="G1795" s="2" t="s">
        <v>37</v>
      </c>
      <c r="H1795" s="2" t="s">
        <v>225</v>
      </c>
      <c r="I1795" s="2" t="s">
        <v>225</v>
      </c>
      <c r="J1795" s="1">
        <v>-23316.639999999999</v>
      </c>
      <c r="K1795" s="1">
        <v>210332.2</v>
      </c>
      <c r="L1795" s="2" t="s">
        <v>21</v>
      </c>
      <c r="M1795" s="1">
        <v>1999</v>
      </c>
      <c r="N1795" s="1" t="str" cm="1">
        <f t="array" ref="N17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5" s="2" t="s">
        <v>32</v>
      </c>
      <c r="P1795" s="2" t="str" cm="1">
        <f t="array" ref="P17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5" s="1">
        <v>2</v>
      </c>
      <c r="R1795" s="1">
        <v>22.4</v>
      </c>
      <c r="S1795" s="1">
        <v>35.799999999999997</v>
      </c>
      <c r="T1795" s="1">
        <v>11.2</v>
      </c>
      <c r="U1795" s="1">
        <v>5.5</v>
      </c>
      <c r="V1795" s="10"/>
      <c r="W1795" s="1" t="s">
        <v>41</v>
      </c>
      <c r="X1795" s="2" t="s">
        <v>38</v>
      </c>
      <c r="Y1795" s="2" t="str" cm="1">
        <f t="array" ref="Y17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6" spans="1:26" ht="15" customHeight="1" x14ac:dyDescent="0.35">
      <c r="A1796" s="1">
        <v>1795</v>
      </c>
      <c r="B1796" s="13">
        <v>-8.4073890051622904</v>
      </c>
      <c r="C1796" s="12">
        <v>41.559788665531897</v>
      </c>
      <c r="D1796" s="1">
        <v>5108</v>
      </c>
      <c r="E1796" s="2" t="s">
        <v>1968</v>
      </c>
      <c r="F1796" s="1"/>
      <c r="G1796" s="2" t="s">
        <v>19</v>
      </c>
      <c r="H1796" s="2" t="s">
        <v>225</v>
      </c>
      <c r="I1796" s="2" t="s">
        <v>225</v>
      </c>
      <c r="J1796" s="1">
        <v>-22880.32</v>
      </c>
      <c r="K1796" s="1">
        <v>210084.1</v>
      </c>
      <c r="L1796" s="2" t="s">
        <v>21</v>
      </c>
      <c r="M1796" s="1">
        <v>1999</v>
      </c>
      <c r="N1796" s="1" t="str" cm="1">
        <f t="array" ref="N17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6" s="2" t="s">
        <v>32</v>
      </c>
      <c r="P1796" s="2" t="str" cm="1">
        <f t="array" ref="P17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796" s="1">
        <v>3</v>
      </c>
      <c r="R1796" s="1">
        <v>56.8</v>
      </c>
      <c r="S1796" s="1">
        <v>20</v>
      </c>
      <c r="T1796" s="1">
        <v>25.8</v>
      </c>
      <c r="U1796" s="1">
        <v>5</v>
      </c>
      <c r="V1796" s="10"/>
      <c r="W1796" s="1" t="s">
        <v>41</v>
      </c>
      <c r="X1796" s="2" t="s">
        <v>38</v>
      </c>
      <c r="Y1796" s="2" t="str" cm="1">
        <f t="array" ref="Y17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7" spans="1:26" ht="15" customHeight="1" x14ac:dyDescent="0.35">
      <c r="A1797" s="1">
        <v>1796</v>
      </c>
      <c r="B1797" s="13">
        <v>-8.8049742170206304</v>
      </c>
      <c r="C1797" s="12">
        <v>41.700507540510998</v>
      </c>
      <c r="D1797" s="1">
        <v>5111</v>
      </c>
      <c r="E1797" s="2" t="s">
        <v>1010</v>
      </c>
      <c r="F1797" s="1"/>
      <c r="G1797" s="2" t="s">
        <v>19</v>
      </c>
      <c r="H1797" s="2" t="s">
        <v>384</v>
      </c>
      <c r="I1797" s="2" t="s">
        <v>384</v>
      </c>
      <c r="J1797" s="1">
        <v>-55925</v>
      </c>
      <c r="K1797" s="1">
        <v>225895</v>
      </c>
      <c r="L1797" s="2" t="s">
        <v>21</v>
      </c>
      <c r="M1797" s="1">
        <v>1991</v>
      </c>
      <c r="N1797" s="1" t="str" cm="1">
        <f t="array" ref="N17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7" s="2" t="s">
        <v>228</v>
      </c>
      <c r="P1797" s="2" t="str" cm="1">
        <f t="array" ref="P17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7" s="1">
        <v>1</v>
      </c>
      <c r="R1797" s="1">
        <v>6.58</v>
      </c>
      <c r="S1797" s="1">
        <v>37.799999999999997</v>
      </c>
      <c r="T1797" s="1">
        <v>6.58</v>
      </c>
      <c r="U1797" s="9"/>
      <c r="V1797" s="10"/>
      <c r="W1797" s="1" t="s">
        <v>41</v>
      </c>
      <c r="X1797" s="2" t="s">
        <v>24</v>
      </c>
      <c r="Y1797" s="2" t="str" cm="1">
        <f t="array" ref="Y17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8" spans="1:26" ht="15" customHeight="1" x14ac:dyDescent="0.35">
      <c r="A1798" s="1">
        <v>1797</v>
      </c>
      <c r="B1798" s="13">
        <v>-8.8074013604362609</v>
      </c>
      <c r="C1798" s="12">
        <v>41.699394902098597</v>
      </c>
      <c r="D1798" s="1">
        <v>5112</v>
      </c>
      <c r="E1798" s="2" t="s">
        <v>1010</v>
      </c>
      <c r="F1798" s="1"/>
      <c r="G1798" s="2" t="s">
        <v>19</v>
      </c>
      <c r="H1798" s="2" t="s">
        <v>384</v>
      </c>
      <c r="I1798" s="2" t="s">
        <v>384</v>
      </c>
      <c r="J1798" s="1">
        <v>-56128</v>
      </c>
      <c r="K1798" s="1">
        <v>225773</v>
      </c>
      <c r="L1798" s="2" t="s">
        <v>21</v>
      </c>
      <c r="M1798" s="1">
        <v>1991</v>
      </c>
      <c r="N1798" s="1" t="str" cm="1">
        <f t="array" ref="N17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8" s="2" t="s">
        <v>228</v>
      </c>
      <c r="P1798" s="2" t="str" cm="1">
        <f t="array" ref="P17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8" s="1">
        <v>1</v>
      </c>
      <c r="R1798" s="1">
        <v>8.5299999999999994</v>
      </c>
      <c r="S1798" s="1">
        <v>37.700000000000003</v>
      </c>
      <c r="T1798" s="1">
        <v>8.5299999999999994</v>
      </c>
      <c r="U1798" s="9"/>
      <c r="V1798" s="10"/>
      <c r="W1798" s="1" t="s">
        <v>41</v>
      </c>
      <c r="X1798" s="2" t="s">
        <v>24</v>
      </c>
      <c r="Y1798" s="2" t="str" cm="1">
        <f t="array" ref="Y17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799" spans="1:26" ht="15" customHeight="1" x14ac:dyDescent="0.35">
      <c r="A1799" s="1">
        <v>1798</v>
      </c>
      <c r="B1799" s="13">
        <v>-8.8133408037849907</v>
      </c>
      <c r="C1799" s="12">
        <v>41.698711649254399</v>
      </c>
      <c r="D1799" s="1">
        <v>5113</v>
      </c>
      <c r="E1799" s="2" t="s">
        <v>1010</v>
      </c>
      <c r="F1799" s="1"/>
      <c r="G1799" s="2" t="s">
        <v>19</v>
      </c>
      <c r="H1799" s="2" t="s">
        <v>384</v>
      </c>
      <c r="I1799" s="2" t="s">
        <v>384</v>
      </c>
      <c r="J1799" s="1">
        <v>-56623</v>
      </c>
      <c r="K1799" s="1">
        <v>225701</v>
      </c>
      <c r="L1799" s="2" t="s">
        <v>21</v>
      </c>
      <c r="M1799" s="1">
        <v>1991</v>
      </c>
      <c r="N1799" s="1" t="str" cm="1">
        <f t="array" ref="N17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799" s="2" t="s">
        <v>228</v>
      </c>
      <c r="P1799" s="2" t="str" cm="1">
        <f t="array" ref="P17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799" s="1">
        <v>1</v>
      </c>
      <c r="R1799" s="1">
        <v>8.58</v>
      </c>
      <c r="S1799" s="1">
        <v>40.299999999999997</v>
      </c>
      <c r="T1799" s="1">
        <v>8.58</v>
      </c>
      <c r="U1799" s="9"/>
      <c r="V1799" s="10"/>
      <c r="W1799" s="1" t="s">
        <v>41</v>
      </c>
      <c r="X1799" s="2" t="s">
        <v>24</v>
      </c>
      <c r="Y1799" s="2" t="str" cm="1">
        <f t="array" ref="Y17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00" spans="1:26" ht="15" customHeight="1" x14ac:dyDescent="0.35">
      <c r="A1800" s="1">
        <v>1799</v>
      </c>
      <c r="B1800" s="13">
        <v>-8.2744269455551702</v>
      </c>
      <c r="C1800" s="12">
        <v>41.859917226437197</v>
      </c>
      <c r="D1800" s="1">
        <v>5115</v>
      </c>
      <c r="E1800" s="2" t="s">
        <v>1969</v>
      </c>
      <c r="F1800" s="1"/>
      <c r="G1800" s="2" t="s">
        <v>26</v>
      </c>
      <c r="H1800" s="2" t="s">
        <v>384</v>
      </c>
      <c r="I1800" s="2" t="s">
        <v>1756</v>
      </c>
      <c r="J1800" s="1">
        <v>-11734</v>
      </c>
      <c r="K1800" s="1">
        <v>243392</v>
      </c>
      <c r="L1800" s="2" t="s">
        <v>21</v>
      </c>
      <c r="M1800" s="1">
        <v>1951</v>
      </c>
      <c r="N1800" s="1" t="str" cm="1">
        <f t="array" ref="N18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0" s="2" t="s">
        <v>29</v>
      </c>
      <c r="P1800" s="2" t="str" cm="1">
        <f t="array" ref="P18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0" s="1">
        <v>1</v>
      </c>
      <c r="R1800" s="1">
        <v>37.99</v>
      </c>
      <c r="S1800" s="1">
        <v>8.4700000000000006</v>
      </c>
      <c r="T1800" s="1">
        <v>37.99</v>
      </c>
      <c r="U1800" s="9"/>
      <c r="V1800" s="10"/>
      <c r="W1800" s="1" t="s">
        <v>41</v>
      </c>
      <c r="X1800" s="2" t="s">
        <v>35</v>
      </c>
      <c r="Y1800" s="2" t="str" cm="1">
        <f t="array" ref="Y18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01" spans="1:26" ht="15" customHeight="1" x14ac:dyDescent="0.35">
      <c r="A1801" s="1">
        <v>1800</v>
      </c>
      <c r="B1801" s="13">
        <v>-8.1949577039907897</v>
      </c>
      <c r="C1801" s="12">
        <v>41.451962118730101</v>
      </c>
      <c r="D1801" s="1">
        <v>5132</v>
      </c>
      <c r="E1801" s="2" t="s">
        <v>1970</v>
      </c>
      <c r="F1801" s="1"/>
      <c r="G1801" s="2" t="s">
        <v>26</v>
      </c>
      <c r="H1801" s="2" t="s">
        <v>225</v>
      </c>
      <c r="I1801" s="2" t="s">
        <v>1971</v>
      </c>
      <c r="J1801" s="1">
        <v>-5168</v>
      </c>
      <c r="K1801" s="1">
        <v>198074</v>
      </c>
      <c r="L1801" s="2" t="s">
        <v>21</v>
      </c>
      <c r="M1801" s="1">
        <v>1863</v>
      </c>
      <c r="N1801" s="1" t="str" cm="1">
        <f t="array" ref="N18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1" s="2" t="s">
        <v>29</v>
      </c>
      <c r="P1801" s="2" t="str" cm="1">
        <f t="array" ref="P18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1" s="1">
        <v>1</v>
      </c>
      <c r="R1801" s="1">
        <v>10</v>
      </c>
      <c r="S1801" s="1">
        <v>8.5</v>
      </c>
      <c r="U1801" s="9"/>
      <c r="V1801" s="10"/>
      <c r="W1801" s="1" t="s">
        <v>41</v>
      </c>
      <c r="X1801" s="2" t="s">
        <v>35</v>
      </c>
      <c r="Y1801" s="2" t="str" cm="1">
        <f t="array" ref="Y18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1" s="2" t="s">
        <v>181</v>
      </c>
    </row>
    <row r="1802" spans="1:26" ht="15" customHeight="1" x14ac:dyDescent="0.35">
      <c r="A1802" s="1">
        <v>1801</v>
      </c>
      <c r="B1802" s="13">
        <v>-7.8912717947682003</v>
      </c>
      <c r="C1802" s="12">
        <v>41.514265418690499</v>
      </c>
      <c r="D1802" s="1">
        <v>5138</v>
      </c>
      <c r="E1802" s="2" t="s">
        <v>1973</v>
      </c>
      <c r="F1802" s="1"/>
      <c r="G1802" s="2" t="s">
        <v>26</v>
      </c>
      <c r="H1802" s="2" t="s">
        <v>225</v>
      </c>
      <c r="I1802" s="2" t="s">
        <v>1972</v>
      </c>
      <c r="J1802" s="1">
        <v>20188</v>
      </c>
      <c r="K1802" s="1">
        <v>205020</v>
      </c>
      <c r="L1802" s="2" t="s">
        <v>21</v>
      </c>
      <c r="M1802" s="1">
        <v>1200</v>
      </c>
      <c r="N1802" s="1" t="str" cm="1">
        <f t="array" ref="N18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2" s="2" t="s">
        <v>29</v>
      </c>
      <c r="P1802" s="2" t="str" cm="1">
        <f t="array" ref="P18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2" s="1">
        <v>5</v>
      </c>
      <c r="R1802" s="1">
        <v>78.459999999999994</v>
      </c>
      <c r="S1802" s="1">
        <v>8.25</v>
      </c>
      <c r="T1802" s="1">
        <v>24.15</v>
      </c>
      <c r="U1802" s="1">
        <v>3</v>
      </c>
      <c r="V1802" s="10"/>
      <c r="W1802" s="1" t="s">
        <v>41</v>
      </c>
      <c r="X1802" s="2" t="s">
        <v>35</v>
      </c>
      <c r="Y1802" s="2" t="str" cm="1">
        <f t="array" ref="Y18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03" spans="1:26" ht="15" customHeight="1" x14ac:dyDescent="0.35">
      <c r="A1803" s="1">
        <v>1802</v>
      </c>
      <c r="B1803" s="13">
        <v>-8.46332219091388</v>
      </c>
      <c r="C1803" s="12">
        <v>41.596338968085099</v>
      </c>
      <c r="D1803" s="1">
        <v>5142</v>
      </c>
      <c r="E1803" s="2" t="s">
        <v>1974</v>
      </c>
      <c r="F1803" s="1"/>
      <c r="G1803" s="2" t="s">
        <v>26</v>
      </c>
      <c r="H1803" s="2" t="s">
        <v>225</v>
      </c>
      <c r="I1803" s="2" t="s">
        <v>1479</v>
      </c>
      <c r="J1803" s="1">
        <v>-27530.71</v>
      </c>
      <c r="K1803" s="1">
        <v>214159.9</v>
      </c>
      <c r="L1803" s="2" t="s">
        <v>21</v>
      </c>
      <c r="M1803" s="1">
        <v>1616</v>
      </c>
      <c r="N1803" s="1" t="str" cm="1">
        <f t="array" ref="N18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3" s="2" t="s">
        <v>29</v>
      </c>
      <c r="P1803" s="2" t="str" cm="1">
        <f t="array" ref="P18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3" s="1">
        <v>9</v>
      </c>
      <c r="R1803" s="1">
        <v>159.4</v>
      </c>
      <c r="S1803" s="1">
        <v>5.7</v>
      </c>
      <c r="T1803" s="1">
        <v>23.4</v>
      </c>
      <c r="U1803" s="1">
        <v>2.9</v>
      </c>
      <c r="V1803" s="10"/>
      <c r="W1803" s="1" t="s">
        <v>41</v>
      </c>
      <c r="X1803" s="2" t="s">
        <v>35</v>
      </c>
      <c r="Y1803" s="2" t="str" cm="1">
        <f t="array" ref="Y18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04" spans="1:26" ht="15" customHeight="1" x14ac:dyDescent="0.35">
      <c r="A1804" s="1">
        <v>1803</v>
      </c>
      <c r="B1804" s="13">
        <v>-8.41063262337072</v>
      </c>
      <c r="C1804" s="12">
        <v>41.735728461765703</v>
      </c>
      <c r="D1804" s="1">
        <v>5150</v>
      </c>
      <c r="E1804" s="2" t="s">
        <v>1975</v>
      </c>
      <c r="F1804" s="1"/>
      <c r="G1804" s="2" t="s">
        <v>26</v>
      </c>
      <c r="H1804" s="2" t="s">
        <v>225</v>
      </c>
      <c r="I1804" s="2" t="s">
        <v>1479</v>
      </c>
      <c r="J1804" s="1">
        <v>-23088</v>
      </c>
      <c r="K1804" s="1">
        <v>229626</v>
      </c>
      <c r="L1804" s="2" t="s">
        <v>21</v>
      </c>
      <c r="M1804" s="1">
        <v>1989</v>
      </c>
      <c r="N1804" s="1" t="str" cm="1">
        <f t="array" ref="N18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4" s="2" t="s">
        <v>29</v>
      </c>
      <c r="P1804" s="2" t="str" cm="1">
        <f t="array" ref="P18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4" s="1">
        <v>1</v>
      </c>
      <c r="R1804" s="1">
        <v>10.1</v>
      </c>
      <c r="S1804" s="1">
        <v>10.1</v>
      </c>
      <c r="T1804" s="1">
        <v>10.1</v>
      </c>
      <c r="U1804" s="9"/>
      <c r="V1804" s="10"/>
      <c r="W1804" s="1" t="s">
        <v>41</v>
      </c>
      <c r="X1804" s="2" t="s">
        <v>35</v>
      </c>
      <c r="Y1804" s="2" t="str" cm="1">
        <f t="array" ref="Y18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4" s="2" t="s">
        <v>24</v>
      </c>
    </row>
    <row r="1805" spans="1:26" ht="15" customHeight="1" x14ac:dyDescent="0.35">
      <c r="A1805" s="1">
        <v>1804</v>
      </c>
      <c r="B1805" s="13">
        <v>-8.4315957573345592</v>
      </c>
      <c r="C1805" s="12">
        <v>41.609716038092998</v>
      </c>
      <c r="D1805" s="1">
        <v>5157</v>
      </c>
      <c r="E1805" s="2" t="s">
        <v>1976</v>
      </c>
      <c r="F1805" s="1"/>
      <c r="G1805" s="2" t="s">
        <v>26</v>
      </c>
      <c r="H1805" s="2" t="s">
        <v>225</v>
      </c>
      <c r="I1805" s="2" t="s">
        <v>1479</v>
      </c>
      <c r="J1805" s="1">
        <v>-24880.46</v>
      </c>
      <c r="K1805" s="1">
        <v>215636</v>
      </c>
      <c r="L1805" s="2" t="s">
        <v>21</v>
      </c>
      <c r="M1805" s="1">
        <v>1872</v>
      </c>
      <c r="N1805" s="1" t="str" cm="1">
        <f t="array" ref="N18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5" s="2" t="s">
        <v>29</v>
      </c>
      <c r="P1805" s="2" t="str" cm="1">
        <f t="array" ref="P18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5" s="1">
        <v>4</v>
      </c>
      <c r="R1805" s="1">
        <v>68.900000000000006</v>
      </c>
      <c r="S1805" s="1">
        <v>7.6</v>
      </c>
      <c r="T1805" s="1">
        <v>18.100000000000001</v>
      </c>
      <c r="U1805" s="1">
        <v>4.42</v>
      </c>
      <c r="V1805" s="10"/>
      <c r="W1805" s="1" t="s">
        <v>41</v>
      </c>
      <c r="X1805" s="2" t="s">
        <v>35</v>
      </c>
      <c r="Y1805" s="2" t="str" cm="1">
        <f t="array" ref="Y18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06" spans="1:26" ht="15" customHeight="1" x14ac:dyDescent="0.35">
      <c r="A1806" s="1">
        <v>1805</v>
      </c>
      <c r="B1806" s="13">
        <v>-8.4298504594128101</v>
      </c>
      <c r="C1806" s="12">
        <v>41.607046467293898</v>
      </c>
      <c r="D1806" s="1">
        <v>5159</v>
      </c>
      <c r="E1806" s="2" t="s">
        <v>1977</v>
      </c>
      <c r="F1806" s="1"/>
      <c r="G1806" s="2" t="s">
        <v>26</v>
      </c>
      <c r="H1806" s="2" t="s">
        <v>225</v>
      </c>
      <c r="I1806" s="2" t="s">
        <v>1479</v>
      </c>
      <c r="J1806" s="1">
        <v>-24736</v>
      </c>
      <c r="K1806" s="1">
        <v>215339</v>
      </c>
      <c r="L1806" s="2" t="s">
        <v>21</v>
      </c>
      <c r="M1806" s="1">
        <v>1866</v>
      </c>
      <c r="N1806" s="1" t="str" cm="1">
        <f t="array" ref="N18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6" s="2" t="s">
        <v>29</v>
      </c>
      <c r="P1806" s="2" t="str" cm="1">
        <f t="array" ref="P18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6" s="1">
        <v>8</v>
      </c>
      <c r="R1806" s="1">
        <v>141.30000000000001</v>
      </c>
      <c r="S1806" s="1">
        <v>7.89</v>
      </c>
      <c r="T1806" s="1">
        <v>18.100000000000001</v>
      </c>
      <c r="U1806" s="1">
        <v>5.24</v>
      </c>
      <c r="V1806" s="10"/>
      <c r="W1806" s="1" t="s">
        <v>41</v>
      </c>
      <c r="X1806" s="2" t="s">
        <v>35</v>
      </c>
      <c r="Y1806" s="2" t="str" cm="1">
        <f t="array" ref="Y18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07" spans="1:26" ht="15" customHeight="1" x14ac:dyDescent="0.35">
      <c r="A1807" s="1">
        <v>1806</v>
      </c>
      <c r="B1807" s="13">
        <v>-8.3441281281542796</v>
      </c>
      <c r="C1807" s="12">
        <v>41.482432665596697</v>
      </c>
      <c r="D1807" s="1">
        <v>5164</v>
      </c>
      <c r="E1807" s="2" t="s">
        <v>1978</v>
      </c>
      <c r="F1807" s="1"/>
      <c r="G1807" s="2" t="s">
        <v>26</v>
      </c>
      <c r="H1807" s="2" t="s">
        <v>225</v>
      </c>
      <c r="I1807" s="2" t="s">
        <v>1454</v>
      </c>
      <c r="J1807" s="1">
        <v>-17624.11</v>
      </c>
      <c r="K1807" s="1">
        <v>201477.8</v>
      </c>
      <c r="L1807" s="2" t="s">
        <v>21</v>
      </c>
      <c r="M1807" s="1">
        <v>1867</v>
      </c>
      <c r="N1807" s="1" t="str" cm="1">
        <f t="array" ref="N18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7" s="2" t="s">
        <v>83</v>
      </c>
      <c r="P1807" s="2" t="str" cm="1">
        <f t="array" ref="P18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07" s="1">
        <v>3</v>
      </c>
      <c r="R1807" s="1">
        <v>33.200000000000003</v>
      </c>
      <c r="S1807" s="1">
        <v>10</v>
      </c>
      <c r="T1807" s="1">
        <v>11.6</v>
      </c>
      <c r="U1807" s="1">
        <v>1.5</v>
      </c>
      <c r="V1807" s="10"/>
      <c r="W1807" s="1" t="s">
        <v>41</v>
      </c>
      <c r="X1807" s="2" t="s">
        <v>35</v>
      </c>
      <c r="Y1807" s="2" t="str" cm="1">
        <f t="array" ref="Y18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07" s="2" t="s">
        <v>24</v>
      </c>
    </row>
    <row r="1808" spans="1:26" ht="15" customHeight="1" x14ac:dyDescent="0.35">
      <c r="A1808" s="1">
        <v>1807</v>
      </c>
      <c r="B1808" s="13">
        <v>-9.3267374178357993</v>
      </c>
      <c r="C1808" s="12">
        <v>38.778527170962903</v>
      </c>
      <c r="D1808" s="1">
        <v>5167</v>
      </c>
      <c r="E1808" s="2" t="s">
        <v>1979</v>
      </c>
      <c r="F1808" s="1"/>
      <c r="G1808" s="2" t="s">
        <v>63</v>
      </c>
      <c r="H1808" s="2" t="s">
        <v>374</v>
      </c>
      <c r="I1808" s="2" t="s">
        <v>843</v>
      </c>
      <c r="J1808" s="1">
        <v>-103723</v>
      </c>
      <c r="K1808" s="1">
        <v>-98101</v>
      </c>
      <c r="L1808" s="2" t="s">
        <v>21</v>
      </c>
      <c r="M1808" s="1">
        <v>1992</v>
      </c>
      <c r="N1808" s="1" t="str" cm="1">
        <f t="array" ref="N18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08" s="2" t="s">
        <v>32</v>
      </c>
      <c r="P1808" s="2" t="str" cm="1">
        <f t="array" ref="P18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08" s="1">
        <v>3</v>
      </c>
      <c r="R1808" s="1">
        <v>37.9</v>
      </c>
      <c r="S1808" s="1">
        <v>24.8</v>
      </c>
      <c r="T1808" s="1">
        <v>15.9</v>
      </c>
      <c r="U1808" s="1">
        <v>3.8</v>
      </c>
      <c r="V1808" s="10"/>
      <c r="W1808" s="1" t="s">
        <v>30</v>
      </c>
      <c r="X1808" s="2" t="s">
        <v>38</v>
      </c>
      <c r="Y1808" s="2" t="str" cm="1">
        <f t="array" ref="Y18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09" spans="1:25" ht="15" customHeight="1" x14ac:dyDescent="0.35">
      <c r="A1809" s="1">
        <v>1808</v>
      </c>
      <c r="B1809" s="13">
        <v>-8.2234799529135305</v>
      </c>
      <c r="C1809" s="12">
        <v>41.402421445146999</v>
      </c>
      <c r="D1809" s="1">
        <v>5170</v>
      </c>
      <c r="E1809" s="2" t="s">
        <v>1980</v>
      </c>
      <c r="F1809" s="1"/>
      <c r="G1809" s="2" t="s">
        <v>26</v>
      </c>
      <c r="H1809" s="2" t="s">
        <v>225</v>
      </c>
      <c r="I1809" s="2" t="s">
        <v>1454</v>
      </c>
      <c r="J1809" s="1">
        <v>-7557</v>
      </c>
      <c r="K1809" s="1">
        <v>192574</v>
      </c>
      <c r="L1809" s="2" t="s">
        <v>21</v>
      </c>
      <c r="M1809" s="1">
        <v>1870</v>
      </c>
      <c r="N1809" s="1" t="str" cm="1">
        <f t="array" ref="N18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09" s="2" t="s">
        <v>29</v>
      </c>
      <c r="P1809" s="2" t="str" cm="1">
        <f t="array" ref="P18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09" s="1">
        <v>1</v>
      </c>
      <c r="R1809" s="1">
        <v>15.82</v>
      </c>
      <c r="S1809" s="1">
        <v>7.86</v>
      </c>
      <c r="T1809" s="1">
        <v>15.82</v>
      </c>
      <c r="U1809" s="9"/>
      <c r="V1809" s="10"/>
      <c r="W1809" s="1" t="s">
        <v>41</v>
      </c>
      <c r="X1809" s="2" t="s">
        <v>35</v>
      </c>
      <c r="Y1809" s="2" t="str" cm="1">
        <f t="array" ref="Y18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10" spans="1:25" ht="15" customHeight="1" x14ac:dyDescent="0.35">
      <c r="A1810" s="1">
        <v>1809</v>
      </c>
      <c r="B1810" s="13">
        <v>-8.3439533804632493</v>
      </c>
      <c r="C1810" s="12">
        <v>41.616689941180397</v>
      </c>
      <c r="D1810" s="1">
        <v>5179</v>
      </c>
      <c r="E1810" s="2" t="s">
        <v>1981</v>
      </c>
      <c r="F1810" s="1"/>
      <c r="G1810" s="2" t="s">
        <v>26</v>
      </c>
      <c r="H1810" s="2" t="s">
        <v>225</v>
      </c>
      <c r="I1810" s="2" t="s">
        <v>1982</v>
      </c>
      <c r="J1810" s="1">
        <v>-17573.12</v>
      </c>
      <c r="K1810" s="1">
        <v>216389</v>
      </c>
      <c r="L1810" s="2" t="s">
        <v>21</v>
      </c>
      <c r="M1810" s="1">
        <v>2000</v>
      </c>
      <c r="N1810" s="1" t="str" cm="1">
        <f t="array" ref="N18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0" s="2" t="s">
        <v>32</v>
      </c>
      <c r="P1810" s="2" t="str" cm="1">
        <f t="array" ref="P18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0" s="1">
        <v>7</v>
      </c>
      <c r="R1810" s="1">
        <v>200.33</v>
      </c>
      <c r="S1810" s="1">
        <v>12.53</v>
      </c>
      <c r="T1810" s="1">
        <v>29.97</v>
      </c>
      <c r="U1810" s="1">
        <v>12.2</v>
      </c>
      <c r="V1810" s="10"/>
      <c r="W1810" s="1" t="s">
        <v>41</v>
      </c>
      <c r="X1810" s="2" t="s">
        <v>38</v>
      </c>
      <c r="Y1810" s="2" t="str" cm="1">
        <f t="array" ref="Y18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1" spans="1:25" ht="15" customHeight="1" x14ac:dyDescent="0.35">
      <c r="A1811" s="1">
        <v>1810</v>
      </c>
      <c r="B1811" s="13">
        <v>-7.9950202716768599</v>
      </c>
      <c r="C1811" s="12">
        <v>41.391776355593002</v>
      </c>
      <c r="D1811" s="1">
        <v>5205</v>
      </c>
      <c r="E1811" s="2" t="s">
        <v>1984</v>
      </c>
      <c r="F1811" s="1"/>
      <c r="G1811" s="2" t="s">
        <v>19</v>
      </c>
      <c r="H1811" s="2" t="s">
        <v>225</v>
      </c>
      <c r="I1811" s="2" t="s">
        <v>1425</v>
      </c>
      <c r="J1811" s="1">
        <v>11549</v>
      </c>
      <c r="K1811" s="1">
        <v>191397</v>
      </c>
      <c r="L1811" s="2" t="s">
        <v>21</v>
      </c>
      <c r="M1811" s="1">
        <v>2010</v>
      </c>
      <c r="N1811" s="1" t="str" cm="1">
        <f t="array" ref="N18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1" s="2" t="s">
        <v>22</v>
      </c>
      <c r="P1811" s="2" t="str" cm="1">
        <f t="array" ref="P18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11" s="1">
        <v>1</v>
      </c>
      <c r="R1811" s="1">
        <v>26.68</v>
      </c>
      <c r="S1811" s="1">
        <v>28.89</v>
      </c>
      <c r="T1811" s="1">
        <v>26.68</v>
      </c>
      <c r="U1811" s="9"/>
      <c r="V1811" s="10"/>
      <c r="W1811" s="1" t="s">
        <v>41</v>
      </c>
      <c r="X1811" s="2" t="s">
        <v>38</v>
      </c>
      <c r="Y1811" s="2" t="str" cm="1">
        <f t="array" ref="Y18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2" spans="1:25" ht="15" customHeight="1" x14ac:dyDescent="0.35">
      <c r="A1812" s="1">
        <v>1811</v>
      </c>
      <c r="B1812" s="13">
        <v>-7.9937777390698299</v>
      </c>
      <c r="C1812" s="12">
        <v>41.385724154609299</v>
      </c>
      <c r="D1812" s="1">
        <v>5206</v>
      </c>
      <c r="E1812" s="2" t="s">
        <v>1985</v>
      </c>
      <c r="F1812" s="1"/>
      <c r="G1812" s="2" t="s">
        <v>19</v>
      </c>
      <c r="H1812" s="2" t="s">
        <v>225</v>
      </c>
      <c r="I1812" s="2" t="s">
        <v>1425</v>
      </c>
      <c r="J1812" s="1">
        <v>11654</v>
      </c>
      <c r="K1812" s="1">
        <v>190725</v>
      </c>
      <c r="L1812" s="2" t="s">
        <v>21</v>
      </c>
      <c r="M1812" s="1">
        <v>2010</v>
      </c>
      <c r="N1812" s="1" t="str" cm="1">
        <f t="array" ref="N18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2" s="2" t="s">
        <v>291</v>
      </c>
      <c r="P1812" s="2" t="str" cm="1">
        <f t="array" ref="P18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812" s="1">
        <v>1</v>
      </c>
      <c r="R1812" s="1">
        <v>5.0999999999999996</v>
      </c>
      <c r="S1812" s="1">
        <v>14.7</v>
      </c>
      <c r="T1812" s="1">
        <v>5.0999999999999996</v>
      </c>
      <c r="U1812" s="9"/>
      <c r="V1812" s="10"/>
      <c r="W1812" s="1" t="s">
        <v>41</v>
      </c>
      <c r="X1812" s="2" t="s">
        <v>292</v>
      </c>
      <c r="Y1812" s="2" t="str" cm="1">
        <f t="array" ref="Y18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813" spans="1:25" ht="15" customHeight="1" x14ac:dyDescent="0.35">
      <c r="A1813" s="1">
        <v>1812</v>
      </c>
      <c r="B1813" s="13">
        <v>-7.99429431098363</v>
      </c>
      <c r="C1813" s="12">
        <v>41.3789357382595</v>
      </c>
      <c r="D1813" s="1">
        <v>5207</v>
      </c>
      <c r="E1813" s="2" t="s">
        <v>1986</v>
      </c>
      <c r="F1813" s="1"/>
      <c r="G1813" s="2" t="s">
        <v>19</v>
      </c>
      <c r="H1813" s="2" t="s">
        <v>225</v>
      </c>
      <c r="I1813" s="2" t="s">
        <v>1425</v>
      </c>
      <c r="J1813" s="1">
        <v>11612</v>
      </c>
      <c r="K1813" s="1">
        <v>189971</v>
      </c>
      <c r="L1813" s="2" t="s">
        <v>21</v>
      </c>
      <c r="M1813" s="1">
        <v>2010</v>
      </c>
      <c r="N1813" s="1" t="str" cm="1">
        <f t="array" ref="N18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3" s="2" t="s">
        <v>65</v>
      </c>
      <c r="P1813" s="2" t="str" cm="1">
        <f t="array" ref="P18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13" s="1">
        <v>1</v>
      </c>
      <c r="R1813" s="1">
        <v>7</v>
      </c>
      <c r="S1813" s="1">
        <v>14.2</v>
      </c>
      <c r="T1813" s="1">
        <v>7</v>
      </c>
      <c r="U1813" s="9"/>
      <c r="V1813" s="10"/>
      <c r="W1813" s="1" t="s">
        <v>41</v>
      </c>
      <c r="X1813" s="2" t="s">
        <v>24</v>
      </c>
      <c r="Y1813" s="2" t="str" cm="1">
        <f t="array" ref="Y18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4" spans="1:25" ht="15" customHeight="1" x14ac:dyDescent="0.35">
      <c r="A1814" s="1">
        <v>1813</v>
      </c>
      <c r="B1814" s="13">
        <v>-7.9925426785917502</v>
      </c>
      <c r="C1814" s="12">
        <v>41.381859923556902</v>
      </c>
      <c r="D1814" s="1">
        <v>5208</v>
      </c>
      <c r="E1814" s="2" t="s">
        <v>1987</v>
      </c>
      <c r="F1814" s="1"/>
      <c r="G1814" s="2" t="s">
        <v>26</v>
      </c>
      <c r="H1814" s="2" t="s">
        <v>225</v>
      </c>
      <c r="I1814" s="2" t="s">
        <v>1425</v>
      </c>
      <c r="J1814" s="1">
        <v>11758</v>
      </c>
      <c r="K1814" s="1">
        <v>190296</v>
      </c>
      <c r="L1814" s="2" t="s">
        <v>21</v>
      </c>
      <c r="M1814" s="1">
        <v>2010</v>
      </c>
      <c r="N1814" s="1" t="str" cm="1">
        <f t="array" ref="N18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4" s="2" t="s">
        <v>32</v>
      </c>
      <c r="P1814" s="2" t="str" cm="1">
        <f t="array" ref="P18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4" s="1">
        <v>5</v>
      </c>
      <c r="R1814" s="1">
        <v>84.3</v>
      </c>
      <c r="S1814" s="1">
        <v>10.78</v>
      </c>
      <c r="T1814" s="1">
        <v>20.23</v>
      </c>
      <c r="U1814" s="1">
        <v>7.5</v>
      </c>
      <c r="V1814" s="10"/>
      <c r="W1814" s="1" t="s">
        <v>41</v>
      </c>
      <c r="X1814" s="2" t="s">
        <v>38</v>
      </c>
      <c r="Y1814" s="2" t="str" cm="1">
        <f t="array" ref="Y18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5" spans="1:25" ht="15" customHeight="1" x14ac:dyDescent="0.35">
      <c r="A1815" s="1">
        <v>1814</v>
      </c>
      <c r="B1815" s="13">
        <v>-8.0080509806078499</v>
      </c>
      <c r="C1815" s="12">
        <v>41.367912548383003</v>
      </c>
      <c r="D1815" s="1">
        <v>5209</v>
      </c>
      <c r="E1815" s="2" t="s">
        <v>1988</v>
      </c>
      <c r="F1815" s="1"/>
      <c r="G1815" s="2" t="s">
        <v>37</v>
      </c>
      <c r="H1815" s="2" t="s">
        <v>225</v>
      </c>
      <c r="I1815" s="2" t="s">
        <v>1425</v>
      </c>
      <c r="J1815" s="1">
        <v>10463</v>
      </c>
      <c r="K1815" s="1">
        <v>188745</v>
      </c>
      <c r="L1815" s="2" t="s">
        <v>21</v>
      </c>
      <c r="M1815" s="1">
        <v>2010</v>
      </c>
      <c r="N1815" s="1" t="str" cm="1">
        <f t="array" ref="N18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5" s="2" t="s">
        <v>32</v>
      </c>
      <c r="P1815" s="2" t="str" cm="1">
        <f t="array" ref="P18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5" s="1">
        <v>3</v>
      </c>
      <c r="R1815" s="1">
        <v>41</v>
      </c>
      <c r="S1815" s="1">
        <v>12.65</v>
      </c>
      <c r="T1815" s="1">
        <v>19.66</v>
      </c>
      <c r="U1815" s="1">
        <v>5.45</v>
      </c>
      <c r="V1815" s="10"/>
      <c r="W1815" s="1" t="s">
        <v>41</v>
      </c>
      <c r="X1815" s="2" t="s">
        <v>38</v>
      </c>
      <c r="Y1815" s="2" t="str" cm="1">
        <f t="array" ref="Y18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6" spans="1:25" ht="15" customHeight="1" x14ac:dyDescent="0.35">
      <c r="A1816" s="1">
        <v>1815</v>
      </c>
      <c r="B1816" s="13">
        <v>-8.4970676458309402</v>
      </c>
      <c r="C1816" s="12">
        <v>41.798783871944998</v>
      </c>
      <c r="D1816" s="1">
        <v>5212</v>
      </c>
      <c r="E1816" s="2" t="s">
        <v>1989</v>
      </c>
      <c r="F1816" s="1"/>
      <c r="G1816" s="2" t="s">
        <v>63</v>
      </c>
      <c r="H1816" s="2" t="s">
        <v>384</v>
      </c>
      <c r="I1816" s="2" t="s">
        <v>1788</v>
      </c>
      <c r="J1816" s="1">
        <v>-30249.14</v>
      </c>
      <c r="K1816" s="1">
        <v>236656.3</v>
      </c>
      <c r="L1816" s="2" t="s">
        <v>21</v>
      </c>
      <c r="M1816" s="1">
        <v>2003</v>
      </c>
      <c r="N1816" s="1" t="str" cm="1">
        <f t="array" ref="N18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6" s="2" t="s">
        <v>32</v>
      </c>
      <c r="P1816" s="2" t="str" cm="1">
        <f t="array" ref="P18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6" s="1">
        <v>12</v>
      </c>
      <c r="R1816" s="1">
        <v>375.29</v>
      </c>
      <c r="S1816" s="1">
        <v>15.2</v>
      </c>
      <c r="T1816" s="1">
        <v>32.57</v>
      </c>
      <c r="U1816" s="1">
        <v>15.53</v>
      </c>
      <c r="V1816" s="10"/>
      <c r="W1816" s="1" t="s">
        <v>41</v>
      </c>
      <c r="X1816" s="2" t="s">
        <v>38</v>
      </c>
      <c r="Y1816" s="2" t="str" cm="1">
        <f t="array" ref="Y18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7" spans="1:25" ht="15" customHeight="1" x14ac:dyDescent="0.35">
      <c r="A1817" s="1">
        <v>1816</v>
      </c>
      <c r="B1817" s="13">
        <v>-8.4689262171846096</v>
      </c>
      <c r="C1817" s="12">
        <v>41.803981690483099</v>
      </c>
      <c r="D1817" s="1">
        <v>5216</v>
      </c>
      <c r="E1817" s="2" t="s">
        <v>2741</v>
      </c>
      <c r="F1817" s="1"/>
      <c r="G1817" s="2" t="s">
        <v>63</v>
      </c>
      <c r="H1817" s="2" t="s">
        <v>384</v>
      </c>
      <c r="I1817" s="2" t="s">
        <v>1788</v>
      </c>
      <c r="J1817" s="1">
        <v>-27908.01</v>
      </c>
      <c r="K1817" s="1">
        <v>237224.1</v>
      </c>
      <c r="L1817" s="2" t="s">
        <v>21</v>
      </c>
      <c r="M1817" s="1">
        <v>2003</v>
      </c>
      <c r="N1817" s="1" t="str" cm="1">
        <f t="array" ref="N18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7" s="2" t="s">
        <v>32</v>
      </c>
      <c r="P1817" s="2" t="str" cm="1">
        <f t="array" ref="P18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7" s="1">
        <v>5</v>
      </c>
      <c r="R1817" s="1">
        <v>189.83</v>
      </c>
      <c r="S1817" s="1">
        <v>15.02</v>
      </c>
      <c r="T1817" s="1">
        <v>42.03</v>
      </c>
      <c r="U1817" s="1">
        <v>37.1</v>
      </c>
      <c r="V1817" s="10"/>
      <c r="W1817" s="1" t="s">
        <v>41</v>
      </c>
      <c r="X1817" s="2" t="s">
        <v>38</v>
      </c>
      <c r="Y1817" s="2" t="str" cm="1">
        <f t="array" ref="Y18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8" spans="1:25" ht="15" customHeight="1" x14ac:dyDescent="0.35">
      <c r="A1818" s="1">
        <v>1817</v>
      </c>
      <c r="B1818" s="13">
        <v>-8.4757254145810794</v>
      </c>
      <c r="C1818" s="12">
        <v>41.802796578981301</v>
      </c>
      <c r="D1818" s="1">
        <v>5221</v>
      </c>
      <c r="E1818" s="2" t="s">
        <v>1990</v>
      </c>
      <c r="F1818" s="1"/>
      <c r="G1818" s="2" t="s">
        <v>63</v>
      </c>
      <c r="H1818" s="2" t="s">
        <v>384</v>
      </c>
      <c r="I1818" s="2" t="s">
        <v>1788</v>
      </c>
      <c r="J1818" s="1">
        <v>-28473.58</v>
      </c>
      <c r="K1818" s="1">
        <v>237094.7</v>
      </c>
      <c r="L1818" s="2" t="s">
        <v>21</v>
      </c>
      <c r="M1818" s="1">
        <v>2003</v>
      </c>
      <c r="N1818" s="1" t="str" cm="1">
        <f t="array" ref="N18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8" s="2" t="s">
        <v>32</v>
      </c>
      <c r="P1818" s="2" t="str" cm="1">
        <f t="array" ref="P18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8" s="1">
        <v>9</v>
      </c>
      <c r="R1818" s="1">
        <v>289.22000000000003</v>
      </c>
      <c r="S1818" s="1">
        <v>24.1</v>
      </c>
      <c r="T1818" s="1">
        <v>33.54</v>
      </c>
      <c r="U1818" s="1">
        <v>22.25</v>
      </c>
      <c r="V1818" s="10"/>
      <c r="W1818" s="1" t="s">
        <v>41</v>
      </c>
      <c r="X1818" s="2" t="s">
        <v>38</v>
      </c>
      <c r="Y1818" s="2" t="str" cm="1">
        <f t="array" ref="Y18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19" spans="1:25" ht="15" customHeight="1" x14ac:dyDescent="0.35">
      <c r="A1819" s="1">
        <v>1818</v>
      </c>
      <c r="B1819" s="13">
        <v>-8.4379371797072409</v>
      </c>
      <c r="C1819" s="12">
        <v>41.808413119802303</v>
      </c>
      <c r="D1819" s="1">
        <v>5223</v>
      </c>
      <c r="E1819" s="2" t="s">
        <v>1991</v>
      </c>
      <c r="F1819" s="1"/>
      <c r="G1819" s="2" t="s">
        <v>63</v>
      </c>
      <c r="H1819" s="2" t="s">
        <v>384</v>
      </c>
      <c r="I1819" s="2" t="s">
        <v>1788</v>
      </c>
      <c r="J1819" s="1">
        <v>-25330.93</v>
      </c>
      <c r="K1819" s="1">
        <v>237706.7</v>
      </c>
      <c r="L1819" s="2" t="s">
        <v>21</v>
      </c>
      <c r="M1819" s="1">
        <v>2003</v>
      </c>
      <c r="N1819" s="1" t="str" cm="1">
        <f t="array" ref="N18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19" s="2" t="s">
        <v>32</v>
      </c>
      <c r="P1819" s="2" t="str" cm="1">
        <f t="array" ref="P18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19" s="1">
        <v>4</v>
      </c>
      <c r="R1819" s="1">
        <v>119.85</v>
      </c>
      <c r="S1819" s="1">
        <v>15.06</v>
      </c>
      <c r="T1819" s="1">
        <v>33.520000000000003</v>
      </c>
      <c r="U1819" s="1">
        <v>14.92</v>
      </c>
      <c r="V1819" s="10"/>
      <c r="W1819" s="1" t="s">
        <v>41</v>
      </c>
      <c r="X1819" s="2" t="s">
        <v>38</v>
      </c>
      <c r="Y1819" s="2" t="str" cm="1">
        <f t="array" ref="Y18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0" spans="1:25" ht="15" customHeight="1" x14ac:dyDescent="0.35">
      <c r="A1820" s="1">
        <v>1819</v>
      </c>
      <c r="B1820" s="13">
        <v>-8.4304440718648994</v>
      </c>
      <c r="C1820" s="12">
        <v>41.553409829820701</v>
      </c>
      <c r="D1820" s="1">
        <v>5227</v>
      </c>
      <c r="E1820" s="2" t="s">
        <v>1992</v>
      </c>
      <c r="F1820" s="1"/>
      <c r="G1820" s="2" t="s">
        <v>19</v>
      </c>
      <c r="H1820" s="2" t="s">
        <v>225</v>
      </c>
      <c r="I1820" s="2" t="s">
        <v>225</v>
      </c>
      <c r="J1820" s="1">
        <v>-24806</v>
      </c>
      <c r="K1820" s="1">
        <v>209382</v>
      </c>
      <c r="L1820" s="2" t="s">
        <v>21</v>
      </c>
      <c r="M1820" s="1">
        <v>2004</v>
      </c>
      <c r="N1820" s="1" t="str" cm="1">
        <f t="array" ref="N18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0" s="2" t="s">
        <v>32</v>
      </c>
      <c r="P1820" s="2" t="str" cm="1">
        <f t="array" ref="P18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0" s="1">
        <v>3</v>
      </c>
      <c r="R1820" s="1">
        <v>52.75</v>
      </c>
      <c r="S1820" s="1">
        <v>24.25</v>
      </c>
      <c r="T1820" s="1">
        <v>26.3</v>
      </c>
      <c r="U1820" s="1">
        <v>7.5</v>
      </c>
      <c r="V1820" s="10"/>
      <c r="W1820" s="1" t="s">
        <v>41</v>
      </c>
      <c r="X1820" s="2" t="s">
        <v>38</v>
      </c>
      <c r="Y1820" s="2" t="str" cm="1">
        <f t="array" ref="Y18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1" spans="1:25" ht="15" customHeight="1" x14ac:dyDescent="0.35">
      <c r="A1821" s="1">
        <v>1820</v>
      </c>
      <c r="B1821" s="13">
        <v>-8.4275345751233797</v>
      </c>
      <c r="C1821" s="12">
        <v>41.556757707533102</v>
      </c>
      <c r="D1821" s="1">
        <v>5228</v>
      </c>
      <c r="E1821" s="2" t="s">
        <v>1993</v>
      </c>
      <c r="F1821" s="1"/>
      <c r="G1821" s="2" t="s">
        <v>63</v>
      </c>
      <c r="H1821" s="2" t="s">
        <v>225</v>
      </c>
      <c r="I1821" s="2" t="s">
        <v>225</v>
      </c>
      <c r="J1821" s="1">
        <v>-24562</v>
      </c>
      <c r="K1821" s="1">
        <v>209753</v>
      </c>
      <c r="L1821" s="2" t="s">
        <v>21</v>
      </c>
      <c r="M1821" s="1">
        <v>2004</v>
      </c>
      <c r="N1821" s="1" t="str" cm="1">
        <f t="array" ref="N18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1" s="2" t="s">
        <v>32</v>
      </c>
      <c r="P1821" s="2" t="str" cm="1">
        <f t="array" ref="P18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1" s="1">
        <v>4</v>
      </c>
      <c r="R1821" s="1">
        <v>108.75</v>
      </c>
      <c r="S1821" s="1">
        <v>20.100000000000001</v>
      </c>
      <c r="T1821" s="1">
        <v>30</v>
      </c>
      <c r="U1821" s="1">
        <v>8.5</v>
      </c>
      <c r="V1821" s="10"/>
      <c r="W1821" s="1" t="s">
        <v>41</v>
      </c>
      <c r="X1821" s="2" t="s">
        <v>38</v>
      </c>
      <c r="Y1821" s="2" t="str" cm="1">
        <f t="array" ref="Y18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2" spans="1:25" ht="15" customHeight="1" x14ac:dyDescent="0.35">
      <c r="A1822" s="1">
        <v>1821</v>
      </c>
      <c r="B1822" s="13">
        <v>-8.4239079887222506</v>
      </c>
      <c r="C1822" s="12">
        <v>41.557982441942201</v>
      </c>
      <c r="D1822" s="1">
        <v>5229</v>
      </c>
      <c r="E1822" s="2" t="s">
        <v>1994</v>
      </c>
      <c r="F1822" s="1"/>
      <c r="G1822" s="2" t="s">
        <v>37</v>
      </c>
      <c r="H1822" s="2" t="s">
        <v>225</v>
      </c>
      <c r="I1822" s="2" t="s">
        <v>225</v>
      </c>
      <c r="J1822" s="1">
        <v>-24259</v>
      </c>
      <c r="K1822" s="1">
        <v>209888</v>
      </c>
      <c r="L1822" s="2" t="s">
        <v>21</v>
      </c>
      <c r="M1822" s="1">
        <v>2004</v>
      </c>
      <c r="N1822" s="1" t="str" cm="1">
        <f t="array" ref="N18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2" s="2" t="s">
        <v>32</v>
      </c>
      <c r="P1822" s="2" t="str" cm="1">
        <f t="array" ref="P18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2" s="1">
        <v>3</v>
      </c>
      <c r="R1822" s="1">
        <v>48.65</v>
      </c>
      <c r="S1822" s="1">
        <v>21.1</v>
      </c>
      <c r="T1822" s="1">
        <v>28</v>
      </c>
      <c r="U1822" s="1">
        <v>5.42</v>
      </c>
      <c r="V1822" s="10"/>
      <c r="W1822" s="1" t="s">
        <v>41</v>
      </c>
      <c r="X1822" s="2" t="s">
        <v>38</v>
      </c>
      <c r="Y1822" s="2" t="str" cm="1">
        <f t="array" ref="Y18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3" spans="1:25" ht="15" customHeight="1" x14ac:dyDescent="0.35">
      <c r="A1823" s="1">
        <v>1822</v>
      </c>
      <c r="B1823" s="13">
        <v>-8.1601933856890394</v>
      </c>
      <c r="C1823" s="12">
        <v>41.447516810183203</v>
      </c>
      <c r="D1823" s="1">
        <v>5234</v>
      </c>
      <c r="E1823" s="2" t="s">
        <v>1995</v>
      </c>
      <c r="F1823" s="1"/>
      <c r="G1823" s="2" t="s">
        <v>37</v>
      </c>
      <c r="H1823" s="2" t="s">
        <v>225</v>
      </c>
      <c r="I1823" s="2" t="s">
        <v>1971</v>
      </c>
      <c r="J1823" s="1">
        <v>-2263.3229999999999</v>
      </c>
      <c r="K1823" s="1">
        <v>197578.8</v>
      </c>
      <c r="L1823" s="2" t="s">
        <v>21</v>
      </c>
      <c r="M1823" s="1">
        <v>1998</v>
      </c>
      <c r="N1823" s="1" t="str" cm="1">
        <f t="array" ref="N18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3" s="2" t="s">
        <v>32</v>
      </c>
      <c r="P1823" s="2" t="str" cm="1">
        <f t="array" ref="P18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3" s="1">
        <v>3</v>
      </c>
      <c r="R1823" s="1">
        <v>41.4</v>
      </c>
      <c r="S1823" s="1">
        <v>7.75</v>
      </c>
      <c r="T1823" s="1">
        <v>17.149999999999999</v>
      </c>
      <c r="U1823" s="1">
        <v>9.5</v>
      </c>
      <c r="V1823" s="10"/>
      <c r="W1823" s="1" t="s">
        <v>41</v>
      </c>
      <c r="X1823" s="2" t="s">
        <v>38</v>
      </c>
      <c r="Y1823" s="2" t="str" cm="1">
        <f t="array" ref="Y18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4" spans="1:25" ht="15" customHeight="1" x14ac:dyDescent="0.35">
      <c r="A1824" s="1">
        <v>1823</v>
      </c>
      <c r="B1824" s="13">
        <v>-8.1442954364101201</v>
      </c>
      <c r="C1824" s="12">
        <v>41.454064410301797</v>
      </c>
      <c r="D1824" s="1">
        <v>5237</v>
      </c>
      <c r="E1824" s="2" t="s">
        <v>1996</v>
      </c>
      <c r="F1824" s="1"/>
      <c r="G1824" s="2" t="s">
        <v>37</v>
      </c>
      <c r="H1824" s="2" t="s">
        <v>225</v>
      </c>
      <c r="I1824" s="2" t="s">
        <v>1971</v>
      </c>
      <c r="J1824" s="1">
        <v>-934.74</v>
      </c>
      <c r="K1824" s="1">
        <v>198305.7</v>
      </c>
      <c r="L1824" s="2" t="s">
        <v>21</v>
      </c>
      <c r="M1824" s="1">
        <v>1998</v>
      </c>
      <c r="N1824" s="1" t="str" cm="1">
        <f t="array" ref="N18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4" s="2" t="s">
        <v>32</v>
      </c>
      <c r="P1824" s="2" t="str" cm="1">
        <f t="array" ref="P18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4" s="1">
        <v>3</v>
      </c>
      <c r="R1824" s="1">
        <v>48.55</v>
      </c>
      <c r="S1824" s="1">
        <v>14.05</v>
      </c>
      <c r="T1824" s="1">
        <v>20.95</v>
      </c>
      <c r="U1824" s="1">
        <v>5.35</v>
      </c>
      <c r="V1824" s="10"/>
      <c r="W1824" s="1" t="s">
        <v>41</v>
      </c>
      <c r="X1824" s="2" t="s">
        <v>38</v>
      </c>
      <c r="Y1824" s="2" t="str" cm="1">
        <f t="array" ref="Y18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5" spans="1:25" ht="15" customHeight="1" x14ac:dyDescent="0.35">
      <c r="A1825" s="1">
        <v>1824</v>
      </c>
      <c r="B1825" s="13">
        <v>-8.1364827716072696</v>
      </c>
      <c r="C1825" s="12">
        <v>41.621941499120098</v>
      </c>
      <c r="D1825" s="1">
        <v>5250</v>
      </c>
      <c r="E1825" s="2" t="s">
        <v>1998</v>
      </c>
      <c r="F1825" s="1"/>
      <c r="G1825" s="2" t="s">
        <v>26</v>
      </c>
      <c r="H1825" s="2" t="s">
        <v>225</v>
      </c>
      <c r="I1825" s="2" t="s">
        <v>1955</v>
      </c>
      <c r="J1825" s="1">
        <v>-281.2235</v>
      </c>
      <c r="K1825" s="1">
        <v>216950.8</v>
      </c>
      <c r="L1825" s="2" t="s">
        <v>21</v>
      </c>
      <c r="M1825" s="1">
        <v>1988</v>
      </c>
      <c r="N1825" s="1" t="str" cm="1">
        <f t="array" ref="N18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5" s="2" t="s">
        <v>32</v>
      </c>
      <c r="P1825" s="2" t="str" cm="1">
        <f t="array" ref="P18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5" s="1">
        <v>2</v>
      </c>
      <c r="R1825" s="1">
        <v>40.92</v>
      </c>
      <c r="S1825" s="1">
        <v>9.1</v>
      </c>
      <c r="T1825" s="1">
        <v>20.46</v>
      </c>
      <c r="U1825" s="1">
        <v>5.5</v>
      </c>
      <c r="V1825" s="10"/>
      <c r="W1825" s="1" t="s">
        <v>41</v>
      </c>
      <c r="X1825" s="2" t="s">
        <v>38</v>
      </c>
      <c r="Y1825" s="2" t="str" cm="1">
        <f t="array" ref="Y18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6" spans="1:25" ht="15" customHeight="1" x14ac:dyDescent="0.35">
      <c r="A1826" s="1">
        <v>1825</v>
      </c>
      <c r="B1826" s="13">
        <v>-8.1094149657053798</v>
      </c>
      <c r="C1826" s="12">
        <v>41.575697925442597</v>
      </c>
      <c r="D1826" s="1">
        <v>5253</v>
      </c>
      <c r="E1826" s="2" t="s">
        <v>1999</v>
      </c>
      <c r="F1826" s="1"/>
      <c r="G1826" s="2" t="s">
        <v>26</v>
      </c>
      <c r="H1826" s="2" t="s">
        <v>225</v>
      </c>
      <c r="I1826" s="2" t="s">
        <v>1955</v>
      </c>
      <c r="J1826" s="1">
        <v>1976</v>
      </c>
      <c r="K1826" s="1">
        <v>211815</v>
      </c>
      <c r="L1826" s="2" t="s">
        <v>21</v>
      </c>
      <c r="M1826" s="1">
        <v>1988</v>
      </c>
      <c r="N1826" s="1" t="str" cm="1">
        <f t="array" ref="N18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6" s="2" t="s">
        <v>22</v>
      </c>
      <c r="P1826" s="2" t="str" cm="1">
        <f t="array" ref="P18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26" s="1">
        <v>7</v>
      </c>
      <c r="R1826" s="1">
        <v>21</v>
      </c>
      <c r="S1826" s="1">
        <v>4.5</v>
      </c>
      <c r="T1826" s="1">
        <v>3</v>
      </c>
      <c r="U1826" s="1">
        <v>4.5</v>
      </c>
      <c r="V1826" s="10"/>
      <c r="W1826" s="1" t="s">
        <v>41</v>
      </c>
      <c r="X1826" s="2" t="s">
        <v>181</v>
      </c>
      <c r="Y1826" s="2" t="str" cm="1">
        <f t="array" ref="Y18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27" spans="1:25" ht="15" customHeight="1" x14ac:dyDescent="0.35">
      <c r="A1827" s="1">
        <v>1826</v>
      </c>
      <c r="B1827" s="13">
        <v>-8.4445796068779497</v>
      </c>
      <c r="C1827" s="12">
        <v>41.537414139486003</v>
      </c>
      <c r="D1827" s="1">
        <v>5255</v>
      </c>
      <c r="E1827" s="2" t="s">
        <v>2000</v>
      </c>
      <c r="F1827" s="1"/>
      <c r="G1827" s="2" t="s">
        <v>19</v>
      </c>
      <c r="H1827" s="2" t="s">
        <v>225</v>
      </c>
      <c r="I1827" s="2" t="s">
        <v>225</v>
      </c>
      <c r="J1827" s="1">
        <v>-25991.7</v>
      </c>
      <c r="K1827" s="1">
        <v>207609.60000000001</v>
      </c>
      <c r="L1827" s="2" t="s">
        <v>21</v>
      </c>
      <c r="M1827" s="1">
        <v>2004</v>
      </c>
      <c r="N1827" s="1" t="str" cm="1">
        <f t="array" ref="N18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7" s="2" t="s">
        <v>32</v>
      </c>
      <c r="P1827" s="2" t="str" cm="1">
        <f t="array" ref="P18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7" s="1">
        <v>3</v>
      </c>
      <c r="R1827" s="1">
        <v>47.6</v>
      </c>
      <c r="S1827" s="1">
        <v>27.05</v>
      </c>
      <c r="T1827" s="1">
        <v>23.2</v>
      </c>
      <c r="U1827" s="1">
        <v>6</v>
      </c>
      <c r="V1827" s="10"/>
      <c r="W1827" s="1" t="s">
        <v>41</v>
      </c>
      <c r="X1827" s="2" t="s">
        <v>38</v>
      </c>
      <c r="Y1827" s="2" t="str" cm="1">
        <f t="array" ref="Y18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8" spans="1:25" ht="15" customHeight="1" x14ac:dyDescent="0.35">
      <c r="A1828" s="1">
        <v>1827</v>
      </c>
      <c r="B1828" s="13">
        <v>-8.4416081153933593</v>
      </c>
      <c r="C1828" s="12">
        <v>41.541106493494297</v>
      </c>
      <c r="D1828" s="1">
        <v>5257</v>
      </c>
      <c r="E1828" s="2" t="s">
        <v>2001</v>
      </c>
      <c r="F1828" s="1"/>
      <c r="G1828" s="2" t="s">
        <v>37</v>
      </c>
      <c r="H1828" s="2" t="s">
        <v>225</v>
      </c>
      <c r="I1828" s="2" t="s">
        <v>225</v>
      </c>
      <c r="J1828" s="1">
        <v>-25742.27</v>
      </c>
      <c r="K1828" s="1">
        <v>208018.8</v>
      </c>
      <c r="L1828" s="2" t="s">
        <v>21</v>
      </c>
      <c r="M1828" s="1">
        <v>2002</v>
      </c>
      <c r="N1828" s="1" t="str" cm="1">
        <f t="array" ref="N18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8" s="2" t="s">
        <v>32</v>
      </c>
      <c r="P1828" s="2" t="str" cm="1">
        <f t="array" ref="P18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8" s="1">
        <v>3</v>
      </c>
      <c r="R1828" s="1">
        <v>45.6</v>
      </c>
      <c r="S1828" s="1">
        <v>11.35</v>
      </c>
      <c r="T1828" s="1">
        <v>25.4</v>
      </c>
      <c r="U1828" s="1">
        <v>5.7</v>
      </c>
      <c r="V1828" s="10"/>
      <c r="W1828" s="1" t="s">
        <v>41</v>
      </c>
      <c r="X1828" s="2" t="s">
        <v>38</v>
      </c>
      <c r="Y1828" s="2" t="str" cm="1">
        <f t="array" ref="Y18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29" spans="1:25" ht="15" customHeight="1" x14ac:dyDescent="0.35">
      <c r="A1829" s="1">
        <v>1828</v>
      </c>
      <c r="B1829" s="13">
        <v>-8.4317606044554907</v>
      </c>
      <c r="C1829" s="12">
        <v>41.815234973923602</v>
      </c>
      <c r="D1829" s="1">
        <v>5258</v>
      </c>
      <c r="E1829" s="2" t="s">
        <v>2746</v>
      </c>
      <c r="F1829" s="1"/>
      <c r="G1829" s="2" t="s">
        <v>63</v>
      </c>
      <c r="H1829" s="2" t="s">
        <v>384</v>
      </c>
      <c r="I1829" s="2" t="s">
        <v>1788</v>
      </c>
      <c r="J1829" s="1">
        <v>-24815.03</v>
      </c>
      <c r="K1829" s="1">
        <v>238462.6</v>
      </c>
      <c r="L1829" s="2" t="s">
        <v>21</v>
      </c>
      <c r="M1829" s="1">
        <v>2003</v>
      </c>
      <c r="N1829" s="1" t="str" cm="1">
        <f t="array" ref="N18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29" s="2" t="s">
        <v>32</v>
      </c>
      <c r="P1829" s="2" t="str" cm="1">
        <f t="array" ref="P18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29" s="1">
        <v>13</v>
      </c>
      <c r="R1829" s="1">
        <v>529.92999999999995</v>
      </c>
      <c r="S1829" s="1">
        <v>15.02</v>
      </c>
      <c r="T1829" s="1">
        <v>42.04</v>
      </c>
      <c r="U1829" s="1">
        <v>27.05</v>
      </c>
      <c r="V1829" s="10"/>
      <c r="W1829" s="1" t="s">
        <v>41</v>
      </c>
      <c r="X1829" s="2" t="s">
        <v>38</v>
      </c>
      <c r="Y1829" s="2" t="str" cm="1">
        <f t="array" ref="Y18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0" spans="1:25" ht="15" customHeight="1" x14ac:dyDescent="0.35">
      <c r="A1830" s="1">
        <v>1829</v>
      </c>
      <c r="B1830" s="13">
        <v>-8.4376244736541999</v>
      </c>
      <c r="C1830" s="12">
        <v>41.546064681450602</v>
      </c>
      <c r="D1830" s="1">
        <v>5259</v>
      </c>
      <c r="E1830" s="2" t="s">
        <v>2002</v>
      </c>
      <c r="F1830" s="1"/>
      <c r="G1830" s="2" t="s">
        <v>37</v>
      </c>
      <c r="H1830" s="2" t="s">
        <v>225</v>
      </c>
      <c r="I1830" s="2" t="s">
        <v>225</v>
      </c>
      <c r="J1830" s="1">
        <v>-25407.919999999998</v>
      </c>
      <c r="K1830" s="1">
        <v>208568.3</v>
      </c>
      <c r="L1830" s="2" t="s">
        <v>21</v>
      </c>
      <c r="M1830" s="1">
        <v>2002</v>
      </c>
      <c r="N1830" s="1" t="str" cm="1">
        <f t="array" ref="N18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0" s="2" t="s">
        <v>32</v>
      </c>
      <c r="P1830" s="2" t="str" cm="1">
        <f t="array" ref="P18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0" s="1">
        <v>3</v>
      </c>
      <c r="R1830" s="1">
        <v>47.4</v>
      </c>
      <c r="S1830" s="1">
        <v>11.35</v>
      </c>
      <c r="T1830" s="1">
        <v>26.6</v>
      </c>
      <c r="U1830" s="1">
        <v>7</v>
      </c>
      <c r="V1830" s="10"/>
      <c r="W1830" s="1" t="s">
        <v>41</v>
      </c>
      <c r="X1830" s="2" t="s">
        <v>38</v>
      </c>
      <c r="Y1830" s="2" t="str" cm="1">
        <f t="array" ref="Y18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1" spans="1:25" ht="15" customHeight="1" x14ac:dyDescent="0.35">
      <c r="A1831" s="1">
        <v>1830</v>
      </c>
      <c r="B1831" s="13">
        <v>-8.6396879500860102</v>
      </c>
      <c r="C1831" s="12">
        <v>41.5385065182913</v>
      </c>
      <c r="D1831" s="1">
        <v>5260</v>
      </c>
      <c r="E1831" s="2" t="s">
        <v>2003</v>
      </c>
      <c r="F1831" s="1"/>
      <c r="G1831" s="2" t="s">
        <v>19</v>
      </c>
      <c r="H1831" s="2" t="s">
        <v>225</v>
      </c>
      <c r="I1831" s="2" t="s">
        <v>1772</v>
      </c>
      <c r="J1831" s="1">
        <v>-42272.46</v>
      </c>
      <c r="K1831" s="1">
        <v>207808</v>
      </c>
      <c r="L1831" s="2" t="s">
        <v>21</v>
      </c>
      <c r="M1831" s="1">
        <v>1988</v>
      </c>
      <c r="N1831" s="1" t="str" cm="1">
        <f t="array" ref="N18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1" s="2" t="s">
        <v>65</v>
      </c>
      <c r="P1831" s="2" t="str" cm="1">
        <f t="array" ref="P18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1" s="1">
        <v>1</v>
      </c>
      <c r="R1831" s="1">
        <v>8.42</v>
      </c>
      <c r="S1831" s="1">
        <v>18.75</v>
      </c>
      <c r="T1831" s="1">
        <v>8.42</v>
      </c>
      <c r="U1831" s="9"/>
      <c r="V1831" s="10"/>
      <c r="W1831" s="1" t="s">
        <v>41</v>
      </c>
      <c r="X1831" s="2" t="s">
        <v>38</v>
      </c>
      <c r="Y1831" s="2" t="str" cm="1">
        <f t="array" ref="Y18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2" spans="1:25" ht="15" customHeight="1" x14ac:dyDescent="0.35">
      <c r="A1832" s="1">
        <v>1831</v>
      </c>
      <c r="B1832" s="13">
        <v>-8.4179604620382307</v>
      </c>
      <c r="C1832" s="12">
        <v>41.821684001554303</v>
      </c>
      <c r="D1832" s="1">
        <v>5261</v>
      </c>
      <c r="E1832" s="2" t="s">
        <v>2004</v>
      </c>
      <c r="F1832" s="1"/>
      <c r="G1832" s="2" t="s">
        <v>26</v>
      </c>
      <c r="H1832" s="2" t="s">
        <v>384</v>
      </c>
      <c r="I1832" s="2" t="s">
        <v>1788</v>
      </c>
      <c r="J1832" s="1">
        <v>-23666</v>
      </c>
      <c r="K1832" s="1">
        <v>239175</v>
      </c>
      <c r="L1832" s="2" t="s">
        <v>21</v>
      </c>
      <c r="M1832" s="1">
        <v>2003</v>
      </c>
      <c r="N1832" s="1" t="str" cm="1">
        <f t="array" ref="N18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2" s="2" t="s">
        <v>32</v>
      </c>
      <c r="P1832" s="2" t="str" cm="1">
        <f t="array" ref="P18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2" s="1">
        <v>5</v>
      </c>
      <c r="R1832" s="1">
        <v>250.52</v>
      </c>
      <c r="S1832" s="1">
        <v>24.3</v>
      </c>
      <c r="T1832" s="1">
        <v>74.7</v>
      </c>
      <c r="U1832" s="1">
        <v>18.77</v>
      </c>
      <c r="V1832" s="10"/>
      <c r="W1832" s="1" t="s">
        <v>41</v>
      </c>
      <c r="X1832" s="2" t="s">
        <v>38</v>
      </c>
      <c r="Y1832" s="2" t="str" cm="1">
        <f t="array" ref="Y18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3" spans="1:25" ht="15" customHeight="1" x14ac:dyDescent="0.35">
      <c r="A1833" s="1">
        <v>1832</v>
      </c>
      <c r="B1833" s="13">
        <v>-8.6382287442939401</v>
      </c>
      <c r="C1833" s="12">
        <v>41.535169844565097</v>
      </c>
      <c r="D1833" s="1">
        <v>5262</v>
      </c>
      <c r="E1833" s="2" t="s">
        <v>2005</v>
      </c>
      <c r="F1833" s="1"/>
      <c r="G1833" s="2" t="s">
        <v>19</v>
      </c>
      <c r="H1833" s="2" t="s">
        <v>225</v>
      </c>
      <c r="I1833" s="2" t="s">
        <v>1772</v>
      </c>
      <c r="J1833" s="1">
        <v>-42152.86</v>
      </c>
      <c r="K1833" s="1">
        <v>207436.7</v>
      </c>
      <c r="L1833" s="2" t="s">
        <v>21</v>
      </c>
      <c r="M1833" s="1">
        <v>1988</v>
      </c>
      <c r="N1833" s="1" t="str" cm="1">
        <f t="array" ref="N18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3" s="2" t="s">
        <v>32</v>
      </c>
      <c r="P1833" s="2" t="str" cm="1">
        <f t="array" ref="P18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3" s="1">
        <v>3</v>
      </c>
      <c r="R1833" s="1">
        <v>47</v>
      </c>
      <c r="S1833" s="1">
        <v>19.5</v>
      </c>
      <c r="T1833" s="1">
        <v>27.3</v>
      </c>
      <c r="U1833" s="1">
        <v>9.94</v>
      </c>
      <c r="V1833" s="10"/>
      <c r="W1833" s="1" t="s">
        <v>41</v>
      </c>
      <c r="X1833" s="2" t="s">
        <v>38</v>
      </c>
      <c r="Y1833" s="2" t="str" cm="1">
        <f t="array" ref="Y18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4" spans="1:25" ht="15" customHeight="1" x14ac:dyDescent="0.35">
      <c r="A1834" s="1">
        <v>1833</v>
      </c>
      <c r="B1834" s="13">
        <v>-8.6398592712300601</v>
      </c>
      <c r="C1834" s="12">
        <v>41.5335266888844</v>
      </c>
      <c r="D1834" s="1">
        <v>5263</v>
      </c>
      <c r="E1834" s="2" t="s">
        <v>2006</v>
      </c>
      <c r="F1834" s="1"/>
      <c r="G1834" s="2" t="s">
        <v>37</v>
      </c>
      <c r="H1834" s="2" t="s">
        <v>225</v>
      </c>
      <c r="I1834" s="2" t="s">
        <v>1772</v>
      </c>
      <c r="J1834" s="1">
        <v>-42290</v>
      </c>
      <c r="K1834" s="1">
        <v>207255</v>
      </c>
      <c r="L1834" s="2" t="s">
        <v>21</v>
      </c>
      <c r="M1834" s="1">
        <v>1988</v>
      </c>
      <c r="N1834" s="1" t="str" cm="1">
        <f t="array" ref="N18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4" s="2" t="s">
        <v>32</v>
      </c>
      <c r="P1834" s="2" t="str" cm="1">
        <f t="array" ref="P18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4" s="1">
        <v>3</v>
      </c>
      <c r="R1834" s="1">
        <v>49</v>
      </c>
      <c r="S1834" s="1">
        <v>3.9</v>
      </c>
      <c r="T1834" s="1">
        <v>23.02</v>
      </c>
      <c r="U1834" s="1">
        <v>7.65</v>
      </c>
      <c r="V1834" s="10"/>
      <c r="W1834" s="1" t="s">
        <v>41</v>
      </c>
      <c r="X1834" s="2" t="s">
        <v>38</v>
      </c>
      <c r="Y1834" s="2" t="str" cm="1">
        <f t="array" ref="Y18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5" spans="1:25" ht="15" customHeight="1" x14ac:dyDescent="0.35">
      <c r="A1835" s="1">
        <v>1834</v>
      </c>
      <c r="B1835" s="13">
        <v>-8.6383230035628191</v>
      </c>
      <c r="C1835" s="12">
        <v>41.533115674056098</v>
      </c>
      <c r="D1835" s="1">
        <v>5264</v>
      </c>
      <c r="E1835" s="2" t="s">
        <v>2007</v>
      </c>
      <c r="F1835" s="1"/>
      <c r="G1835" s="2" t="s">
        <v>19</v>
      </c>
      <c r="H1835" s="2" t="s">
        <v>225</v>
      </c>
      <c r="I1835" s="2" t="s">
        <v>1772</v>
      </c>
      <c r="J1835" s="1">
        <v>-42162.06</v>
      </c>
      <c r="K1835" s="1">
        <v>207208.6</v>
      </c>
      <c r="L1835" s="2" t="s">
        <v>21</v>
      </c>
      <c r="M1835" s="1">
        <v>1988</v>
      </c>
      <c r="N1835" s="1" t="str" cm="1">
        <f t="array" ref="N18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5" s="2" t="s">
        <v>65</v>
      </c>
      <c r="P1835" s="2" t="str" cm="1">
        <f t="array" ref="P18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5" s="1">
        <v>1</v>
      </c>
      <c r="R1835" s="1">
        <v>3.83</v>
      </c>
      <c r="S1835" s="1">
        <v>13.61</v>
      </c>
      <c r="T1835" s="1">
        <v>3.83</v>
      </c>
      <c r="U1835" s="9"/>
      <c r="V1835" s="10"/>
      <c r="W1835" s="1" t="s">
        <v>41</v>
      </c>
      <c r="X1835" s="2" t="s">
        <v>24</v>
      </c>
      <c r="Y1835" s="2" t="str" cm="1">
        <f t="array" ref="Y18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6" spans="1:25" ht="15" customHeight="1" x14ac:dyDescent="0.35">
      <c r="A1836" s="1">
        <v>1835</v>
      </c>
      <c r="B1836" s="13">
        <v>-8.6397308670744408</v>
      </c>
      <c r="C1836" s="12">
        <v>41.531736407411998</v>
      </c>
      <c r="D1836" s="1">
        <v>5265</v>
      </c>
      <c r="E1836" s="2" t="s">
        <v>2008</v>
      </c>
      <c r="F1836" s="1"/>
      <c r="G1836" s="2" t="s">
        <v>37</v>
      </c>
      <c r="H1836" s="2" t="s">
        <v>225</v>
      </c>
      <c r="I1836" s="2" t="s">
        <v>1772</v>
      </c>
      <c r="J1836" s="1">
        <v>-42280.45</v>
      </c>
      <c r="K1836" s="1">
        <v>207056.1</v>
      </c>
      <c r="L1836" s="2" t="s">
        <v>21</v>
      </c>
      <c r="M1836" s="1">
        <v>1988</v>
      </c>
      <c r="N1836" s="1" t="str" cm="1">
        <f t="array" ref="N18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6" s="2" t="s">
        <v>32</v>
      </c>
      <c r="P1836" s="2" t="str" cm="1">
        <f t="array" ref="P18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6" s="1">
        <v>3</v>
      </c>
      <c r="R1836" s="1">
        <v>46.4</v>
      </c>
      <c r="S1836" s="1">
        <v>19.5</v>
      </c>
      <c r="T1836" s="1">
        <v>23.2</v>
      </c>
      <c r="U1836" s="1">
        <v>7.61</v>
      </c>
      <c r="V1836" s="10"/>
      <c r="W1836" s="1" t="s">
        <v>41</v>
      </c>
      <c r="X1836" s="2" t="s">
        <v>38</v>
      </c>
      <c r="Y1836" s="2" t="str" cm="1">
        <f t="array" ref="Y18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7" spans="1:25" ht="15" customHeight="1" x14ac:dyDescent="0.35">
      <c r="A1837" s="1">
        <v>1836</v>
      </c>
      <c r="B1837" s="13">
        <v>-8.6385067880533999</v>
      </c>
      <c r="C1837" s="12">
        <v>41.529386409836697</v>
      </c>
      <c r="D1837" s="1">
        <v>5266</v>
      </c>
      <c r="E1837" s="2" t="s">
        <v>2009</v>
      </c>
      <c r="F1837" s="1"/>
      <c r="G1837" s="2" t="s">
        <v>37</v>
      </c>
      <c r="H1837" s="2" t="s">
        <v>225</v>
      </c>
      <c r="I1837" s="2" t="s">
        <v>1772</v>
      </c>
      <c r="J1837" s="1">
        <v>-42179.82</v>
      </c>
      <c r="K1837" s="1">
        <v>206794.5</v>
      </c>
      <c r="L1837" s="2" t="s">
        <v>21</v>
      </c>
      <c r="M1837" s="1">
        <v>1988</v>
      </c>
      <c r="N1837" s="1" t="str" cm="1">
        <f t="array" ref="N18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7" s="2" t="s">
        <v>32</v>
      </c>
      <c r="P1837" s="2" t="str" cm="1">
        <f t="array" ref="P18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7" s="1">
        <v>3</v>
      </c>
      <c r="R1837" s="1">
        <v>34.799999999999997</v>
      </c>
      <c r="S1837" s="1">
        <v>9.5</v>
      </c>
      <c r="T1837" s="1">
        <v>19.09</v>
      </c>
      <c r="U1837" s="1">
        <v>7.18</v>
      </c>
      <c r="V1837" s="10"/>
      <c r="W1837" s="1" t="s">
        <v>41</v>
      </c>
      <c r="X1837" s="2" t="s">
        <v>38</v>
      </c>
      <c r="Y1837" s="2" t="str" cm="1">
        <f t="array" ref="Y18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8" spans="1:25" ht="15" customHeight="1" x14ac:dyDescent="0.35">
      <c r="A1838" s="1">
        <v>1837</v>
      </c>
      <c r="B1838" s="13">
        <v>-8.6340388490890998</v>
      </c>
      <c r="C1838" s="12">
        <v>41.5251786903777</v>
      </c>
      <c r="D1838" s="1">
        <v>5267</v>
      </c>
      <c r="E1838" s="2" t="s">
        <v>2010</v>
      </c>
      <c r="F1838" s="1"/>
      <c r="G1838" s="2" t="s">
        <v>19</v>
      </c>
      <c r="H1838" s="2" t="s">
        <v>225</v>
      </c>
      <c r="I1838" s="2" t="s">
        <v>1772</v>
      </c>
      <c r="J1838" s="1">
        <v>-41809.64</v>
      </c>
      <c r="K1838" s="1">
        <v>206325</v>
      </c>
      <c r="L1838" s="2" t="s">
        <v>21</v>
      </c>
      <c r="M1838" s="1">
        <v>1988</v>
      </c>
      <c r="N1838" s="1" t="str" cm="1">
        <f t="array" ref="N18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8" s="2" t="s">
        <v>65</v>
      </c>
      <c r="P1838" s="2" t="str" cm="1">
        <f t="array" ref="P18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38" s="1">
        <v>1</v>
      </c>
      <c r="R1838" s="1">
        <v>10.6</v>
      </c>
      <c r="S1838" s="1">
        <v>16</v>
      </c>
      <c r="T1838" s="1">
        <v>10.6</v>
      </c>
      <c r="U1838" s="9"/>
      <c r="V1838" s="10"/>
      <c r="W1838" s="1" t="s">
        <v>41</v>
      </c>
      <c r="X1838" s="2" t="s">
        <v>24</v>
      </c>
      <c r="Y1838" s="2" t="str" cm="1">
        <f t="array" ref="Y18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39" spans="1:25" ht="15" customHeight="1" x14ac:dyDescent="0.35">
      <c r="A1839" s="1">
        <v>1838</v>
      </c>
      <c r="B1839" s="13">
        <v>-8.6336565505381202</v>
      </c>
      <c r="C1839" s="12">
        <v>41.5247616796754</v>
      </c>
      <c r="D1839" s="1">
        <v>5268</v>
      </c>
      <c r="E1839" s="2" t="s">
        <v>2011</v>
      </c>
      <c r="F1839" s="1"/>
      <c r="G1839" s="2" t="s">
        <v>26</v>
      </c>
      <c r="H1839" s="2" t="s">
        <v>225</v>
      </c>
      <c r="I1839" s="2" t="s">
        <v>1772</v>
      </c>
      <c r="J1839" s="1">
        <v>-41778</v>
      </c>
      <c r="K1839" s="1">
        <v>206278.5</v>
      </c>
      <c r="L1839" s="2" t="s">
        <v>21</v>
      </c>
      <c r="M1839" s="1">
        <v>1988</v>
      </c>
      <c r="N1839" s="1" t="str" cm="1">
        <f t="array" ref="N18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39" s="2" t="s">
        <v>32</v>
      </c>
      <c r="P1839" s="2" t="str" cm="1">
        <f t="array" ref="P18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39" s="1">
        <v>8</v>
      </c>
      <c r="R1839" s="1">
        <v>269.2</v>
      </c>
      <c r="S1839" s="1">
        <v>15.9</v>
      </c>
      <c r="T1839" s="1">
        <v>34.5</v>
      </c>
      <c r="U1839" s="1">
        <v>25</v>
      </c>
      <c r="V1839" s="10"/>
      <c r="W1839" s="1" t="s">
        <v>41</v>
      </c>
      <c r="X1839" s="2" t="s">
        <v>38</v>
      </c>
      <c r="Y1839" s="2" t="str" cm="1">
        <f t="array" ref="Y18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0" spans="1:25" ht="15" customHeight="1" x14ac:dyDescent="0.35">
      <c r="A1840" s="1">
        <v>1839</v>
      </c>
      <c r="B1840" s="13">
        <v>-8.6307570978233699</v>
      </c>
      <c r="C1840" s="12">
        <v>41.521631045825103</v>
      </c>
      <c r="D1840" s="1">
        <v>5269</v>
      </c>
      <c r="E1840" s="2" t="s">
        <v>2012</v>
      </c>
      <c r="F1840" s="1"/>
      <c r="G1840" s="2" t="s">
        <v>19</v>
      </c>
      <c r="H1840" s="2" t="s">
        <v>225</v>
      </c>
      <c r="I1840" s="2" t="s">
        <v>1772</v>
      </c>
      <c r="J1840" s="1">
        <v>-41538</v>
      </c>
      <c r="K1840" s="1">
        <v>205929.4</v>
      </c>
      <c r="L1840" s="2" t="s">
        <v>21</v>
      </c>
      <c r="M1840" s="1">
        <v>1988</v>
      </c>
      <c r="N1840" s="1" t="str" cm="1">
        <f t="array" ref="N18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0" s="2" t="s">
        <v>32</v>
      </c>
      <c r="P1840" s="2" t="str" cm="1">
        <f t="array" ref="P18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0" s="1">
        <v>3</v>
      </c>
      <c r="R1840" s="1">
        <v>38.6</v>
      </c>
      <c r="S1840" s="1">
        <v>22.5</v>
      </c>
      <c r="T1840" s="1">
        <v>20.8</v>
      </c>
      <c r="U1840" s="1">
        <v>7.6</v>
      </c>
      <c r="V1840" s="10"/>
      <c r="W1840" s="1" t="s">
        <v>41</v>
      </c>
      <c r="X1840" s="2" t="s">
        <v>38</v>
      </c>
      <c r="Y1840" s="2" t="str" cm="1">
        <f t="array" ref="Y18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1" spans="1:25" ht="15" customHeight="1" x14ac:dyDescent="0.35">
      <c r="A1841" s="1">
        <v>1840</v>
      </c>
      <c r="B1841" s="13">
        <v>-8.6243146727519999</v>
      </c>
      <c r="C1841" s="12">
        <v>41.515703642364699</v>
      </c>
      <c r="D1841" s="1">
        <v>5270</v>
      </c>
      <c r="E1841" s="2" t="s">
        <v>2013</v>
      </c>
      <c r="F1841" s="1"/>
      <c r="G1841" s="2" t="s">
        <v>37</v>
      </c>
      <c r="H1841" s="2" t="s">
        <v>225</v>
      </c>
      <c r="I1841" s="2" t="s">
        <v>1772</v>
      </c>
      <c r="J1841" s="1">
        <v>-41004</v>
      </c>
      <c r="K1841" s="1">
        <v>205268</v>
      </c>
      <c r="L1841" s="2" t="s">
        <v>21</v>
      </c>
      <c r="M1841" s="1">
        <v>1988</v>
      </c>
      <c r="N1841" s="1" t="str" cm="1">
        <f t="array" ref="N18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1" s="2" t="s">
        <v>32</v>
      </c>
      <c r="P1841" s="2" t="str" cm="1">
        <f t="array" ref="P18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1" s="1">
        <v>3</v>
      </c>
      <c r="R1841" s="1">
        <v>44.89</v>
      </c>
      <c r="S1841" s="1">
        <v>16.3</v>
      </c>
      <c r="T1841" s="1">
        <v>21.33</v>
      </c>
      <c r="U1841" s="1">
        <v>7.54</v>
      </c>
      <c r="V1841" s="10"/>
      <c r="W1841" s="1" t="s">
        <v>41</v>
      </c>
      <c r="X1841" s="2" t="s">
        <v>38</v>
      </c>
      <c r="Y1841" s="2" t="str" cm="1">
        <f t="array" ref="Y18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2" spans="1:25" ht="15" customHeight="1" x14ac:dyDescent="0.35">
      <c r="A1842" s="1">
        <v>1841</v>
      </c>
      <c r="B1842" s="13">
        <v>-8.6066392262174194</v>
      </c>
      <c r="C1842" s="12">
        <v>41.519776358767999</v>
      </c>
      <c r="D1842" s="1">
        <v>5271</v>
      </c>
      <c r="E1842" s="2" t="s">
        <v>2014</v>
      </c>
      <c r="F1842" s="1"/>
      <c r="G1842" s="2" t="s">
        <v>37</v>
      </c>
      <c r="H1842" s="2" t="s">
        <v>225</v>
      </c>
      <c r="I1842" s="2" t="s">
        <v>1772</v>
      </c>
      <c r="J1842" s="1">
        <v>-39526.04</v>
      </c>
      <c r="K1842" s="1">
        <v>205712.1</v>
      </c>
      <c r="L1842" s="2" t="s">
        <v>21</v>
      </c>
      <c r="M1842" s="1">
        <v>1988</v>
      </c>
      <c r="N1842" s="1" t="str" cm="1">
        <f t="array" ref="N18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2" s="2" t="s">
        <v>32</v>
      </c>
      <c r="P1842" s="2" t="str" cm="1">
        <f t="array" ref="P18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2" s="1">
        <v>3</v>
      </c>
      <c r="R1842" s="1">
        <v>37.44</v>
      </c>
      <c r="S1842" s="1">
        <v>10.24</v>
      </c>
      <c r="T1842" s="1">
        <v>18.68</v>
      </c>
      <c r="U1842" s="1">
        <v>8.11</v>
      </c>
      <c r="V1842" s="10"/>
      <c r="W1842" s="1" t="s">
        <v>41</v>
      </c>
      <c r="X1842" s="2" t="s">
        <v>38</v>
      </c>
      <c r="Y1842" s="2" t="str" cm="1">
        <f t="array" ref="Y18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3" spans="1:25" ht="15" customHeight="1" x14ac:dyDescent="0.35">
      <c r="A1843" s="1">
        <v>1842</v>
      </c>
      <c r="B1843" s="13">
        <v>-8.6309743879082994</v>
      </c>
      <c r="C1843" s="12">
        <v>41.537473126863901</v>
      </c>
      <c r="D1843" s="1">
        <v>5272</v>
      </c>
      <c r="E1843" s="2" t="s">
        <v>2015</v>
      </c>
      <c r="F1843" s="1"/>
      <c r="G1843" s="2" t="s">
        <v>37</v>
      </c>
      <c r="H1843" s="2" t="s">
        <v>225</v>
      </c>
      <c r="I1843" s="2" t="s">
        <v>1772</v>
      </c>
      <c r="J1843" s="1">
        <v>-41546</v>
      </c>
      <c r="K1843" s="1">
        <v>207689</v>
      </c>
      <c r="L1843" s="2" t="s">
        <v>21</v>
      </c>
      <c r="M1843" s="1">
        <v>1988</v>
      </c>
      <c r="N1843" s="1" t="str" cm="1">
        <f t="array" ref="N18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3" s="2" t="s">
        <v>32</v>
      </c>
      <c r="P1843" s="2" t="str" cm="1">
        <f t="array" ref="P18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3" s="1">
        <v>3</v>
      </c>
      <c r="R1843" s="1">
        <v>42.88</v>
      </c>
      <c r="S1843" s="1">
        <v>9.5</v>
      </c>
      <c r="T1843" s="1">
        <v>27.6</v>
      </c>
      <c r="U1843" s="1">
        <v>6.16</v>
      </c>
      <c r="V1843" s="10"/>
      <c r="W1843" s="1" t="s">
        <v>41</v>
      </c>
      <c r="X1843" s="2" t="s">
        <v>38</v>
      </c>
      <c r="Y1843" s="2" t="str" cm="1">
        <f t="array" ref="Y18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4" spans="1:25" ht="15" customHeight="1" x14ac:dyDescent="0.35">
      <c r="A1844" s="1">
        <v>1843</v>
      </c>
      <c r="B1844" s="13">
        <v>-8.6259801767978104</v>
      </c>
      <c r="C1844" s="12">
        <v>41.516398811995899</v>
      </c>
      <c r="D1844" s="1">
        <v>5273</v>
      </c>
      <c r="E1844" s="2" t="s">
        <v>2016</v>
      </c>
      <c r="F1844" s="1"/>
      <c r="G1844" s="2" t="s">
        <v>37</v>
      </c>
      <c r="H1844" s="2" t="s">
        <v>225</v>
      </c>
      <c r="I1844" s="2" t="s">
        <v>1772</v>
      </c>
      <c r="J1844" s="1">
        <v>-41142.589999999997</v>
      </c>
      <c r="K1844" s="1">
        <v>205346</v>
      </c>
      <c r="L1844" s="2" t="s">
        <v>21</v>
      </c>
      <c r="M1844" s="1">
        <v>1988</v>
      </c>
      <c r="N1844" s="1" t="str" cm="1">
        <f t="array" ref="N18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4" s="2" t="s">
        <v>32</v>
      </c>
      <c r="P1844" s="2" t="str" cm="1">
        <f t="array" ref="P18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4" s="1">
        <v>3</v>
      </c>
      <c r="R1844" s="1">
        <v>31</v>
      </c>
      <c r="S1844" s="1">
        <v>8.5</v>
      </c>
      <c r="T1844" s="1">
        <v>15.87</v>
      </c>
      <c r="U1844" s="1">
        <v>6.19</v>
      </c>
      <c r="V1844" s="10"/>
      <c r="W1844" s="1" t="s">
        <v>41</v>
      </c>
      <c r="X1844" s="2" t="s">
        <v>38</v>
      </c>
      <c r="Y1844" s="2" t="str" cm="1">
        <f t="array" ref="Y18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5" spans="1:25" ht="15" customHeight="1" x14ac:dyDescent="0.35">
      <c r="A1845" s="1">
        <v>1844</v>
      </c>
      <c r="B1845" s="13">
        <v>-8.2312008744631893</v>
      </c>
      <c r="C1845" s="12">
        <v>41.455151324471998</v>
      </c>
      <c r="D1845" s="1">
        <v>5276</v>
      </c>
      <c r="E1845" s="2" t="s">
        <v>2017</v>
      </c>
      <c r="F1845" s="1"/>
      <c r="G1845" s="2" t="s">
        <v>37</v>
      </c>
      <c r="H1845" s="2" t="s">
        <v>225</v>
      </c>
      <c r="I1845" s="2" t="s">
        <v>1971</v>
      </c>
      <c r="J1845" s="1">
        <v>-8196</v>
      </c>
      <c r="K1845" s="1">
        <v>198431</v>
      </c>
      <c r="L1845" s="2" t="s">
        <v>21</v>
      </c>
      <c r="M1845" s="1">
        <v>1998</v>
      </c>
      <c r="N1845" s="1" t="str" cm="1">
        <f t="array" ref="N18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5" s="2" t="s">
        <v>32</v>
      </c>
      <c r="P1845" s="2" t="str" cm="1">
        <f t="array" ref="P18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5" s="1">
        <v>2</v>
      </c>
      <c r="R1845" s="1">
        <v>50.6</v>
      </c>
      <c r="S1845" s="1">
        <v>11.9</v>
      </c>
      <c r="T1845" s="1">
        <v>25.4</v>
      </c>
      <c r="U1845" s="1">
        <v>7.5</v>
      </c>
      <c r="V1845" s="10"/>
      <c r="W1845" s="1" t="s">
        <v>41</v>
      </c>
      <c r="X1845" s="2" t="s">
        <v>38</v>
      </c>
      <c r="Y1845" s="2" t="str" cm="1">
        <f t="array" ref="Y18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6" spans="1:25" ht="15" customHeight="1" x14ac:dyDescent="0.35">
      <c r="A1846" s="1">
        <v>1845</v>
      </c>
      <c r="B1846" s="13">
        <v>-8.2224635015769003</v>
      </c>
      <c r="C1846" s="12">
        <v>41.456656695089002</v>
      </c>
      <c r="D1846" s="1">
        <v>5278</v>
      </c>
      <c r="E1846" s="2" t="s">
        <v>2018</v>
      </c>
      <c r="F1846" s="1"/>
      <c r="G1846" s="2" t="s">
        <v>19</v>
      </c>
      <c r="H1846" s="2" t="s">
        <v>225</v>
      </c>
      <c r="I1846" s="2" t="s">
        <v>1971</v>
      </c>
      <c r="J1846" s="1">
        <v>-7465.7870000000003</v>
      </c>
      <c r="K1846" s="1">
        <v>198597.4</v>
      </c>
      <c r="L1846" s="2" t="s">
        <v>21</v>
      </c>
      <c r="M1846" s="1">
        <v>1998</v>
      </c>
      <c r="N1846" s="1" t="str" cm="1">
        <f t="array" ref="N18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6" s="2" t="s">
        <v>65</v>
      </c>
      <c r="P1846" s="2" t="str" cm="1">
        <f t="array" ref="P18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6" s="1">
        <v>1</v>
      </c>
      <c r="R1846" s="1">
        <v>5.7</v>
      </c>
      <c r="S1846" s="1">
        <v>28.5</v>
      </c>
      <c r="T1846" s="1">
        <v>5.7</v>
      </c>
      <c r="U1846" s="9"/>
      <c r="V1846" s="10"/>
      <c r="W1846" s="1" t="s">
        <v>41</v>
      </c>
      <c r="X1846" s="2" t="s">
        <v>24</v>
      </c>
      <c r="Y1846" s="2" t="str" cm="1">
        <f t="array" ref="Y18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7" spans="1:25" ht="15" customHeight="1" x14ac:dyDescent="0.35">
      <c r="A1847" s="1">
        <v>1846</v>
      </c>
      <c r="B1847" s="13">
        <v>-8.2186248886573399</v>
      </c>
      <c r="C1847" s="12">
        <v>41.4554071675187</v>
      </c>
      <c r="D1847" s="1">
        <v>5279</v>
      </c>
      <c r="E1847" s="2" t="s">
        <v>2019</v>
      </c>
      <c r="F1847" s="1"/>
      <c r="G1847" s="2" t="s">
        <v>37</v>
      </c>
      <c r="H1847" s="2" t="s">
        <v>225</v>
      </c>
      <c r="I1847" s="2" t="s">
        <v>1971</v>
      </c>
      <c r="J1847" s="1">
        <v>-7145.201</v>
      </c>
      <c r="K1847" s="1">
        <v>198458.3</v>
      </c>
      <c r="L1847" s="2" t="s">
        <v>21</v>
      </c>
      <c r="M1847" s="1">
        <v>1998</v>
      </c>
      <c r="N1847" s="1" t="str" cm="1">
        <f t="array" ref="N18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7" s="2" t="s">
        <v>32</v>
      </c>
      <c r="P1847" s="2" t="str" cm="1">
        <f t="array" ref="P18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47" s="1">
        <v>4</v>
      </c>
      <c r="R1847" s="1">
        <v>52.5</v>
      </c>
      <c r="S1847" s="1">
        <v>9.5</v>
      </c>
      <c r="T1847" s="1">
        <v>15.35</v>
      </c>
      <c r="U1847" s="1">
        <v>7.6</v>
      </c>
      <c r="V1847" s="10"/>
      <c r="W1847" s="1" t="s">
        <v>41</v>
      </c>
      <c r="X1847" s="2" t="s">
        <v>38</v>
      </c>
      <c r="Y1847" s="2" t="str" cm="1">
        <f t="array" ref="Y18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8" spans="1:25" ht="15" customHeight="1" x14ac:dyDescent="0.35">
      <c r="A1848" s="1">
        <v>1847</v>
      </c>
      <c r="B1848" s="13">
        <v>-8.2158943487068505</v>
      </c>
      <c r="C1848" s="12">
        <v>41.450954923890599</v>
      </c>
      <c r="D1848" s="1">
        <v>5280</v>
      </c>
      <c r="E1848" s="2" t="s">
        <v>2020</v>
      </c>
      <c r="F1848" s="1"/>
      <c r="G1848" s="2" t="s">
        <v>19</v>
      </c>
      <c r="H1848" s="2" t="s">
        <v>225</v>
      </c>
      <c r="I1848" s="2" t="s">
        <v>1971</v>
      </c>
      <c r="J1848" s="1">
        <v>-6917.5280000000002</v>
      </c>
      <c r="K1848" s="1">
        <v>197963.6</v>
      </c>
      <c r="L1848" s="2" t="s">
        <v>21</v>
      </c>
      <c r="M1848" s="1">
        <v>1998</v>
      </c>
      <c r="N1848" s="1" t="str" cm="1">
        <f t="array" ref="N18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8" s="2" t="s">
        <v>65</v>
      </c>
      <c r="P1848" s="2" t="str" cm="1">
        <f t="array" ref="P18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48" s="1">
        <v>1</v>
      </c>
      <c r="R1848" s="1">
        <v>9.65</v>
      </c>
      <c r="S1848" s="1">
        <v>28</v>
      </c>
      <c r="T1848" s="1">
        <v>9.65</v>
      </c>
      <c r="U1848" s="9"/>
      <c r="V1848" s="10"/>
      <c r="W1848" s="1" t="s">
        <v>41</v>
      </c>
      <c r="X1848" s="2" t="s">
        <v>24</v>
      </c>
      <c r="Y1848" s="2" t="str" cm="1">
        <f t="array" ref="Y18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49" spans="1:25" ht="15" customHeight="1" x14ac:dyDescent="0.35">
      <c r="A1849" s="1">
        <v>1848</v>
      </c>
      <c r="B1849" s="13">
        <v>-8.2128025081258205</v>
      </c>
      <c r="C1849" s="12">
        <v>41.451340674587001</v>
      </c>
      <c r="D1849" s="1">
        <v>5281</v>
      </c>
      <c r="E1849" s="2" t="s">
        <v>2021</v>
      </c>
      <c r="F1849" s="1"/>
      <c r="G1849" s="2" t="s">
        <v>19</v>
      </c>
      <c r="H1849" s="2" t="s">
        <v>225</v>
      </c>
      <c r="I1849" s="2" t="s">
        <v>1971</v>
      </c>
      <c r="J1849" s="1">
        <v>-6659.1369999999997</v>
      </c>
      <c r="K1849" s="1">
        <v>198006.2</v>
      </c>
      <c r="L1849" s="2" t="s">
        <v>21</v>
      </c>
      <c r="M1849" s="1">
        <v>1998</v>
      </c>
      <c r="N1849" s="1" t="str" cm="1">
        <f t="array" ref="N18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49" s="2" t="s">
        <v>22</v>
      </c>
      <c r="P1849" s="2" t="str" cm="1">
        <f t="array" ref="P18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49" s="1">
        <v>1</v>
      </c>
      <c r="R1849" s="1">
        <v>10.5</v>
      </c>
      <c r="S1849" s="1">
        <v>27.5</v>
      </c>
      <c r="T1849" s="1">
        <v>10.5</v>
      </c>
      <c r="U1849" s="9"/>
      <c r="V1849" s="10"/>
      <c r="W1849" s="1" t="s">
        <v>41</v>
      </c>
      <c r="X1849" s="2" t="s">
        <v>24</v>
      </c>
      <c r="Y1849" s="2" t="str" cm="1">
        <f t="array" ref="Y18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0" spans="1:25" ht="15" customHeight="1" x14ac:dyDescent="0.35">
      <c r="A1850" s="1">
        <v>1849</v>
      </c>
      <c r="B1850" s="13">
        <v>-8.2096999196717295</v>
      </c>
      <c r="C1850" s="12">
        <v>41.452947281573898</v>
      </c>
      <c r="D1850" s="1">
        <v>5282</v>
      </c>
      <c r="E1850" s="2" t="s">
        <v>2022</v>
      </c>
      <c r="F1850" s="1"/>
      <c r="G1850" s="2" t="s">
        <v>37</v>
      </c>
      <c r="H1850" s="2" t="s">
        <v>225</v>
      </c>
      <c r="I1850" s="2" t="s">
        <v>1971</v>
      </c>
      <c r="J1850" s="1">
        <v>-6399.7309999999998</v>
      </c>
      <c r="K1850" s="1">
        <v>198184.4</v>
      </c>
      <c r="L1850" s="2" t="s">
        <v>21</v>
      </c>
      <c r="M1850" s="1">
        <v>1998</v>
      </c>
      <c r="N1850" s="1" t="str" cm="1">
        <f t="array" ref="N18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0" s="2" t="s">
        <v>32</v>
      </c>
      <c r="P1850" s="2" t="str" cm="1">
        <f t="array" ref="P18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0" s="1">
        <v>4</v>
      </c>
      <c r="R1850" s="1">
        <v>56.9</v>
      </c>
      <c r="S1850" s="1">
        <v>11</v>
      </c>
      <c r="T1850" s="1">
        <v>16.600000000000001</v>
      </c>
      <c r="U1850" s="1">
        <v>5.7</v>
      </c>
      <c r="V1850" s="10"/>
      <c r="W1850" s="1" t="s">
        <v>41</v>
      </c>
      <c r="X1850" s="2" t="s">
        <v>38</v>
      </c>
      <c r="Y1850" s="2" t="str" cm="1">
        <f t="array" ref="Y18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1" spans="1:25" ht="15" customHeight="1" x14ac:dyDescent="0.35">
      <c r="A1851" s="1">
        <v>1850</v>
      </c>
      <c r="B1851" s="13">
        <v>-8.1998354381612995</v>
      </c>
      <c r="C1851" s="12">
        <v>41.452207000857697</v>
      </c>
      <c r="D1851" s="1">
        <v>5283</v>
      </c>
      <c r="E1851" s="2" t="s">
        <v>2023</v>
      </c>
      <c r="F1851" s="1"/>
      <c r="G1851" s="2" t="s">
        <v>19</v>
      </c>
      <c r="H1851" s="2" t="s">
        <v>225</v>
      </c>
      <c r="I1851" s="2" t="s">
        <v>1971</v>
      </c>
      <c r="J1851" s="1">
        <v>-5575.5519999999997</v>
      </c>
      <c r="K1851" s="1">
        <v>198101.5</v>
      </c>
      <c r="L1851" s="2" t="s">
        <v>21</v>
      </c>
      <c r="M1851" s="1">
        <v>1998</v>
      </c>
      <c r="N1851" s="1" t="str" cm="1">
        <f t="array" ref="N18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1" s="2" t="s">
        <v>65</v>
      </c>
      <c r="P1851" s="2" t="str" cm="1">
        <f t="array" ref="P18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51" s="1">
        <v>1</v>
      </c>
      <c r="R1851" s="1">
        <v>7.7</v>
      </c>
      <c r="S1851" s="1">
        <v>28</v>
      </c>
      <c r="T1851" s="1">
        <v>7.7</v>
      </c>
      <c r="U1851" s="9"/>
      <c r="V1851" s="10"/>
      <c r="W1851" s="1" t="s">
        <v>41</v>
      </c>
      <c r="X1851" s="2" t="s">
        <v>321</v>
      </c>
      <c r="Y1851" s="2" t="str" cm="1">
        <f t="array" ref="Y18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852" spans="1:25" ht="15" customHeight="1" x14ac:dyDescent="0.35">
      <c r="A1852" s="1">
        <v>1851</v>
      </c>
      <c r="B1852" s="13">
        <v>-8.1925551206342693</v>
      </c>
      <c r="C1852" s="12">
        <v>41.455177786074302</v>
      </c>
      <c r="D1852" s="1">
        <v>5284</v>
      </c>
      <c r="E1852" s="2" t="s">
        <v>2024</v>
      </c>
      <c r="F1852" s="1"/>
      <c r="G1852" s="2" t="s">
        <v>37</v>
      </c>
      <c r="H1852" s="2" t="s">
        <v>225</v>
      </c>
      <c r="I1852" s="2" t="s">
        <v>1971</v>
      </c>
      <c r="J1852" s="1">
        <v>-4967</v>
      </c>
      <c r="K1852" s="1">
        <v>198431</v>
      </c>
      <c r="L1852" s="2" t="s">
        <v>21</v>
      </c>
      <c r="M1852" s="1">
        <v>1998</v>
      </c>
      <c r="N1852" s="1" t="str" cm="1">
        <f t="array" ref="N18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2" s="2" t="s">
        <v>32</v>
      </c>
      <c r="P1852" s="2" t="str" cm="1">
        <f t="array" ref="P18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2" s="1">
        <v>4</v>
      </c>
      <c r="R1852" s="1">
        <v>50.4</v>
      </c>
      <c r="S1852" s="1">
        <v>9.5500000000000007</v>
      </c>
      <c r="T1852" s="1">
        <v>14.15</v>
      </c>
      <c r="U1852" s="1">
        <v>9.75</v>
      </c>
      <c r="V1852" s="10"/>
      <c r="W1852" s="1" t="s">
        <v>41</v>
      </c>
      <c r="X1852" s="2" t="s">
        <v>38</v>
      </c>
      <c r="Y1852" s="2" t="str" cm="1">
        <f t="array" ref="Y18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3" spans="1:25" ht="15" customHeight="1" x14ac:dyDescent="0.35">
      <c r="A1853" s="1">
        <v>1852</v>
      </c>
      <c r="B1853" s="13">
        <v>-8.1922634379756492</v>
      </c>
      <c r="C1853" s="12">
        <v>41.455294087013499</v>
      </c>
      <c r="D1853" s="1">
        <v>5285</v>
      </c>
      <c r="E1853" s="2" t="s">
        <v>2025</v>
      </c>
      <c r="F1853" s="1"/>
      <c r="G1853" s="2" t="s">
        <v>63</v>
      </c>
      <c r="H1853" s="2" t="s">
        <v>225</v>
      </c>
      <c r="I1853" s="2" t="s">
        <v>1971</v>
      </c>
      <c r="J1853" s="1">
        <v>-4942.62</v>
      </c>
      <c r="K1853" s="1">
        <v>198443.9</v>
      </c>
      <c r="L1853" s="2" t="s">
        <v>21</v>
      </c>
      <c r="M1853" s="1">
        <v>1998</v>
      </c>
      <c r="N1853" s="1" t="str" cm="1">
        <f t="array" ref="N18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3" s="2" t="s">
        <v>32</v>
      </c>
      <c r="P1853" s="2" t="str" cm="1">
        <f t="array" ref="P18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3" s="1">
        <v>8</v>
      </c>
      <c r="R1853" s="1">
        <v>229.05</v>
      </c>
      <c r="S1853" s="1">
        <v>27.35</v>
      </c>
      <c r="T1853" s="1">
        <v>30.15</v>
      </c>
      <c r="U1853" s="1">
        <v>22.45</v>
      </c>
      <c r="V1853" s="10"/>
      <c r="W1853" s="1" t="s">
        <v>41</v>
      </c>
      <c r="X1853" s="2" t="s">
        <v>38</v>
      </c>
      <c r="Y1853" s="2" t="str" cm="1">
        <f t="array" ref="Y18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4" spans="1:25" ht="15" customHeight="1" x14ac:dyDescent="0.35">
      <c r="A1854" s="1">
        <v>1853</v>
      </c>
      <c r="B1854" s="13">
        <v>-8.18735059416049</v>
      </c>
      <c r="C1854" s="12">
        <v>41.457224247546897</v>
      </c>
      <c r="D1854" s="1">
        <v>5286</v>
      </c>
      <c r="E1854" s="2" t="s">
        <v>2026</v>
      </c>
      <c r="F1854" s="1"/>
      <c r="G1854" s="2" t="s">
        <v>63</v>
      </c>
      <c r="H1854" s="2" t="s">
        <v>225</v>
      </c>
      <c r="I1854" s="2" t="s">
        <v>1971</v>
      </c>
      <c r="J1854" s="1">
        <v>-4532</v>
      </c>
      <c r="K1854" s="1">
        <v>198658</v>
      </c>
      <c r="L1854" s="2" t="s">
        <v>21</v>
      </c>
      <c r="M1854" s="1">
        <v>1998</v>
      </c>
      <c r="N1854" s="1" t="str" cm="1">
        <f t="array" ref="N18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4" s="2" t="s">
        <v>32</v>
      </c>
      <c r="P1854" s="2" t="str" cm="1">
        <f t="array" ref="P18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4" s="1">
        <v>8</v>
      </c>
      <c r="R1854" s="1">
        <v>220.8</v>
      </c>
      <c r="S1854" s="1">
        <v>17</v>
      </c>
      <c r="T1854" s="1">
        <v>36</v>
      </c>
      <c r="U1854" s="1">
        <v>20.65</v>
      </c>
      <c r="V1854" s="10"/>
      <c r="W1854" s="1" t="s">
        <v>41</v>
      </c>
      <c r="X1854" s="2" t="s">
        <v>38</v>
      </c>
      <c r="Y1854" s="2" t="str" cm="1">
        <f t="array" ref="Y18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5" spans="1:25" ht="15" customHeight="1" x14ac:dyDescent="0.35">
      <c r="A1855" s="1">
        <v>1854</v>
      </c>
      <c r="B1855" s="13">
        <v>-8.1875293344522593</v>
      </c>
      <c r="C1855" s="12">
        <v>41.454316797279397</v>
      </c>
      <c r="D1855" s="1">
        <v>5287</v>
      </c>
      <c r="E1855" s="2" t="s">
        <v>2027</v>
      </c>
      <c r="F1855" s="1"/>
      <c r="G1855" s="2" t="s">
        <v>37</v>
      </c>
      <c r="H1855" s="2" t="s">
        <v>225</v>
      </c>
      <c r="I1855" s="2" t="s">
        <v>1971</v>
      </c>
      <c r="J1855" s="1">
        <v>-4547.1369999999997</v>
      </c>
      <c r="K1855" s="1">
        <v>198335.1</v>
      </c>
      <c r="L1855" s="2" t="s">
        <v>21</v>
      </c>
      <c r="M1855" s="1">
        <v>1998</v>
      </c>
      <c r="N1855" s="1" t="str" cm="1">
        <f t="array" ref="N18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5" s="2" t="s">
        <v>32</v>
      </c>
      <c r="P1855" s="2" t="str" cm="1">
        <f t="array" ref="P18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5" s="1">
        <v>3</v>
      </c>
      <c r="R1855" s="1">
        <v>47.85</v>
      </c>
      <c r="S1855" s="1">
        <v>7.9</v>
      </c>
      <c r="T1855" s="1">
        <v>23.7</v>
      </c>
      <c r="U1855" s="1">
        <v>9.3000000000000007</v>
      </c>
      <c r="V1855" s="10"/>
      <c r="W1855" s="1" t="s">
        <v>41</v>
      </c>
      <c r="X1855" s="2" t="s">
        <v>38</v>
      </c>
      <c r="Y1855" s="2" t="str" cm="1">
        <f t="array" ref="Y18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6" spans="1:25" ht="15" customHeight="1" x14ac:dyDescent="0.35">
      <c r="A1856" s="1">
        <v>1855</v>
      </c>
      <c r="B1856" s="13">
        <v>-8.1850905047179605</v>
      </c>
      <c r="C1856" s="12">
        <v>41.459728379675802</v>
      </c>
      <c r="D1856" s="1">
        <v>5288</v>
      </c>
      <c r="E1856" s="2" t="s">
        <v>2028</v>
      </c>
      <c r="F1856" s="1"/>
      <c r="G1856" s="2" t="s">
        <v>37</v>
      </c>
      <c r="H1856" s="2" t="s">
        <v>225</v>
      </c>
      <c r="I1856" s="2" t="s">
        <v>1971</v>
      </c>
      <c r="J1856" s="1">
        <v>-4343</v>
      </c>
      <c r="K1856" s="1">
        <v>198936</v>
      </c>
      <c r="L1856" s="2" t="s">
        <v>21</v>
      </c>
      <c r="M1856" s="1">
        <v>1998</v>
      </c>
      <c r="N1856" s="1" t="str" cm="1">
        <f t="array" ref="N18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6" s="2" t="s">
        <v>32</v>
      </c>
      <c r="P1856" s="2" t="str" cm="1">
        <f t="array" ref="P18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6" s="1">
        <v>3</v>
      </c>
      <c r="R1856" s="1">
        <v>40.200000000000003</v>
      </c>
      <c r="S1856" s="1">
        <v>9.5</v>
      </c>
      <c r="T1856" s="1">
        <v>15.8</v>
      </c>
      <c r="U1856" s="1">
        <v>5.6</v>
      </c>
      <c r="V1856" s="10"/>
      <c r="W1856" s="1" t="s">
        <v>41</v>
      </c>
      <c r="X1856" s="2" t="s">
        <v>38</v>
      </c>
      <c r="Y1856" s="2" t="str" cm="1">
        <f t="array" ref="Y18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7" spans="1:25" ht="15" customHeight="1" x14ac:dyDescent="0.35">
      <c r="A1857" s="1">
        <v>1856</v>
      </c>
      <c r="B1857" s="13">
        <v>-8.1736981622249196</v>
      </c>
      <c r="C1857" s="12">
        <v>41.463451578863598</v>
      </c>
      <c r="D1857" s="1">
        <v>5289</v>
      </c>
      <c r="E1857" s="2" t="s">
        <v>2029</v>
      </c>
      <c r="F1857" s="1"/>
      <c r="G1857" s="2" t="s">
        <v>37</v>
      </c>
      <c r="H1857" s="2" t="s">
        <v>225</v>
      </c>
      <c r="I1857" s="2" t="s">
        <v>1971</v>
      </c>
      <c r="J1857" s="1">
        <v>-3391</v>
      </c>
      <c r="K1857" s="1">
        <v>199349</v>
      </c>
      <c r="L1857" s="2" t="s">
        <v>21</v>
      </c>
      <c r="M1857" s="1">
        <v>1998</v>
      </c>
      <c r="N1857" s="1" t="str" cm="1">
        <f t="array" ref="N18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7" s="2" t="s">
        <v>32</v>
      </c>
      <c r="P1857" s="2" t="str" cm="1">
        <f t="array" ref="P18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7" s="1">
        <v>3</v>
      </c>
      <c r="R1857" s="1">
        <v>47.76</v>
      </c>
      <c r="S1857" s="1">
        <v>16.5</v>
      </c>
      <c r="T1857" s="1">
        <v>23.72</v>
      </c>
      <c r="U1857" s="1">
        <v>5.9</v>
      </c>
      <c r="V1857" s="10"/>
      <c r="W1857" s="1" t="s">
        <v>41</v>
      </c>
      <c r="X1857" s="2" t="s">
        <v>38</v>
      </c>
      <c r="Y1857" s="2" t="str" cm="1">
        <f t="array" ref="Y18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8" spans="1:25" ht="15" customHeight="1" x14ac:dyDescent="0.35">
      <c r="A1858" s="1">
        <v>1857</v>
      </c>
      <c r="B1858" s="13">
        <v>-8.1667318712976193</v>
      </c>
      <c r="C1858" s="12">
        <v>41.463786970577097</v>
      </c>
      <c r="D1858" s="1">
        <v>5290</v>
      </c>
      <c r="E1858" s="2" t="s">
        <v>2030</v>
      </c>
      <c r="F1858" s="1"/>
      <c r="G1858" s="2" t="s">
        <v>37</v>
      </c>
      <c r="H1858" s="2" t="s">
        <v>225</v>
      </c>
      <c r="I1858" s="2" t="s">
        <v>1971</v>
      </c>
      <c r="J1858" s="1">
        <v>-2809</v>
      </c>
      <c r="K1858" s="1">
        <v>199386</v>
      </c>
      <c r="L1858" s="2" t="s">
        <v>21</v>
      </c>
      <c r="M1858" s="1">
        <v>1998</v>
      </c>
      <c r="N1858" s="1" t="str" cm="1">
        <f t="array" ref="N18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8" s="2" t="s">
        <v>32</v>
      </c>
      <c r="P1858" s="2" t="str" cm="1">
        <f t="array" ref="P18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58" s="1">
        <v>3</v>
      </c>
      <c r="R1858" s="1">
        <v>41.1</v>
      </c>
      <c r="S1858" s="1">
        <v>7.6</v>
      </c>
      <c r="T1858" s="1">
        <v>17.059999999999999</v>
      </c>
      <c r="U1858" s="1">
        <v>5.4</v>
      </c>
      <c r="V1858" s="10"/>
      <c r="W1858" s="1" t="s">
        <v>41</v>
      </c>
      <c r="X1858" s="2" t="s">
        <v>38</v>
      </c>
      <c r="Y1858" s="2" t="str" cm="1">
        <f t="array" ref="Y18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59" spans="1:25" ht="15" customHeight="1" x14ac:dyDescent="0.35">
      <c r="A1859" s="1">
        <v>1858</v>
      </c>
      <c r="B1859" s="13">
        <v>-8.1579335374766302</v>
      </c>
      <c r="C1859" s="12">
        <v>41.462052351649298</v>
      </c>
      <c r="D1859" s="1">
        <v>5291</v>
      </c>
      <c r="E1859" s="2" t="s">
        <v>2031</v>
      </c>
      <c r="F1859" s="1"/>
      <c r="G1859" s="2" t="s">
        <v>37</v>
      </c>
      <c r="H1859" s="2" t="s">
        <v>225</v>
      </c>
      <c r="I1859" s="2" t="s">
        <v>1971</v>
      </c>
      <c r="J1859" s="1">
        <v>-2074.0189999999998</v>
      </c>
      <c r="K1859" s="1">
        <v>199193.1</v>
      </c>
      <c r="L1859" s="2" t="s">
        <v>21</v>
      </c>
      <c r="M1859" s="1">
        <v>1998</v>
      </c>
      <c r="N1859" s="1" t="str" cm="1">
        <f t="array" ref="N18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59" s="2" t="s">
        <v>22</v>
      </c>
      <c r="P1859" s="2" t="str" cm="1">
        <f t="array" ref="P18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859" s="1">
        <v>1</v>
      </c>
      <c r="R1859" s="1">
        <v>17.5</v>
      </c>
      <c r="S1859" s="1">
        <v>10.9</v>
      </c>
      <c r="T1859" s="1">
        <v>17.5</v>
      </c>
      <c r="U1859" s="9"/>
      <c r="V1859" s="10"/>
      <c r="W1859" s="1" t="s">
        <v>41</v>
      </c>
      <c r="X1859" s="2" t="s">
        <v>38</v>
      </c>
      <c r="Y1859" s="2" t="str" cm="1">
        <f t="array" ref="Y18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0" spans="1:25" ht="15" customHeight="1" x14ac:dyDescent="0.35">
      <c r="A1860" s="1">
        <v>1859</v>
      </c>
      <c r="B1860" s="13">
        <v>-8.1495009104007092</v>
      </c>
      <c r="C1860" s="12">
        <v>41.458538734500898</v>
      </c>
      <c r="D1860" s="1">
        <v>5292</v>
      </c>
      <c r="E1860" s="2" t="s">
        <v>2032</v>
      </c>
      <c r="F1860" s="1"/>
      <c r="G1860" s="2" t="s">
        <v>37</v>
      </c>
      <c r="H1860" s="2" t="s">
        <v>225</v>
      </c>
      <c r="I1860" s="2" t="s">
        <v>1971</v>
      </c>
      <c r="J1860" s="1">
        <v>-1369.59</v>
      </c>
      <c r="K1860" s="1">
        <v>198802.7</v>
      </c>
      <c r="L1860" s="2" t="s">
        <v>21</v>
      </c>
      <c r="M1860" s="1">
        <v>1998</v>
      </c>
      <c r="N1860" s="1" t="str" cm="1">
        <f t="array" ref="N18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0" s="2" t="s">
        <v>32</v>
      </c>
      <c r="P1860" s="2" t="str" cm="1">
        <f t="array" ref="P18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0" s="1">
        <v>3</v>
      </c>
      <c r="R1860" s="1">
        <v>41.35</v>
      </c>
      <c r="S1860" s="1">
        <v>9.4</v>
      </c>
      <c r="T1860" s="1">
        <v>17</v>
      </c>
      <c r="U1860" s="1">
        <v>7.65</v>
      </c>
      <c r="V1860" s="10"/>
      <c r="W1860" s="1" t="s">
        <v>41</v>
      </c>
      <c r="X1860" s="2" t="s">
        <v>38</v>
      </c>
      <c r="Y1860" s="2" t="str" cm="1">
        <f t="array" ref="Y18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1" spans="1:25" ht="15" customHeight="1" x14ac:dyDescent="0.35">
      <c r="A1861" s="1">
        <v>1860</v>
      </c>
      <c r="B1861" s="13">
        <v>-8.1476624444919405</v>
      </c>
      <c r="C1861" s="12">
        <v>41.4578573852774</v>
      </c>
      <c r="D1861" s="1">
        <v>5293</v>
      </c>
      <c r="E1861" s="2" t="s">
        <v>2033</v>
      </c>
      <c r="F1861" s="1"/>
      <c r="G1861" s="2" t="s">
        <v>37</v>
      </c>
      <c r="H1861" s="2" t="s">
        <v>225</v>
      </c>
      <c r="I1861" s="2" t="s">
        <v>1971</v>
      </c>
      <c r="J1861" s="1">
        <v>-1216</v>
      </c>
      <c r="K1861" s="1">
        <v>198727</v>
      </c>
      <c r="L1861" s="2" t="s">
        <v>21</v>
      </c>
      <c r="M1861" s="1">
        <v>1998</v>
      </c>
      <c r="N1861" s="1" t="str" cm="1">
        <f t="array" ref="N18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1" s="2" t="s">
        <v>32</v>
      </c>
      <c r="P1861" s="2" t="str" cm="1">
        <f t="array" ref="P18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1" s="1">
        <v>3</v>
      </c>
      <c r="R1861" s="1">
        <v>61.85</v>
      </c>
      <c r="S1861" s="1">
        <v>10.95</v>
      </c>
      <c r="T1861" s="1">
        <v>31.5</v>
      </c>
      <c r="U1861" s="1">
        <v>8.65</v>
      </c>
      <c r="V1861" s="10"/>
      <c r="W1861" s="1" t="s">
        <v>41</v>
      </c>
      <c r="X1861" s="2" t="s">
        <v>38</v>
      </c>
      <c r="Y1861" s="2" t="str" cm="1">
        <f t="array" ref="Y18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2" spans="1:25" ht="15" customHeight="1" x14ac:dyDescent="0.35">
      <c r="A1862" s="1">
        <v>1861</v>
      </c>
      <c r="B1862" s="13">
        <v>-8.1425981573390498</v>
      </c>
      <c r="C1862" s="12">
        <v>41.457620211092802</v>
      </c>
      <c r="D1862" s="1">
        <v>5294</v>
      </c>
      <c r="E1862" s="2" t="s">
        <v>2034</v>
      </c>
      <c r="F1862" s="1"/>
      <c r="G1862" s="2" t="s">
        <v>37</v>
      </c>
      <c r="H1862" s="2" t="s">
        <v>225</v>
      </c>
      <c r="I1862" s="2" t="s">
        <v>1971</v>
      </c>
      <c r="J1862" s="1">
        <v>-792.88030000000003</v>
      </c>
      <c r="K1862" s="1">
        <v>198700.6</v>
      </c>
      <c r="L1862" s="2" t="s">
        <v>21</v>
      </c>
      <c r="M1862" s="1">
        <v>1998</v>
      </c>
      <c r="N1862" s="1" t="str" cm="1">
        <f t="array" ref="N18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2" s="2" t="s">
        <v>32</v>
      </c>
      <c r="P1862" s="2" t="str" cm="1">
        <f t="array" ref="P18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2" s="1">
        <v>3</v>
      </c>
      <c r="R1862" s="1">
        <v>45.95</v>
      </c>
      <c r="S1862" s="1">
        <v>20.85</v>
      </c>
      <c r="T1862" s="1">
        <v>22</v>
      </c>
      <c r="U1862" s="1">
        <v>4.95</v>
      </c>
      <c r="V1862" s="10"/>
      <c r="W1862" s="1" t="s">
        <v>41</v>
      </c>
      <c r="X1862" s="2" t="s">
        <v>38</v>
      </c>
      <c r="Y1862" s="2" t="str" cm="1">
        <f t="array" ref="Y18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3" spans="1:25" ht="15" customHeight="1" x14ac:dyDescent="0.35">
      <c r="A1863" s="1">
        <v>1862</v>
      </c>
      <c r="B1863" s="13">
        <v>-8.2755426050148007</v>
      </c>
      <c r="C1863" s="12">
        <v>41.455692024358903</v>
      </c>
      <c r="D1863" s="1">
        <v>5295</v>
      </c>
      <c r="E1863" s="2" t="s">
        <v>2035</v>
      </c>
      <c r="F1863" s="1"/>
      <c r="G1863" s="2" t="s">
        <v>19</v>
      </c>
      <c r="H1863" s="2" t="s">
        <v>225</v>
      </c>
      <c r="I1863" s="2" t="s">
        <v>1454</v>
      </c>
      <c r="J1863" s="1">
        <v>-11900.82</v>
      </c>
      <c r="K1863" s="1">
        <v>198496.2</v>
      </c>
      <c r="L1863" s="2" t="s">
        <v>21</v>
      </c>
      <c r="M1863" s="1">
        <v>2004</v>
      </c>
      <c r="N1863" s="1" t="str" cm="1">
        <f t="array" ref="N18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3" s="2" t="s">
        <v>32</v>
      </c>
      <c r="P1863" s="2" t="str" cm="1">
        <f t="array" ref="P18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3" s="1">
        <v>3</v>
      </c>
      <c r="R1863" s="1">
        <v>65.25</v>
      </c>
      <c r="S1863" s="1">
        <v>26.8</v>
      </c>
      <c r="T1863" s="1">
        <v>35.5</v>
      </c>
      <c r="U1863" s="1">
        <v>5.45</v>
      </c>
      <c r="V1863" s="10"/>
      <c r="W1863" s="1" t="s">
        <v>41</v>
      </c>
      <c r="X1863" s="2" t="s">
        <v>38</v>
      </c>
      <c r="Y1863" s="2" t="str" cm="1">
        <f t="array" ref="Y18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4" spans="1:25" ht="15" customHeight="1" x14ac:dyDescent="0.35">
      <c r="A1864" s="1">
        <v>1863</v>
      </c>
      <c r="B1864" s="13">
        <v>-9.4070073297398693</v>
      </c>
      <c r="C1864" s="12">
        <v>38.944615079193802</v>
      </c>
      <c r="D1864" s="1">
        <v>5306</v>
      </c>
      <c r="E1864" s="2" t="s">
        <v>2036</v>
      </c>
      <c r="F1864" s="1"/>
      <c r="G1864" s="2" t="s">
        <v>26</v>
      </c>
      <c r="H1864" s="2" t="s">
        <v>374</v>
      </c>
      <c r="I1864" s="2" t="s">
        <v>375</v>
      </c>
      <c r="J1864" s="1">
        <v>-110441.2</v>
      </c>
      <c r="K1864" s="1">
        <v>-79568.039999999994</v>
      </c>
      <c r="L1864" s="2" t="s">
        <v>21</v>
      </c>
      <c r="M1864" s="1">
        <v>2002</v>
      </c>
      <c r="N1864" s="1" t="str" cm="1">
        <f t="array" ref="N18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4" s="2" t="s">
        <v>32</v>
      </c>
      <c r="P1864" s="2" t="str" cm="1">
        <f t="array" ref="P18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4" s="1">
        <v>3</v>
      </c>
      <c r="R1864" s="1">
        <v>47.08</v>
      </c>
      <c r="S1864" s="1">
        <v>11.8</v>
      </c>
      <c r="T1864" s="1">
        <v>24.44</v>
      </c>
      <c r="U1864" s="1">
        <v>6.56</v>
      </c>
      <c r="V1864" s="10"/>
      <c r="W1864" s="1" t="s">
        <v>30</v>
      </c>
      <c r="X1864" s="2" t="s">
        <v>38</v>
      </c>
      <c r="Y1864" s="2" t="str" cm="1">
        <f t="array" ref="Y18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5" spans="1:25" ht="15" customHeight="1" x14ac:dyDescent="0.35">
      <c r="A1865" s="1">
        <v>1864</v>
      </c>
      <c r="B1865" s="13">
        <v>-9.0989555972301606</v>
      </c>
      <c r="C1865" s="12">
        <v>38.795539797237602</v>
      </c>
      <c r="D1865" s="1">
        <v>5322</v>
      </c>
      <c r="E1865" s="2" t="s">
        <v>2037</v>
      </c>
      <c r="F1865" s="1"/>
      <c r="G1865" s="2" t="s">
        <v>63</v>
      </c>
      <c r="H1865" s="2" t="s">
        <v>374</v>
      </c>
      <c r="I1865" s="2" t="s">
        <v>965</v>
      </c>
      <c r="J1865" s="1">
        <v>-83909</v>
      </c>
      <c r="K1865" s="1">
        <v>-96446</v>
      </c>
      <c r="L1865" s="2" t="s">
        <v>21</v>
      </c>
      <c r="M1865" s="1">
        <v>1997</v>
      </c>
      <c r="N1865" s="1" t="str" cm="1">
        <f t="array" ref="N18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5" s="2" t="s">
        <v>32</v>
      </c>
      <c r="P1865" s="2" t="str" cm="1">
        <f t="array" ref="P18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5" s="1">
        <v>9</v>
      </c>
      <c r="R1865" s="1">
        <v>416.64</v>
      </c>
      <c r="S1865" s="1">
        <v>11.4</v>
      </c>
      <c r="T1865" s="1">
        <v>80</v>
      </c>
      <c r="U1865" s="1">
        <v>9.8000000000000007</v>
      </c>
      <c r="V1865" s="10"/>
      <c r="W1865" s="1" t="s">
        <v>30</v>
      </c>
      <c r="X1865" s="2" t="s">
        <v>38</v>
      </c>
      <c r="Y1865" s="2" t="str" cm="1">
        <f t="array" ref="Y18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6" spans="1:25" ht="15" customHeight="1" x14ac:dyDescent="0.35">
      <c r="A1866" s="1">
        <v>1865</v>
      </c>
      <c r="B1866" s="13">
        <v>-8.2729527639141196</v>
      </c>
      <c r="C1866" s="12">
        <v>41.455362056847001</v>
      </c>
      <c r="D1866" s="1">
        <v>5323</v>
      </c>
      <c r="E1866" s="2" t="s">
        <v>2038</v>
      </c>
      <c r="F1866" s="1"/>
      <c r="G1866" s="2" t="s">
        <v>63</v>
      </c>
      <c r="H1866" s="2" t="s">
        <v>225</v>
      </c>
      <c r="I1866" s="2" t="s">
        <v>1454</v>
      </c>
      <c r="J1866" s="1">
        <v>-11684.49</v>
      </c>
      <c r="K1866" s="1">
        <v>198459.2</v>
      </c>
      <c r="L1866" s="2" t="s">
        <v>21</v>
      </c>
      <c r="M1866" s="1">
        <v>2004</v>
      </c>
      <c r="N1866" s="1" t="str" cm="1">
        <f t="array" ref="N18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6" s="2" t="s">
        <v>32</v>
      </c>
      <c r="P1866" s="2" t="str" cm="1">
        <f t="array" ref="P18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6" s="1">
        <v>9</v>
      </c>
      <c r="R1866" s="1">
        <v>303.7</v>
      </c>
      <c r="S1866" s="1">
        <v>24.8</v>
      </c>
      <c r="T1866" s="1">
        <v>35.700000000000003</v>
      </c>
      <c r="U1866" s="1">
        <v>20.2</v>
      </c>
      <c r="V1866" s="10"/>
      <c r="W1866" s="1" t="s">
        <v>41</v>
      </c>
      <c r="X1866" s="2" t="s">
        <v>38</v>
      </c>
      <c r="Y1866" s="2" t="str" cm="1">
        <f t="array" ref="Y18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7" spans="1:25" ht="15" customHeight="1" x14ac:dyDescent="0.35">
      <c r="A1867" s="1">
        <v>1866</v>
      </c>
      <c r="B1867" s="13">
        <v>-8.2639627777161095</v>
      </c>
      <c r="C1867" s="12">
        <v>41.4553330168306</v>
      </c>
      <c r="D1867" s="1">
        <v>5325</v>
      </c>
      <c r="E1867" s="2" t="s">
        <v>2039</v>
      </c>
      <c r="F1867" s="1"/>
      <c r="G1867" s="2" t="s">
        <v>19</v>
      </c>
      <c r="H1867" s="2" t="s">
        <v>225</v>
      </c>
      <c r="I1867" s="2" t="s">
        <v>1454</v>
      </c>
      <c r="J1867" s="1">
        <v>-10933.35</v>
      </c>
      <c r="K1867" s="1">
        <v>198454.8</v>
      </c>
      <c r="L1867" s="2" t="s">
        <v>21</v>
      </c>
      <c r="M1867" s="1">
        <v>2004</v>
      </c>
      <c r="N1867" s="1" t="str" cm="1">
        <f t="array" ref="N18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7" s="2" t="s">
        <v>32</v>
      </c>
      <c r="P1867" s="2" t="str" cm="1">
        <f t="array" ref="P18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7" s="1">
        <v>3</v>
      </c>
      <c r="R1867" s="1">
        <v>33.9</v>
      </c>
      <c r="S1867" s="1">
        <v>25.05</v>
      </c>
      <c r="T1867" s="1">
        <v>13</v>
      </c>
      <c r="U1867" s="1">
        <v>6.1</v>
      </c>
      <c r="V1867" s="10"/>
      <c r="W1867" s="1" t="s">
        <v>41</v>
      </c>
      <c r="X1867" s="2" t="s">
        <v>38</v>
      </c>
      <c r="Y1867" s="2" t="str" cm="1">
        <f t="array" ref="Y18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8" spans="1:25" ht="15" customHeight="1" x14ac:dyDescent="0.35">
      <c r="A1868" s="1">
        <v>1867</v>
      </c>
      <c r="B1868" s="13">
        <v>-8.2636972603669108</v>
      </c>
      <c r="C1868" s="12">
        <v>41.455065001767402</v>
      </c>
      <c r="D1868" s="1">
        <v>5325</v>
      </c>
      <c r="E1868" s="2" t="s">
        <v>2040</v>
      </c>
      <c r="F1868" s="1"/>
      <c r="G1868" s="2" t="s">
        <v>63</v>
      </c>
      <c r="H1868" s="2" t="s">
        <v>225</v>
      </c>
      <c r="I1868" s="2" t="s">
        <v>1454</v>
      </c>
      <c r="J1868" s="1">
        <v>-10911.21</v>
      </c>
      <c r="K1868" s="1">
        <v>198425</v>
      </c>
      <c r="L1868" s="2" t="s">
        <v>21</v>
      </c>
      <c r="M1868" s="1">
        <v>2004</v>
      </c>
      <c r="N1868" s="1" t="str" cm="1">
        <f t="array" ref="N18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8" s="2" t="s">
        <v>32</v>
      </c>
      <c r="P1868" s="2" t="str" cm="1">
        <f t="array" ref="P18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8" s="1">
        <v>6</v>
      </c>
      <c r="R1868" s="1">
        <v>224.6</v>
      </c>
      <c r="S1868" s="1">
        <v>25.05</v>
      </c>
      <c r="T1868" s="1">
        <v>40.15</v>
      </c>
      <c r="U1868" s="1">
        <v>24.6</v>
      </c>
      <c r="V1868" s="10"/>
      <c r="W1868" s="1" t="s">
        <v>41</v>
      </c>
      <c r="X1868" s="2" t="s">
        <v>38</v>
      </c>
      <c r="Y1868" s="2" t="str" cm="1">
        <f t="array" ref="Y18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69" spans="1:25" ht="15" customHeight="1" x14ac:dyDescent="0.35">
      <c r="A1869" s="1">
        <v>1868</v>
      </c>
      <c r="B1869" s="13">
        <v>-8.2513112249227092</v>
      </c>
      <c r="C1869" s="12">
        <v>41.443913524287503</v>
      </c>
      <c r="D1869" s="1">
        <v>5326</v>
      </c>
      <c r="E1869" s="2" t="s">
        <v>2041</v>
      </c>
      <c r="F1869" s="1"/>
      <c r="G1869" s="2" t="s">
        <v>63</v>
      </c>
      <c r="H1869" s="2" t="s">
        <v>225</v>
      </c>
      <c r="I1869" s="2" t="s">
        <v>1454</v>
      </c>
      <c r="J1869" s="1">
        <v>-9878</v>
      </c>
      <c r="K1869" s="1">
        <v>197185</v>
      </c>
      <c r="L1869" s="2" t="s">
        <v>21</v>
      </c>
      <c r="M1869" s="1">
        <v>2004</v>
      </c>
      <c r="N1869" s="1" t="str" cm="1">
        <f t="array" ref="N18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69" s="2" t="s">
        <v>32</v>
      </c>
      <c r="P1869" s="2" t="str" cm="1">
        <f t="array" ref="P18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69" s="1">
        <v>5</v>
      </c>
      <c r="R1869" s="1">
        <v>163.1</v>
      </c>
      <c r="S1869" s="1">
        <v>25.2</v>
      </c>
      <c r="T1869" s="1">
        <v>35.6</v>
      </c>
      <c r="U1869" s="1">
        <v>29.5</v>
      </c>
      <c r="V1869" s="10"/>
      <c r="W1869" s="1" t="s">
        <v>41</v>
      </c>
      <c r="X1869" s="2" t="s">
        <v>38</v>
      </c>
      <c r="Y1869" s="2" t="str" cm="1">
        <f t="array" ref="Y18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0" spans="1:25" ht="15" customHeight="1" x14ac:dyDescent="0.35">
      <c r="A1870" s="1">
        <v>1869</v>
      </c>
      <c r="B1870" s="13">
        <v>-8.2476745624600998</v>
      </c>
      <c r="C1870" s="12">
        <v>41.444258452524103</v>
      </c>
      <c r="D1870" s="1">
        <v>5327</v>
      </c>
      <c r="E1870" s="2" t="s">
        <v>2042</v>
      </c>
      <c r="F1870" s="1"/>
      <c r="G1870" s="2" t="s">
        <v>19</v>
      </c>
      <c r="H1870" s="2" t="s">
        <v>225</v>
      </c>
      <c r="I1870" s="2" t="s">
        <v>1454</v>
      </c>
      <c r="J1870" s="1">
        <v>-9574.0400000000009</v>
      </c>
      <c r="K1870" s="1">
        <v>197222.9</v>
      </c>
      <c r="L1870" s="2" t="s">
        <v>21</v>
      </c>
      <c r="M1870" s="1">
        <v>2004</v>
      </c>
      <c r="N1870" s="1" t="str" cm="1">
        <f t="array" ref="N18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0" s="2" t="s">
        <v>32</v>
      </c>
      <c r="P1870" s="2" t="str" cm="1">
        <f t="array" ref="P18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0" s="1">
        <v>3</v>
      </c>
      <c r="R1870" s="1">
        <v>62.7</v>
      </c>
      <c r="S1870" s="1">
        <v>18.75</v>
      </c>
      <c r="T1870" s="1">
        <v>32.799999999999997</v>
      </c>
      <c r="U1870" s="1">
        <v>6.87</v>
      </c>
      <c r="V1870" s="10"/>
      <c r="W1870" s="1" t="s">
        <v>41</v>
      </c>
      <c r="X1870" s="2" t="s">
        <v>38</v>
      </c>
      <c r="Y1870" s="2" t="str" cm="1">
        <f t="array" ref="Y18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1" spans="1:25" ht="15" customHeight="1" x14ac:dyDescent="0.35">
      <c r="A1871" s="1">
        <v>1870</v>
      </c>
      <c r="B1871" s="13">
        <v>-8.9551699931761206</v>
      </c>
      <c r="C1871" s="12">
        <v>39.228623405800299</v>
      </c>
      <c r="D1871" s="1">
        <v>5332</v>
      </c>
      <c r="E1871" s="2" t="s">
        <v>2043</v>
      </c>
      <c r="F1871" s="1"/>
      <c r="G1871" s="2" t="s">
        <v>37</v>
      </c>
      <c r="H1871" s="2" t="s">
        <v>374</v>
      </c>
      <c r="I1871" s="2" t="s">
        <v>728</v>
      </c>
      <c r="J1871" s="1">
        <v>-70983</v>
      </c>
      <c r="K1871" s="1">
        <v>-48488</v>
      </c>
      <c r="L1871" s="2" t="s">
        <v>21</v>
      </c>
      <c r="M1871" s="1">
        <v>1995</v>
      </c>
      <c r="N1871" s="1" t="str" cm="1">
        <f t="array" ref="N18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1" s="2" t="s">
        <v>32</v>
      </c>
      <c r="P1871" s="2" t="str" cm="1">
        <f t="array" ref="P18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1" s="1">
        <v>3</v>
      </c>
      <c r="R1871" s="1">
        <v>49.74</v>
      </c>
      <c r="S1871" s="1">
        <v>49.74</v>
      </c>
      <c r="T1871" s="1">
        <v>24.74</v>
      </c>
      <c r="U1871" s="1">
        <v>6</v>
      </c>
      <c r="V1871" s="10"/>
      <c r="W1871" s="1" t="s">
        <v>30</v>
      </c>
      <c r="X1871" s="2" t="s">
        <v>38</v>
      </c>
      <c r="Y1871" s="2" t="str" cm="1">
        <f t="array" ref="Y18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2" spans="1:25" ht="15" customHeight="1" x14ac:dyDescent="0.35">
      <c r="A1872" s="1">
        <v>1871</v>
      </c>
      <c r="B1872" s="13">
        <v>-9.1711925986429303</v>
      </c>
      <c r="C1872" s="12">
        <v>38.834052214304698</v>
      </c>
      <c r="D1872" s="1">
        <v>5342</v>
      </c>
      <c r="E1872" s="2" t="s">
        <v>2044</v>
      </c>
      <c r="F1872" s="1"/>
      <c r="G1872" s="2" t="s">
        <v>26</v>
      </c>
      <c r="H1872" s="2" t="s">
        <v>374</v>
      </c>
      <c r="I1872" s="2" t="s">
        <v>965</v>
      </c>
      <c r="J1872" s="1">
        <v>-90136.25</v>
      </c>
      <c r="K1872" s="1">
        <v>-92101.74</v>
      </c>
      <c r="L1872" s="2" t="s">
        <v>21</v>
      </c>
      <c r="M1872" s="1">
        <v>2007</v>
      </c>
      <c r="N1872" s="1" t="str" cm="1">
        <f t="array" ref="N18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2" s="2" t="s">
        <v>32</v>
      </c>
      <c r="P1872" s="2" t="str" cm="1">
        <f t="array" ref="P18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2" s="1">
        <v>3</v>
      </c>
      <c r="R1872" s="1">
        <v>39.92</v>
      </c>
      <c r="S1872" s="1">
        <v>16.440000000000001</v>
      </c>
      <c r="T1872" s="1">
        <v>19</v>
      </c>
      <c r="U1872" s="1">
        <v>6</v>
      </c>
      <c r="V1872" s="10"/>
      <c r="W1872" s="1" t="s">
        <v>30</v>
      </c>
      <c r="X1872" s="2" t="s">
        <v>38</v>
      </c>
      <c r="Y1872" s="2" t="str" cm="1">
        <f t="array" ref="Y18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3" spans="1:26" ht="15" customHeight="1" x14ac:dyDescent="0.35">
      <c r="A1873" s="1">
        <v>1872</v>
      </c>
      <c r="B1873" s="13">
        <v>-9.1725983883236193</v>
      </c>
      <c r="C1873" s="12">
        <v>38.722539160405702</v>
      </c>
      <c r="D1873" s="1">
        <v>5343</v>
      </c>
      <c r="E1873" s="2" t="s">
        <v>2045</v>
      </c>
      <c r="F1873" s="1"/>
      <c r="G1873" s="2" t="s">
        <v>63</v>
      </c>
      <c r="H1873" s="2" t="s">
        <v>374</v>
      </c>
      <c r="I1873" s="2" t="s">
        <v>374</v>
      </c>
      <c r="J1873" s="1">
        <v>-90399</v>
      </c>
      <c r="K1873" s="1">
        <v>-104480</v>
      </c>
      <c r="L1873" s="2" t="s">
        <v>21</v>
      </c>
      <c r="M1873" s="1">
        <v>1944</v>
      </c>
      <c r="N1873" s="1" t="str" cm="1">
        <f t="array" ref="N18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73" s="2" t="s">
        <v>32</v>
      </c>
      <c r="P1873" s="2" t="str" cm="1">
        <f t="array" ref="P18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3" s="1">
        <v>13</v>
      </c>
      <c r="R1873" s="1">
        <v>354.4</v>
      </c>
      <c r="S1873" s="1">
        <v>25.3</v>
      </c>
      <c r="T1873" s="1">
        <v>98.4</v>
      </c>
      <c r="U1873" s="1">
        <v>32.5</v>
      </c>
      <c r="V1873" s="10"/>
      <c r="W1873" s="1" t="s">
        <v>30</v>
      </c>
      <c r="X1873" s="2" t="s">
        <v>24</v>
      </c>
      <c r="Y1873" s="2" t="str" cm="1">
        <f t="array" ref="Y18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4" spans="1:26" ht="15" customHeight="1" x14ac:dyDescent="0.35">
      <c r="A1874" s="1">
        <v>1873</v>
      </c>
      <c r="B1874" s="13">
        <v>-9.2027619498100997</v>
      </c>
      <c r="C1874" s="12">
        <v>38.929749390878797</v>
      </c>
      <c r="D1874" s="1">
        <v>5346</v>
      </c>
      <c r="E1874" s="2" t="s">
        <v>2046</v>
      </c>
      <c r="F1874" s="1"/>
      <c r="G1874" s="2" t="s">
        <v>26</v>
      </c>
      <c r="H1874" s="2" t="s">
        <v>374</v>
      </c>
      <c r="I1874" s="2" t="s">
        <v>375</v>
      </c>
      <c r="J1874" s="1">
        <v>-92752.95</v>
      </c>
      <c r="K1874" s="1">
        <v>-81446.070000000007</v>
      </c>
      <c r="L1874" s="2" t="s">
        <v>21</v>
      </c>
      <c r="M1874" s="1">
        <v>1986</v>
      </c>
      <c r="N1874" s="1" t="str" cm="1">
        <f t="array" ref="N18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4" s="2" t="s">
        <v>65</v>
      </c>
      <c r="P1874" s="2" t="str" cm="1">
        <f t="array" ref="P18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4" s="1">
        <v>1</v>
      </c>
      <c r="R1874" s="1">
        <v>10.55</v>
      </c>
      <c r="S1874" s="1">
        <v>10.5</v>
      </c>
      <c r="T1874" s="1">
        <v>10.55</v>
      </c>
      <c r="U1874" s="9"/>
      <c r="V1874" s="10"/>
      <c r="W1874" s="1" t="s">
        <v>30</v>
      </c>
      <c r="X1874" s="2" t="s">
        <v>24</v>
      </c>
      <c r="Y1874" s="2" t="str" cm="1">
        <f t="array" ref="Y18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5" spans="1:26" ht="15" customHeight="1" x14ac:dyDescent="0.35">
      <c r="A1875" s="1">
        <v>1874</v>
      </c>
      <c r="B1875" s="13">
        <v>-9.1341095970794406</v>
      </c>
      <c r="C1875" s="12">
        <v>39.057729755813902</v>
      </c>
      <c r="D1875" s="1">
        <v>5347</v>
      </c>
      <c r="E1875" s="2" t="s">
        <v>2047</v>
      </c>
      <c r="F1875" s="1"/>
      <c r="G1875" s="2" t="s">
        <v>19</v>
      </c>
      <c r="H1875" s="2" t="s">
        <v>374</v>
      </c>
      <c r="I1875" s="2" t="s">
        <v>733</v>
      </c>
      <c r="J1875" s="1">
        <v>-86643.55</v>
      </c>
      <c r="K1875" s="1">
        <v>-67305.429999999993</v>
      </c>
      <c r="L1875" s="2" t="s">
        <v>21</v>
      </c>
      <c r="M1875" s="1">
        <v>1990</v>
      </c>
      <c r="N1875" s="1" t="str" cm="1">
        <f t="array" ref="N18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5" s="2" t="s">
        <v>29</v>
      </c>
      <c r="P1875" s="2" t="str" cm="1">
        <f t="array" ref="P18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5" s="1">
        <v>1</v>
      </c>
      <c r="R1875" s="1">
        <v>3.56</v>
      </c>
      <c r="S1875" s="1">
        <v>6.4</v>
      </c>
      <c r="T1875" s="1">
        <v>3.56</v>
      </c>
      <c r="U1875" s="9"/>
      <c r="V1875" s="10"/>
      <c r="W1875" s="1" t="s">
        <v>30</v>
      </c>
      <c r="X1875" s="2" t="s">
        <v>35</v>
      </c>
      <c r="Y1875" s="2" t="str" cm="1">
        <f t="array" ref="Y18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5" s="2" t="s">
        <v>24</v>
      </c>
    </row>
    <row r="1876" spans="1:26" ht="15" customHeight="1" x14ac:dyDescent="0.35">
      <c r="A1876" s="1">
        <v>1875</v>
      </c>
      <c r="B1876" s="13">
        <v>-9.2719463970806508</v>
      </c>
      <c r="C1876" s="12">
        <v>39.147946390674399</v>
      </c>
      <c r="D1876" s="1">
        <v>5353</v>
      </c>
      <c r="E1876" s="2" t="s">
        <v>2048</v>
      </c>
      <c r="F1876" s="1"/>
      <c r="G1876" s="2" t="s">
        <v>26</v>
      </c>
      <c r="H1876" s="2" t="s">
        <v>374</v>
      </c>
      <c r="I1876" s="2" t="s">
        <v>733</v>
      </c>
      <c r="J1876" s="1">
        <v>-98449</v>
      </c>
      <c r="K1876" s="1">
        <v>-57149</v>
      </c>
      <c r="L1876" s="2" t="s">
        <v>21</v>
      </c>
      <c r="M1876" s="1">
        <v>1996</v>
      </c>
      <c r="N1876" s="1" t="str" cm="1">
        <f t="array" ref="N18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6" s="2" t="s">
        <v>77</v>
      </c>
      <c r="P1876" s="2" t="str" cm="1">
        <f t="array" ref="P18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76" s="1">
        <v>1</v>
      </c>
      <c r="R1876" s="1">
        <v>12</v>
      </c>
      <c r="S1876" s="1">
        <v>11.5</v>
      </c>
      <c r="T1876" s="1">
        <v>12</v>
      </c>
      <c r="U1876" s="9"/>
      <c r="V1876" s="10"/>
      <c r="W1876" s="1" t="s">
        <v>30</v>
      </c>
      <c r="X1876" s="2" t="s">
        <v>35</v>
      </c>
      <c r="Y1876" s="2" t="str" cm="1">
        <f t="array" ref="Y18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876" s="2" t="s">
        <v>24</v>
      </c>
    </row>
    <row r="1877" spans="1:26" ht="15" customHeight="1" x14ac:dyDescent="0.35">
      <c r="A1877" s="1">
        <v>1876</v>
      </c>
      <c r="B1877" s="13">
        <v>-7.6302154262261697</v>
      </c>
      <c r="C1877" s="12">
        <v>39.412230700684802</v>
      </c>
      <c r="D1877" s="1">
        <v>5365</v>
      </c>
      <c r="E1877" s="2" t="s">
        <v>2049</v>
      </c>
      <c r="F1877" s="1"/>
      <c r="G1877" s="2" t="s">
        <v>19</v>
      </c>
      <c r="H1877" s="2" t="s">
        <v>20</v>
      </c>
      <c r="I1877" s="2" t="s">
        <v>451</v>
      </c>
      <c r="J1877" s="1">
        <v>43310</v>
      </c>
      <c r="K1877" s="1">
        <v>-28305</v>
      </c>
      <c r="L1877" s="2" t="s">
        <v>21</v>
      </c>
      <c r="M1877" s="1">
        <v>2003</v>
      </c>
      <c r="N1877" s="1" t="str" cm="1">
        <f t="array" ref="N18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7" s="2" t="s">
        <v>65</v>
      </c>
      <c r="P1877" s="2" t="str" cm="1">
        <f t="array" ref="P18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77" s="1">
        <v>1</v>
      </c>
      <c r="R1877" s="1">
        <v>10.7</v>
      </c>
      <c r="S1877" s="1">
        <v>14.7</v>
      </c>
      <c r="T1877" s="1">
        <v>10.7</v>
      </c>
      <c r="U1877" s="9"/>
      <c r="V1877" s="10"/>
      <c r="W1877" s="1" t="s">
        <v>23</v>
      </c>
      <c r="X1877" s="2" t="s">
        <v>38</v>
      </c>
      <c r="Y1877" s="2" t="str" cm="1">
        <f t="array" ref="Y18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8" spans="1:26" ht="15" customHeight="1" x14ac:dyDescent="0.35">
      <c r="A1878" s="1">
        <v>1877</v>
      </c>
      <c r="B1878" s="13">
        <v>-8.52709832633027</v>
      </c>
      <c r="C1878" s="12">
        <v>41.388323242040002</v>
      </c>
      <c r="D1878" s="1">
        <v>5367</v>
      </c>
      <c r="E1878" s="2" t="s">
        <v>2050</v>
      </c>
      <c r="F1878" s="1"/>
      <c r="G1878" s="2" t="s">
        <v>63</v>
      </c>
      <c r="H1878" s="2" t="s">
        <v>225</v>
      </c>
      <c r="I1878" s="2" t="s">
        <v>660</v>
      </c>
      <c r="J1878" s="1">
        <v>-32953.14</v>
      </c>
      <c r="K1878" s="1">
        <v>191079.2</v>
      </c>
      <c r="L1878" s="2" t="s">
        <v>21</v>
      </c>
      <c r="M1878" s="1">
        <v>2003</v>
      </c>
      <c r="N1878" s="1" t="str" cm="1">
        <f t="array" ref="N18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8" s="2" t="s">
        <v>32</v>
      </c>
      <c r="P1878" s="2" t="str" cm="1">
        <f t="array" ref="P18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8" s="1">
        <v>18</v>
      </c>
      <c r="R1878" s="1">
        <v>600</v>
      </c>
      <c r="S1878" s="1">
        <v>24.25</v>
      </c>
      <c r="T1878" s="1">
        <v>35</v>
      </c>
      <c r="U1878" s="1">
        <v>13.5</v>
      </c>
      <c r="V1878" s="10"/>
      <c r="W1878" s="1" t="s">
        <v>41</v>
      </c>
      <c r="X1878" s="2" t="s">
        <v>38</v>
      </c>
      <c r="Y1878" s="2" t="str" cm="1">
        <f t="array" ref="Y18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79" spans="1:26" ht="15" customHeight="1" x14ac:dyDescent="0.35">
      <c r="A1879" s="1">
        <v>1878</v>
      </c>
      <c r="B1879" s="13">
        <v>-8.5187373843681193</v>
      </c>
      <c r="C1879" s="12">
        <v>41.3901307556918</v>
      </c>
      <c r="D1879" s="1">
        <v>5368</v>
      </c>
      <c r="E1879" s="2" t="s">
        <v>2051</v>
      </c>
      <c r="F1879" s="1"/>
      <c r="G1879" s="2" t="s">
        <v>19</v>
      </c>
      <c r="H1879" s="2" t="s">
        <v>225</v>
      </c>
      <c r="I1879" s="2" t="s">
        <v>660</v>
      </c>
      <c r="J1879" s="1">
        <v>-32252.94</v>
      </c>
      <c r="K1879" s="1">
        <v>191276.79999999999</v>
      </c>
      <c r="L1879" s="2" t="s">
        <v>21</v>
      </c>
      <c r="M1879" s="1">
        <v>2004</v>
      </c>
      <c r="N1879" s="1" t="str" cm="1">
        <f t="array" ref="N18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79" s="2" t="s">
        <v>32</v>
      </c>
      <c r="P1879" s="2" t="str" cm="1">
        <f t="array" ref="P18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79" s="1">
        <v>3</v>
      </c>
      <c r="R1879" s="1">
        <v>74.2</v>
      </c>
      <c r="S1879" s="1">
        <v>27.5</v>
      </c>
      <c r="T1879" s="1">
        <v>34.799999999999997</v>
      </c>
      <c r="U1879" s="1">
        <v>7</v>
      </c>
      <c r="V1879" s="10"/>
      <c r="W1879" s="1" t="s">
        <v>41</v>
      </c>
      <c r="X1879" s="2" t="s">
        <v>38</v>
      </c>
      <c r="Y1879" s="2" t="str" cm="1">
        <f t="array" ref="Y18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0" spans="1:26" ht="15" customHeight="1" x14ac:dyDescent="0.35">
      <c r="A1880" s="1">
        <v>1879</v>
      </c>
      <c r="B1880" s="13">
        <v>-8.5187449561744195</v>
      </c>
      <c r="C1880" s="12">
        <v>41.390076706329403</v>
      </c>
      <c r="D1880" s="1">
        <v>5368</v>
      </c>
      <c r="E1880" s="2" t="s">
        <v>2052</v>
      </c>
      <c r="F1880" s="1"/>
      <c r="G1880" s="2" t="s">
        <v>19</v>
      </c>
      <c r="H1880" s="2" t="s">
        <v>225</v>
      </c>
      <c r="I1880" s="2" t="s">
        <v>660</v>
      </c>
      <c r="J1880" s="1">
        <v>-32253.599999999999</v>
      </c>
      <c r="K1880" s="1">
        <v>191270.8</v>
      </c>
      <c r="L1880" s="2" t="s">
        <v>21</v>
      </c>
      <c r="M1880" s="1">
        <v>2004</v>
      </c>
      <c r="N1880" s="1" t="str" cm="1">
        <f t="array" ref="N18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0" s="2" t="s">
        <v>32</v>
      </c>
      <c r="P1880" s="2" t="str" cm="1">
        <f t="array" ref="P18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0" s="1">
        <v>3</v>
      </c>
      <c r="R1880" s="1">
        <v>73.400000000000006</v>
      </c>
      <c r="S1880" s="1">
        <v>9.6999999999999993</v>
      </c>
      <c r="T1880" s="1">
        <v>33.25</v>
      </c>
      <c r="U1880" s="1">
        <v>8</v>
      </c>
      <c r="V1880" s="10"/>
      <c r="W1880" s="1" t="s">
        <v>41</v>
      </c>
      <c r="X1880" s="2" t="s">
        <v>38</v>
      </c>
      <c r="Y1880" s="2" t="str" cm="1">
        <f t="array" ref="Y18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1" spans="1:26" ht="15" customHeight="1" x14ac:dyDescent="0.35">
      <c r="A1881" s="1">
        <v>1880</v>
      </c>
      <c r="B1881" s="13">
        <v>-8.5163065219109004</v>
      </c>
      <c r="C1881" s="12">
        <v>41.389803027381298</v>
      </c>
      <c r="D1881" s="1">
        <v>5369</v>
      </c>
      <c r="E1881" s="2" t="s">
        <v>2053</v>
      </c>
      <c r="F1881" s="1"/>
      <c r="G1881" s="2" t="s">
        <v>19</v>
      </c>
      <c r="H1881" s="2" t="s">
        <v>225</v>
      </c>
      <c r="I1881" s="2" t="s">
        <v>660</v>
      </c>
      <c r="J1881" s="1">
        <v>-32049.79</v>
      </c>
      <c r="K1881" s="1">
        <v>191239.5</v>
      </c>
      <c r="L1881" s="2" t="s">
        <v>21</v>
      </c>
      <c r="M1881" s="1">
        <v>2004</v>
      </c>
      <c r="N1881" s="1" t="str" cm="1">
        <f t="array" ref="N18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1" s="2" t="s">
        <v>32</v>
      </c>
      <c r="P1881" s="2" t="str" cm="1">
        <f t="array" ref="P18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1" s="1">
        <v>3</v>
      </c>
      <c r="R1881" s="1">
        <v>40.200000000000003</v>
      </c>
      <c r="S1881" s="1">
        <v>30.85</v>
      </c>
      <c r="T1881" s="1">
        <v>20.05</v>
      </c>
      <c r="U1881" s="1">
        <v>8</v>
      </c>
      <c r="V1881" s="10"/>
      <c r="W1881" s="1" t="s">
        <v>41</v>
      </c>
      <c r="X1881" s="2" t="s">
        <v>38</v>
      </c>
      <c r="Y1881" s="2" t="str" cm="1">
        <f t="array" ref="Y18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2" spans="1:26" ht="15" customHeight="1" x14ac:dyDescent="0.35">
      <c r="A1882" s="1">
        <v>1881</v>
      </c>
      <c r="B1882" s="13">
        <v>-8.5110922213002507</v>
      </c>
      <c r="C1882" s="12">
        <v>41.389777054449503</v>
      </c>
      <c r="D1882" s="1">
        <v>5370</v>
      </c>
      <c r="E1882" s="2" t="s">
        <v>2054</v>
      </c>
      <c r="F1882" s="1"/>
      <c r="G1882" s="2" t="s">
        <v>37</v>
      </c>
      <c r="H1882" s="2" t="s">
        <v>225</v>
      </c>
      <c r="I1882" s="2" t="s">
        <v>660</v>
      </c>
      <c r="J1882" s="1">
        <v>-31613.69</v>
      </c>
      <c r="K1882" s="1">
        <v>191234.7</v>
      </c>
      <c r="L1882" s="2" t="s">
        <v>21</v>
      </c>
      <c r="M1882" s="1">
        <v>2004</v>
      </c>
      <c r="N1882" s="1" t="str" cm="1">
        <f t="array" ref="N18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2" s="2" t="s">
        <v>32</v>
      </c>
      <c r="P1882" s="2" t="str" cm="1">
        <f t="array" ref="P18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2" s="1">
        <v>3</v>
      </c>
      <c r="R1882" s="1">
        <v>50.9</v>
      </c>
      <c r="S1882" s="1">
        <v>11.9</v>
      </c>
      <c r="T1882" s="1">
        <v>25.4</v>
      </c>
      <c r="U1882" s="1">
        <v>8.75</v>
      </c>
      <c r="V1882" s="10"/>
      <c r="W1882" s="1" t="s">
        <v>41</v>
      </c>
      <c r="X1882" s="2" t="s">
        <v>38</v>
      </c>
      <c r="Y1882" s="2" t="str" cm="1">
        <f t="array" ref="Y18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3" spans="1:26" ht="15" customHeight="1" x14ac:dyDescent="0.35">
      <c r="A1883" s="1">
        <v>1882</v>
      </c>
      <c r="B1883" s="13">
        <v>-8.5099098163770499</v>
      </c>
      <c r="C1883" s="12">
        <v>41.389976319165399</v>
      </c>
      <c r="D1883" s="1">
        <v>5371</v>
      </c>
      <c r="E1883" s="2" t="s">
        <v>2055</v>
      </c>
      <c r="F1883" s="1"/>
      <c r="G1883" s="2" t="s">
        <v>37</v>
      </c>
      <c r="H1883" s="2" t="s">
        <v>225</v>
      </c>
      <c r="I1883" s="2" t="s">
        <v>660</v>
      </c>
      <c r="J1883" s="1">
        <v>-31514.7</v>
      </c>
      <c r="K1883" s="1">
        <v>191256.4</v>
      </c>
      <c r="L1883" s="2" t="s">
        <v>21</v>
      </c>
      <c r="M1883" s="1">
        <v>2004</v>
      </c>
      <c r="N1883" s="1" t="str" cm="1">
        <f t="array" ref="N18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3" s="2" t="s">
        <v>32</v>
      </c>
      <c r="P1883" s="2" t="str" cm="1">
        <f t="array" ref="P18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3" s="1">
        <v>3</v>
      </c>
      <c r="R1883" s="1">
        <v>50.15</v>
      </c>
      <c r="S1883" s="1">
        <v>11.55</v>
      </c>
      <c r="T1883" s="1">
        <v>24.35</v>
      </c>
      <c r="U1883" s="1">
        <v>7.65</v>
      </c>
      <c r="V1883" s="10"/>
      <c r="W1883" s="1" t="s">
        <v>41</v>
      </c>
      <c r="X1883" s="2" t="s">
        <v>38</v>
      </c>
      <c r="Y1883" s="2" t="str" cm="1">
        <f t="array" ref="Y18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4" spans="1:26" ht="15" customHeight="1" x14ac:dyDescent="0.35">
      <c r="A1884" s="1">
        <v>1883</v>
      </c>
      <c r="B1884" s="13">
        <v>-8.5062237348040508</v>
      </c>
      <c r="C1884" s="12">
        <v>41.390865319927698</v>
      </c>
      <c r="D1884" s="1">
        <v>5372</v>
      </c>
      <c r="E1884" s="2" t="s">
        <v>2056</v>
      </c>
      <c r="F1884" s="1"/>
      <c r="G1884" s="2" t="s">
        <v>37</v>
      </c>
      <c r="H1884" s="2" t="s">
        <v>225</v>
      </c>
      <c r="I1884" s="2" t="s">
        <v>660</v>
      </c>
      <c r="J1884" s="1">
        <v>-31205.98</v>
      </c>
      <c r="K1884" s="1">
        <v>191353.8</v>
      </c>
      <c r="L1884" s="2" t="s">
        <v>21</v>
      </c>
      <c r="M1884" s="1">
        <v>2004</v>
      </c>
      <c r="N1884" s="1" t="str" cm="1">
        <f t="array" ref="N18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4" s="2" t="s">
        <v>32</v>
      </c>
      <c r="P1884" s="2" t="str" cm="1">
        <f t="array" ref="P18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4" s="1">
        <v>3</v>
      </c>
      <c r="R1884" s="1">
        <v>66.349999999999994</v>
      </c>
      <c r="S1884" s="1">
        <v>9.1999999999999993</v>
      </c>
      <c r="T1884" s="1">
        <v>33.5</v>
      </c>
      <c r="U1884" s="1">
        <v>7.9</v>
      </c>
      <c r="V1884" s="10"/>
      <c r="W1884" s="1" t="s">
        <v>41</v>
      </c>
      <c r="X1884" s="2" t="s">
        <v>38</v>
      </c>
      <c r="Y1884" s="2" t="str" cm="1">
        <f t="array" ref="Y18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5" spans="1:26" ht="15" customHeight="1" x14ac:dyDescent="0.35">
      <c r="A1885" s="1">
        <v>1884</v>
      </c>
      <c r="B1885" s="13">
        <v>-8.50340424285341</v>
      </c>
      <c r="C1885" s="12">
        <v>41.394295045768601</v>
      </c>
      <c r="D1885" s="1">
        <v>5373</v>
      </c>
      <c r="E1885" s="2" t="s">
        <v>2057</v>
      </c>
      <c r="F1885" s="1"/>
      <c r="G1885" s="2" t="s">
        <v>19</v>
      </c>
      <c r="H1885" s="2" t="s">
        <v>225</v>
      </c>
      <c r="I1885" s="2" t="s">
        <v>660</v>
      </c>
      <c r="J1885" s="1">
        <v>-30968.54</v>
      </c>
      <c r="K1885" s="1">
        <v>191733.7</v>
      </c>
      <c r="L1885" s="2" t="s">
        <v>21</v>
      </c>
      <c r="M1885" s="1">
        <v>2004</v>
      </c>
      <c r="N1885" s="1" t="str" cm="1">
        <f t="array" ref="N18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5" s="2" t="s">
        <v>65</v>
      </c>
      <c r="P1885" s="2" t="str" cm="1">
        <f t="array" ref="P18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5" s="1">
        <v>1</v>
      </c>
      <c r="R1885" s="1">
        <v>10.7</v>
      </c>
      <c r="S1885" s="1">
        <v>23.75</v>
      </c>
      <c r="T1885" s="1">
        <v>10.7</v>
      </c>
      <c r="U1885" s="9"/>
      <c r="V1885" s="10"/>
      <c r="W1885" s="1" t="s">
        <v>41</v>
      </c>
      <c r="X1885" s="2" t="s">
        <v>24</v>
      </c>
      <c r="Y1885" s="2" t="str" cm="1">
        <f t="array" ref="Y18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6" spans="1:26" ht="15" customHeight="1" x14ac:dyDescent="0.35">
      <c r="A1886" s="1">
        <v>1885</v>
      </c>
      <c r="B1886" s="13">
        <v>-8.50190704432244</v>
      </c>
      <c r="C1886" s="12">
        <v>41.398877482605499</v>
      </c>
      <c r="D1886" s="1">
        <v>5375</v>
      </c>
      <c r="E1886" s="2" t="s">
        <v>2058</v>
      </c>
      <c r="F1886" s="1"/>
      <c r="G1886" s="2" t="s">
        <v>37</v>
      </c>
      <c r="H1886" s="2" t="s">
        <v>225</v>
      </c>
      <c r="I1886" s="2" t="s">
        <v>660</v>
      </c>
      <c r="J1886" s="1">
        <v>-30841.16</v>
      </c>
      <c r="K1886" s="1">
        <v>192242.1</v>
      </c>
      <c r="L1886" s="2" t="s">
        <v>21</v>
      </c>
      <c r="M1886" s="1">
        <v>2004</v>
      </c>
      <c r="N1886" s="1" t="str" cm="1">
        <f t="array" ref="N18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6" s="2" t="s">
        <v>32</v>
      </c>
      <c r="P1886" s="2" t="str" cm="1">
        <f t="array" ref="P18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6" s="1">
        <v>3</v>
      </c>
      <c r="R1886" s="1">
        <v>53.55</v>
      </c>
      <c r="S1886" s="1">
        <v>11.1</v>
      </c>
      <c r="T1886" s="1">
        <v>28.1</v>
      </c>
      <c r="U1886" s="1">
        <v>7.3</v>
      </c>
      <c r="V1886" s="10"/>
      <c r="W1886" s="1" t="s">
        <v>41</v>
      </c>
      <c r="X1886" s="2" t="s">
        <v>38</v>
      </c>
      <c r="Y1886" s="2" t="str" cm="1">
        <f t="array" ref="Y18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7" spans="1:26" ht="15" customHeight="1" x14ac:dyDescent="0.35">
      <c r="A1887" s="1">
        <v>1886</v>
      </c>
      <c r="B1887" s="13">
        <v>-8.5007139774633291</v>
      </c>
      <c r="C1887" s="12">
        <v>41.403882112275703</v>
      </c>
      <c r="D1887" s="1">
        <v>5376</v>
      </c>
      <c r="E1887" s="2" t="s">
        <v>2059</v>
      </c>
      <c r="F1887" s="1"/>
      <c r="G1887" s="2" t="s">
        <v>19</v>
      </c>
      <c r="H1887" s="2" t="s">
        <v>225</v>
      </c>
      <c r="I1887" s="2" t="s">
        <v>660</v>
      </c>
      <c r="J1887" s="1">
        <v>-30739.03</v>
      </c>
      <c r="K1887" s="1">
        <v>192797.5</v>
      </c>
      <c r="L1887" s="2" t="s">
        <v>21</v>
      </c>
      <c r="M1887" s="1">
        <v>2004</v>
      </c>
      <c r="N1887" s="1" t="str" cm="1">
        <f t="array" ref="N18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7" s="2" t="s">
        <v>32</v>
      </c>
      <c r="P1887" s="2" t="str" cm="1">
        <f t="array" ref="P18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7" s="1">
        <v>3</v>
      </c>
      <c r="R1887" s="1">
        <v>56.6</v>
      </c>
      <c r="S1887" s="1">
        <v>23.55</v>
      </c>
      <c r="T1887" s="1">
        <v>29.2</v>
      </c>
      <c r="U1887" s="1">
        <v>7.2</v>
      </c>
      <c r="V1887" s="10"/>
      <c r="W1887" s="1" t="s">
        <v>41</v>
      </c>
      <c r="X1887" s="2" t="s">
        <v>38</v>
      </c>
      <c r="Y1887" s="2" t="str" cm="1">
        <f t="array" ref="Y18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8" spans="1:26" ht="15" customHeight="1" x14ac:dyDescent="0.35">
      <c r="A1888" s="1">
        <v>1887</v>
      </c>
      <c r="B1888" s="13">
        <v>-8.5003495467304901</v>
      </c>
      <c r="C1888" s="12">
        <v>41.407039169663001</v>
      </c>
      <c r="D1888" s="1">
        <v>5377</v>
      </c>
      <c r="E1888" s="2" t="s">
        <v>2060</v>
      </c>
      <c r="F1888" s="1"/>
      <c r="G1888" s="2" t="s">
        <v>19</v>
      </c>
      <c r="H1888" s="2" t="s">
        <v>225</v>
      </c>
      <c r="I1888" s="2" t="s">
        <v>660</v>
      </c>
      <c r="J1888" s="1">
        <v>-30707.07</v>
      </c>
      <c r="K1888" s="1">
        <v>193148</v>
      </c>
      <c r="L1888" s="2" t="s">
        <v>21</v>
      </c>
      <c r="M1888" s="1">
        <v>2004</v>
      </c>
      <c r="N1888" s="1" t="str" cm="1">
        <f t="array" ref="N18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8" s="2" t="s">
        <v>65</v>
      </c>
      <c r="P1888" s="2" t="str" cm="1">
        <f t="array" ref="P18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88" s="1">
        <v>1</v>
      </c>
      <c r="R1888" s="1">
        <v>10.6</v>
      </c>
      <c r="S1888" s="1">
        <v>30.05</v>
      </c>
      <c r="T1888" s="1">
        <v>10.6</v>
      </c>
      <c r="U1888" s="9"/>
      <c r="V1888" s="10"/>
      <c r="W1888" s="1" t="s">
        <v>41</v>
      </c>
      <c r="X1888" s="2" t="s">
        <v>24</v>
      </c>
      <c r="Y1888" s="2" t="str" cm="1">
        <f t="array" ref="Y18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89" spans="1:25" ht="15" customHeight="1" x14ac:dyDescent="0.35">
      <c r="A1889" s="1">
        <v>1888</v>
      </c>
      <c r="B1889" s="13">
        <v>-8.5013270819992108</v>
      </c>
      <c r="C1889" s="12">
        <v>41.409935324283097</v>
      </c>
      <c r="D1889" s="1">
        <v>5378</v>
      </c>
      <c r="E1889" s="2" t="s">
        <v>2061</v>
      </c>
      <c r="F1889" s="1"/>
      <c r="G1889" s="2" t="s">
        <v>37</v>
      </c>
      <c r="H1889" s="2" t="s">
        <v>225</v>
      </c>
      <c r="I1889" s="2" t="s">
        <v>660</v>
      </c>
      <c r="J1889" s="1">
        <v>-30787.439999999999</v>
      </c>
      <c r="K1889" s="1">
        <v>193470</v>
      </c>
      <c r="L1889" s="2" t="s">
        <v>21</v>
      </c>
      <c r="M1889" s="1">
        <v>2004</v>
      </c>
      <c r="N1889" s="1" t="str" cm="1">
        <f t="array" ref="N18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89" s="2" t="s">
        <v>32</v>
      </c>
      <c r="P1889" s="2" t="str" cm="1">
        <f t="array" ref="P18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89" s="1">
        <v>3</v>
      </c>
      <c r="R1889" s="1">
        <v>52.5</v>
      </c>
      <c r="S1889" s="1">
        <v>10.8</v>
      </c>
      <c r="T1889" s="1">
        <v>26.4</v>
      </c>
      <c r="U1889" s="1">
        <v>8.15</v>
      </c>
      <c r="V1889" s="10"/>
      <c r="W1889" s="1" t="s">
        <v>41</v>
      </c>
      <c r="X1889" s="2" t="s">
        <v>24</v>
      </c>
      <c r="Y1889" s="2" t="str" cm="1">
        <f t="array" ref="Y18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0" spans="1:25" ht="15" customHeight="1" x14ac:dyDescent="0.35">
      <c r="A1890" s="1">
        <v>1889</v>
      </c>
      <c r="B1890" s="13">
        <v>-8.5103727640592197</v>
      </c>
      <c r="C1890" s="12">
        <v>41.420451457928202</v>
      </c>
      <c r="D1890" s="1">
        <v>5379</v>
      </c>
      <c r="E1890" s="2" t="s">
        <v>2062</v>
      </c>
      <c r="F1890" s="1"/>
      <c r="G1890" s="2" t="s">
        <v>19</v>
      </c>
      <c r="H1890" s="2" t="s">
        <v>225</v>
      </c>
      <c r="I1890" s="2" t="s">
        <v>660</v>
      </c>
      <c r="J1890" s="1">
        <v>-31538.68</v>
      </c>
      <c r="K1890" s="1">
        <v>194641.2</v>
      </c>
      <c r="L1890" s="2" t="s">
        <v>21</v>
      </c>
      <c r="M1890" s="1">
        <v>2004</v>
      </c>
      <c r="N1890" s="1" t="str" cm="1">
        <f t="array" ref="N18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0" s="2" t="s">
        <v>65</v>
      </c>
      <c r="P1890" s="2" t="str" cm="1">
        <f t="array" ref="P18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0" s="1">
        <v>1</v>
      </c>
      <c r="R1890" s="1">
        <v>10.55</v>
      </c>
      <c r="S1890" s="1">
        <v>23</v>
      </c>
      <c r="T1890" s="1">
        <v>10.55</v>
      </c>
      <c r="U1890" s="9"/>
      <c r="V1890" s="10"/>
      <c r="W1890" s="1" t="s">
        <v>41</v>
      </c>
      <c r="X1890" s="2" t="s">
        <v>24</v>
      </c>
      <c r="Y1890" s="2" t="str" cm="1">
        <f t="array" ref="Y18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1" spans="1:25" ht="15" customHeight="1" x14ac:dyDescent="0.35">
      <c r="A1891" s="1">
        <v>1890</v>
      </c>
      <c r="B1891" s="13">
        <v>-8.5120946214271296</v>
      </c>
      <c r="C1891" s="12">
        <v>41.4218396105381</v>
      </c>
      <c r="D1891" s="1">
        <v>5380</v>
      </c>
      <c r="E1891" s="2" t="s">
        <v>2063</v>
      </c>
      <c r="F1891" s="1"/>
      <c r="G1891" s="2" t="s">
        <v>19</v>
      </c>
      <c r="H1891" s="2" t="s">
        <v>225</v>
      </c>
      <c r="I1891" s="2" t="s">
        <v>660</v>
      </c>
      <c r="J1891" s="1">
        <v>-31681.95</v>
      </c>
      <c r="K1891" s="1">
        <v>194796</v>
      </c>
      <c r="L1891" s="2" t="s">
        <v>21</v>
      </c>
      <c r="M1891" s="1">
        <v>2004</v>
      </c>
      <c r="N1891" s="1" t="str" cm="1">
        <f t="array" ref="N18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1" s="2" t="s">
        <v>65</v>
      </c>
      <c r="P1891" s="2" t="str" cm="1">
        <f t="array" ref="P18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1" s="1">
        <v>1</v>
      </c>
      <c r="R1891" s="1">
        <v>7.55</v>
      </c>
      <c r="S1891" s="1">
        <v>22.5</v>
      </c>
      <c r="T1891" s="1">
        <v>7.55</v>
      </c>
      <c r="U1891" s="9"/>
      <c r="V1891" s="10"/>
      <c r="W1891" s="1" t="s">
        <v>41</v>
      </c>
      <c r="X1891" s="2" t="s">
        <v>24</v>
      </c>
      <c r="Y1891" s="2" t="str" cm="1">
        <f t="array" ref="Y18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2" spans="1:25" ht="15" customHeight="1" x14ac:dyDescent="0.35">
      <c r="A1892" s="1">
        <v>1891</v>
      </c>
      <c r="B1892" s="13">
        <v>-8.5134140429860103</v>
      </c>
      <c r="C1892" s="12">
        <v>41.4223097648877</v>
      </c>
      <c r="D1892" s="1">
        <v>5381</v>
      </c>
      <c r="E1892" s="2" t="s">
        <v>2064</v>
      </c>
      <c r="F1892" s="1"/>
      <c r="G1892" s="2" t="s">
        <v>19</v>
      </c>
      <c r="H1892" s="2" t="s">
        <v>225</v>
      </c>
      <c r="I1892" s="2" t="s">
        <v>660</v>
      </c>
      <c r="J1892" s="1">
        <v>-31792.02</v>
      </c>
      <c r="K1892" s="1">
        <v>194848.7</v>
      </c>
      <c r="L1892" s="2" t="s">
        <v>21</v>
      </c>
      <c r="M1892" s="1">
        <v>2004</v>
      </c>
      <c r="N1892" s="1" t="str" cm="1">
        <f t="array" ref="N18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2" s="2" t="s">
        <v>65</v>
      </c>
      <c r="P1892" s="2" t="str" cm="1">
        <f t="array" ref="P18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2" s="1">
        <v>1</v>
      </c>
      <c r="R1892" s="1">
        <v>10.7</v>
      </c>
      <c r="S1892" s="1">
        <v>23</v>
      </c>
      <c r="T1892" s="1">
        <v>10.7</v>
      </c>
      <c r="U1892" s="9"/>
      <c r="V1892" s="10"/>
      <c r="W1892" s="1" t="s">
        <v>41</v>
      </c>
      <c r="X1892" s="2" t="s">
        <v>24</v>
      </c>
      <c r="Y1892" s="2" t="str" cm="1">
        <f t="array" ref="Y18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3" spans="1:25" ht="15" customHeight="1" x14ac:dyDescent="0.35">
      <c r="A1893" s="1">
        <v>1892</v>
      </c>
      <c r="B1893" s="13">
        <v>-8.5056715594673609</v>
      </c>
      <c r="C1893" s="12">
        <v>41.415127431134401</v>
      </c>
      <c r="D1893" s="1">
        <v>5382</v>
      </c>
      <c r="E1893" s="2" t="s">
        <v>2065</v>
      </c>
      <c r="F1893" s="1"/>
      <c r="G1893" s="2" t="s">
        <v>63</v>
      </c>
      <c r="H1893" s="2" t="s">
        <v>225</v>
      </c>
      <c r="I1893" s="2" t="s">
        <v>660</v>
      </c>
      <c r="J1893" s="1">
        <v>-31148.21</v>
      </c>
      <c r="K1893" s="1">
        <v>194048.2</v>
      </c>
      <c r="L1893" s="2" t="s">
        <v>21</v>
      </c>
      <c r="M1893" s="1">
        <v>2004</v>
      </c>
      <c r="N1893" s="1" t="str" cm="1">
        <f t="array" ref="N18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3" s="2" t="s">
        <v>32</v>
      </c>
      <c r="P1893" s="2" t="str" cm="1">
        <f t="array" ref="P18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3" s="1">
        <v>8</v>
      </c>
      <c r="R1893" s="1">
        <v>250</v>
      </c>
      <c r="S1893" s="1">
        <v>10.199999999999999</v>
      </c>
      <c r="T1893" s="1">
        <v>35</v>
      </c>
      <c r="U1893" s="1">
        <v>14.15</v>
      </c>
      <c r="V1893" s="10"/>
      <c r="W1893" s="1" t="s">
        <v>41</v>
      </c>
      <c r="X1893" s="2" t="s">
        <v>38</v>
      </c>
      <c r="Y1893" s="2" t="str" cm="1">
        <f t="array" ref="Y18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4" spans="1:25" ht="15" customHeight="1" x14ac:dyDescent="0.35">
      <c r="A1894" s="1">
        <v>1893</v>
      </c>
      <c r="B1894" s="13">
        <v>-8.5042336041663802</v>
      </c>
      <c r="C1894" s="12">
        <v>41.414243387379599</v>
      </c>
      <c r="D1894" s="1">
        <v>5382</v>
      </c>
      <c r="E1894" s="2" t="s">
        <v>2066</v>
      </c>
      <c r="F1894" s="1"/>
      <c r="G1894" s="2" t="s">
        <v>63</v>
      </c>
      <c r="H1894" s="2" t="s">
        <v>225</v>
      </c>
      <c r="I1894" s="2" t="s">
        <v>660</v>
      </c>
      <c r="J1894" s="1">
        <v>-31028.41</v>
      </c>
      <c r="K1894" s="1">
        <v>193949.5</v>
      </c>
      <c r="L1894" s="2" t="s">
        <v>21</v>
      </c>
      <c r="M1894" s="1">
        <v>2004</v>
      </c>
      <c r="N1894" s="1" t="str" cm="1">
        <f t="array" ref="N18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4" s="2" t="s">
        <v>32</v>
      </c>
      <c r="P1894" s="2" t="str" cm="1">
        <f t="array" ref="P18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4" s="1">
        <v>11</v>
      </c>
      <c r="R1894" s="1">
        <v>355</v>
      </c>
      <c r="S1894" s="1">
        <v>23</v>
      </c>
      <c r="T1894" s="1">
        <v>35</v>
      </c>
      <c r="U1894" s="1">
        <v>14.5</v>
      </c>
      <c r="V1894" s="10"/>
      <c r="W1894" s="1" t="s">
        <v>41</v>
      </c>
      <c r="X1894" s="2" t="s">
        <v>24</v>
      </c>
      <c r="Y1894" s="2" t="str" cm="1">
        <f t="array" ref="Y18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5" spans="1:25" ht="15" customHeight="1" x14ac:dyDescent="0.35">
      <c r="A1895" s="1">
        <v>1894</v>
      </c>
      <c r="B1895" s="13">
        <v>-8.0587615893759192</v>
      </c>
      <c r="C1895" s="12">
        <v>41.674248334716502</v>
      </c>
      <c r="D1895" s="1">
        <v>5385</v>
      </c>
      <c r="E1895" s="2" t="s">
        <v>2067</v>
      </c>
      <c r="F1895" s="1"/>
      <c r="G1895" s="2" t="s">
        <v>26</v>
      </c>
      <c r="H1895" s="2" t="s">
        <v>225</v>
      </c>
      <c r="I1895" s="2" t="s">
        <v>1955</v>
      </c>
      <c r="J1895" s="1">
        <v>6191</v>
      </c>
      <c r="K1895" s="1">
        <v>222763</v>
      </c>
      <c r="L1895" s="2" t="s">
        <v>21</v>
      </c>
      <c r="M1895" s="1">
        <v>1880</v>
      </c>
      <c r="N1895" s="1" t="str" cm="1">
        <f t="array" ref="N18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895" s="2" t="s">
        <v>29</v>
      </c>
      <c r="P1895" s="2" t="str" cm="1">
        <f t="array" ref="P18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895" s="1">
        <v>1</v>
      </c>
      <c r="R1895" s="1">
        <v>10</v>
      </c>
      <c r="S1895" s="1">
        <v>6.9</v>
      </c>
      <c r="U1895" s="9"/>
      <c r="V1895" s="10"/>
      <c r="W1895" s="1" t="s">
        <v>41</v>
      </c>
      <c r="X1895" s="2" t="s">
        <v>35</v>
      </c>
      <c r="Y1895" s="2" t="str" cm="1">
        <f t="array" ref="Y18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896" spans="1:25" ht="15" customHeight="1" x14ac:dyDescent="0.35">
      <c r="A1896" s="1">
        <v>1895</v>
      </c>
      <c r="B1896" s="13">
        <v>-8.3020850043346606</v>
      </c>
      <c r="C1896" s="12">
        <v>41.435026289512201</v>
      </c>
      <c r="D1896" s="1">
        <v>5388</v>
      </c>
      <c r="E1896" s="2" t="s">
        <v>2068</v>
      </c>
      <c r="F1896" s="1"/>
      <c r="G1896" s="2" t="s">
        <v>19</v>
      </c>
      <c r="H1896" s="2" t="s">
        <v>225</v>
      </c>
      <c r="I1896" s="2" t="s">
        <v>1454</v>
      </c>
      <c r="J1896" s="1">
        <v>-14123</v>
      </c>
      <c r="K1896" s="1">
        <v>196205</v>
      </c>
      <c r="L1896" s="2" t="s">
        <v>21</v>
      </c>
      <c r="M1896" s="1">
        <v>1993</v>
      </c>
      <c r="N1896" s="1" t="str" cm="1">
        <f t="array" ref="N18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6" s="2" t="s">
        <v>65</v>
      </c>
      <c r="P1896" s="2" t="str" cm="1">
        <f t="array" ref="P18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6" s="1">
        <v>1</v>
      </c>
      <c r="R1896" s="1">
        <v>9.6999999999999993</v>
      </c>
      <c r="S1896" s="1">
        <v>24.55</v>
      </c>
      <c r="T1896" s="1">
        <v>9.6999999999999993</v>
      </c>
      <c r="U1896" s="9"/>
      <c r="V1896" s="10"/>
      <c r="W1896" s="1" t="s">
        <v>41</v>
      </c>
      <c r="X1896" s="2" t="s">
        <v>24</v>
      </c>
      <c r="Y1896" s="2" t="str" cm="1">
        <f t="array" ref="Y18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7" spans="1:25" ht="15" customHeight="1" x14ac:dyDescent="0.35">
      <c r="A1897" s="1">
        <v>1896</v>
      </c>
      <c r="B1897" s="13">
        <v>-8.3062003894825605</v>
      </c>
      <c r="C1897" s="12">
        <v>41.439360072834099</v>
      </c>
      <c r="D1897" s="1">
        <v>5392</v>
      </c>
      <c r="E1897" s="2" t="s">
        <v>2069</v>
      </c>
      <c r="F1897" s="1"/>
      <c r="G1897" s="2" t="s">
        <v>19</v>
      </c>
      <c r="H1897" s="2" t="s">
        <v>225</v>
      </c>
      <c r="I1897" s="2" t="s">
        <v>1454</v>
      </c>
      <c r="J1897" s="1">
        <v>-14466</v>
      </c>
      <c r="K1897" s="1">
        <v>196687</v>
      </c>
      <c r="L1897" s="2" t="s">
        <v>21</v>
      </c>
      <c r="M1897" s="1">
        <v>1993</v>
      </c>
      <c r="N1897" s="1" t="str" cm="1">
        <f t="array" ref="N18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7" s="2" t="s">
        <v>32</v>
      </c>
      <c r="P1897" s="2" t="str" cm="1">
        <f t="array" ref="P18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7" s="1">
        <v>2</v>
      </c>
      <c r="R1897" s="1">
        <v>59.65</v>
      </c>
      <c r="S1897" s="1">
        <v>23.8</v>
      </c>
      <c r="T1897" s="1">
        <v>29.85</v>
      </c>
      <c r="U1897" s="1">
        <v>5</v>
      </c>
      <c r="V1897" s="10"/>
      <c r="W1897" s="1" t="s">
        <v>41</v>
      </c>
      <c r="X1897" s="2" t="s">
        <v>38</v>
      </c>
      <c r="Y1897" s="2" t="str" cm="1">
        <f t="array" ref="Y18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8" spans="1:25" ht="15" customHeight="1" x14ac:dyDescent="0.35">
      <c r="A1898" s="1">
        <v>1897</v>
      </c>
      <c r="B1898" s="13">
        <v>-8.3072442904156993</v>
      </c>
      <c r="C1898" s="12">
        <v>41.440447974297903</v>
      </c>
      <c r="D1898" s="1">
        <v>5393</v>
      </c>
      <c r="E1898" s="2" t="s">
        <v>2070</v>
      </c>
      <c r="F1898" s="1"/>
      <c r="G1898" s="2" t="s">
        <v>19</v>
      </c>
      <c r="H1898" s="2" t="s">
        <v>225</v>
      </c>
      <c r="I1898" s="2" t="s">
        <v>1454</v>
      </c>
      <c r="J1898" s="1">
        <v>-14553</v>
      </c>
      <c r="K1898" s="1">
        <v>196808</v>
      </c>
      <c r="L1898" s="2" t="s">
        <v>21</v>
      </c>
      <c r="M1898" s="1">
        <v>1993</v>
      </c>
      <c r="N1898" s="1" t="str" cm="1">
        <f t="array" ref="N18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8" s="2" t="s">
        <v>65</v>
      </c>
      <c r="P1898" s="2" t="str" cm="1">
        <f t="array" ref="P18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898" s="1">
        <v>1</v>
      </c>
      <c r="R1898" s="1">
        <v>11.2</v>
      </c>
      <c r="S1898" s="1">
        <v>29.5</v>
      </c>
      <c r="T1898" s="1">
        <v>11.2</v>
      </c>
      <c r="U1898" s="9"/>
      <c r="V1898" s="10"/>
      <c r="W1898" s="1" t="s">
        <v>41</v>
      </c>
      <c r="X1898" s="2" t="s">
        <v>24</v>
      </c>
      <c r="Y1898" s="2" t="str" cm="1">
        <f t="array" ref="Y18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899" spans="1:25" ht="15" customHeight="1" x14ac:dyDescent="0.35">
      <c r="A1899" s="1">
        <v>1898</v>
      </c>
      <c r="B1899" s="13">
        <v>-8.3089880765269299</v>
      </c>
      <c r="C1899" s="12">
        <v>41.443695742879903</v>
      </c>
      <c r="D1899" s="1">
        <v>5394</v>
      </c>
      <c r="E1899" s="2" t="s">
        <v>2071</v>
      </c>
      <c r="F1899" s="1"/>
      <c r="G1899" s="2" t="s">
        <v>37</v>
      </c>
      <c r="H1899" s="2" t="s">
        <v>225</v>
      </c>
      <c r="I1899" s="2" t="s">
        <v>1454</v>
      </c>
      <c r="J1899" s="1">
        <v>-14698</v>
      </c>
      <c r="K1899" s="1">
        <v>197169</v>
      </c>
      <c r="L1899" s="2" t="s">
        <v>21</v>
      </c>
      <c r="M1899" s="1">
        <v>1993</v>
      </c>
      <c r="N1899" s="1" t="str" cm="1">
        <f t="array" ref="N18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899" s="2" t="s">
        <v>32</v>
      </c>
      <c r="P1899" s="2" t="str" cm="1">
        <f t="array" ref="P18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899" s="1">
        <v>3</v>
      </c>
      <c r="R1899" s="1">
        <v>35</v>
      </c>
      <c r="S1899" s="1">
        <v>13.8</v>
      </c>
      <c r="T1899" s="1">
        <v>18.5</v>
      </c>
      <c r="U1899" s="1">
        <v>5.71</v>
      </c>
      <c r="V1899" s="10"/>
      <c r="W1899" s="1" t="s">
        <v>41</v>
      </c>
      <c r="X1899" s="2" t="s">
        <v>38</v>
      </c>
      <c r="Y1899" s="2" t="str" cm="1">
        <f t="array" ref="Y18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0" spans="1:25" ht="15" customHeight="1" x14ac:dyDescent="0.35">
      <c r="A1900" s="1">
        <v>1899</v>
      </c>
      <c r="B1900" s="13">
        <v>-8.3073698056431606</v>
      </c>
      <c r="C1900" s="12">
        <v>41.447110695665998</v>
      </c>
      <c r="D1900" s="1">
        <v>5395</v>
      </c>
      <c r="E1900" s="2" t="s">
        <v>2072</v>
      </c>
      <c r="F1900" s="1"/>
      <c r="G1900" s="2" t="s">
        <v>19</v>
      </c>
      <c r="H1900" s="2" t="s">
        <v>225</v>
      </c>
      <c r="I1900" s="2" t="s">
        <v>1454</v>
      </c>
      <c r="J1900" s="1">
        <v>-14562</v>
      </c>
      <c r="K1900" s="1">
        <v>197548</v>
      </c>
      <c r="L1900" s="2" t="s">
        <v>21</v>
      </c>
      <c r="M1900" s="1">
        <v>1993</v>
      </c>
      <c r="N1900" s="1" t="str" cm="1">
        <f t="array" ref="N19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0" s="2" t="s">
        <v>65</v>
      </c>
      <c r="P1900" s="2" t="str" cm="1">
        <f t="array" ref="P19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0" s="1">
        <v>1</v>
      </c>
      <c r="R1900" s="1">
        <v>11.2</v>
      </c>
      <c r="S1900" s="1">
        <v>16.5</v>
      </c>
      <c r="T1900" s="1">
        <v>11.2</v>
      </c>
      <c r="U1900" s="9"/>
      <c r="V1900" s="10"/>
      <c r="W1900" s="1" t="s">
        <v>41</v>
      </c>
      <c r="X1900" s="2" t="s">
        <v>24</v>
      </c>
      <c r="Y1900" s="2" t="str" cm="1">
        <f t="array" ref="Y19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1" spans="1:25" ht="15" customHeight="1" x14ac:dyDescent="0.35">
      <c r="A1901" s="1">
        <v>1900</v>
      </c>
      <c r="B1901" s="13">
        <v>-8.3063017240958192</v>
      </c>
      <c r="C1901" s="12">
        <v>41.450470773195001</v>
      </c>
      <c r="D1901" s="1">
        <v>5396</v>
      </c>
      <c r="E1901" s="2" t="s">
        <v>2073</v>
      </c>
      <c r="F1901" s="1"/>
      <c r="G1901" s="2" t="s">
        <v>19</v>
      </c>
      <c r="H1901" s="2" t="s">
        <v>225</v>
      </c>
      <c r="I1901" s="2" t="s">
        <v>1454</v>
      </c>
      <c r="J1901" s="1">
        <v>-14472</v>
      </c>
      <c r="K1901" s="1">
        <v>197921</v>
      </c>
      <c r="L1901" s="2" t="s">
        <v>21</v>
      </c>
      <c r="M1901" s="1">
        <v>1993</v>
      </c>
      <c r="N1901" s="1" t="str" cm="1">
        <f t="array" ref="N19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1" s="2" t="s">
        <v>32</v>
      </c>
      <c r="P1901" s="2" t="str" cm="1">
        <f t="array" ref="P19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1" s="1">
        <v>3</v>
      </c>
      <c r="R1901" s="1">
        <v>55.3</v>
      </c>
      <c r="S1901" s="1">
        <v>28.2</v>
      </c>
      <c r="T1901" s="1">
        <v>29</v>
      </c>
      <c r="U1901" s="1">
        <v>6.94</v>
      </c>
      <c r="V1901" s="10"/>
      <c r="W1901" s="1" t="s">
        <v>41</v>
      </c>
      <c r="X1901" s="2" t="s">
        <v>38</v>
      </c>
      <c r="Y1901" s="2" t="str" cm="1">
        <f t="array" ref="Y19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2" spans="1:25" ht="15" customHeight="1" x14ac:dyDescent="0.35">
      <c r="A1902" s="1">
        <v>1901</v>
      </c>
      <c r="B1902" s="13">
        <v>-8.3054532519352406</v>
      </c>
      <c r="C1902" s="12">
        <v>41.450931247539799</v>
      </c>
      <c r="D1902" s="1">
        <v>5397</v>
      </c>
      <c r="E1902" s="2" t="s">
        <v>2074</v>
      </c>
      <c r="F1902" s="1"/>
      <c r="G1902" s="2" t="s">
        <v>19</v>
      </c>
      <c r="H1902" s="2" t="s">
        <v>225</v>
      </c>
      <c r="I1902" s="2" t="s">
        <v>1454</v>
      </c>
      <c r="J1902" s="1">
        <v>-14401</v>
      </c>
      <c r="K1902" s="1">
        <v>197972</v>
      </c>
      <c r="L1902" s="2" t="s">
        <v>21</v>
      </c>
      <c r="M1902" s="1">
        <v>1993</v>
      </c>
      <c r="N1902" s="1" t="str" cm="1">
        <f t="array" ref="N19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2" s="2" t="s">
        <v>65</v>
      </c>
      <c r="P1902" s="2" t="str" cm="1">
        <f t="array" ref="P19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2" s="1">
        <v>1</v>
      </c>
      <c r="R1902" s="1">
        <v>7.1</v>
      </c>
      <c r="S1902" s="1">
        <v>23.3</v>
      </c>
      <c r="T1902" s="1">
        <v>7.1</v>
      </c>
      <c r="U1902" s="9"/>
      <c r="V1902" s="10"/>
      <c r="W1902" s="1" t="s">
        <v>41</v>
      </c>
      <c r="X1902" s="2" t="s">
        <v>24</v>
      </c>
      <c r="Y1902" s="2" t="str" cm="1">
        <f t="array" ref="Y19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3" spans="1:25" ht="15" customHeight="1" x14ac:dyDescent="0.35">
      <c r="A1903" s="1">
        <v>1902</v>
      </c>
      <c r="B1903" s="13">
        <v>-8.3041130085169197</v>
      </c>
      <c r="C1903" s="12">
        <v>41.450978267196902</v>
      </c>
      <c r="D1903" s="1">
        <v>5398</v>
      </c>
      <c r="E1903" s="2" t="s">
        <v>2075</v>
      </c>
      <c r="F1903" s="1"/>
      <c r="G1903" s="2" t="s">
        <v>37</v>
      </c>
      <c r="H1903" s="2" t="s">
        <v>225</v>
      </c>
      <c r="I1903" s="2" t="s">
        <v>1454</v>
      </c>
      <c r="J1903" s="1">
        <v>-14289</v>
      </c>
      <c r="K1903" s="1">
        <v>197977</v>
      </c>
      <c r="L1903" s="2" t="s">
        <v>21</v>
      </c>
      <c r="M1903" s="1">
        <v>1993</v>
      </c>
      <c r="N1903" s="1" t="str" cm="1">
        <f t="array" ref="N19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3" s="2" t="s">
        <v>32</v>
      </c>
      <c r="P1903" s="2" t="str" cm="1">
        <f t="array" ref="P19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3" s="1">
        <v>3</v>
      </c>
      <c r="R1903" s="1">
        <v>39.4</v>
      </c>
      <c r="S1903" s="1">
        <v>10.65</v>
      </c>
      <c r="T1903" s="1">
        <v>17.600000000000001</v>
      </c>
      <c r="U1903" s="1">
        <v>6.66</v>
      </c>
      <c r="V1903" s="10"/>
      <c r="W1903" s="1" t="s">
        <v>41</v>
      </c>
      <c r="X1903" s="2" t="s">
        <v>38</v>
      </c>
      <c r="Y1903" s="2" t="str" cm="1">
        <f t="array" ref="Y19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4" spans="1:25" ht="15" customHeight="1" x14ac:dyDescent="0.35">
      <c r="A1904" s="1">
        <v>1903</v>
      </c>
      <c r="B1904" s="13">
        <v>-8.3023178330726193</v>
      </c>
      <c r="C1904" s="12">
        <v>41.450962913821101</v>
      </c>
      <c r="D1904" s="1">
        <v>5399</v>
      </c>
      <c r="E1904" s="2" t="s">
        <v>2076</v>
      </c>
      <c r="F1904" s="1"/>
      <c r="G1904" s="2" t="s">
        <v>37</v>
      </c>
      <c r="H1904" s="2" t="s">
        <v>225</v>
      </c>
      <c r="I1904" s="2" t="s">
        <v>1454</v>
      </c>
      <c r="J1904" s="1">
        <v>-14139</v>
      </c>
      <c r="K1904" s="1">
        <v>197975</v>
      </c>
      <c r="L1904" s="2" t="s">
        <v>21</v>
      </c>
      <c r="M1904" s="1">
        <v>1993</v>
      </c>
      <c r="N1904" s="1" t="str" cm="1">
        <f t="array" ref="N19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4" s="2" t="s">
        <v>32</v>
      </c>
      <c r="P1904" s="2" t="str" cm="1">
        <f t="array" ref="P19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4" s="1">
        <v>3</v>
      </c>
      <c r="R1904" s="1">
        <v>38.64</v>
      </c>
      <c r="S1904" s="1">
        <v>7.4</v>
      </c>
      <c r="T1904" s="1">
        <v>17.62</v>
      </c>
      <c r="U1904" s="1">
        <v>7.23</v>
      </c>
      <c r="V1904" s="10"/>
      <c r="W1904" s="1" t="s">
        <v>41</v>
      </c>
      <c r="X1904" s="2" t="s">
        <v>38</v>
      </c>
      <c r="Y1904" s="2" t="str" cm="1">
        <f t="array" ref="Y19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5" spans="1:26" ht="15" customHeight="1" x14ac:dyDescent="0.35">
      <c r="A1905" s="1">
        <v>1904</v>
      </c>
      <c r="B1905" s="13">
        <v>-8.2963659068966198</v>
      </c>
      <c r="C1905" s="12">
        <v>41.454122886773803</v>
      </c>
      <c r="D1905" s="1">
        <v>5400</v>
      </c>
      <c r="E1905" s="2" t="s">
        <v>2077</v>
      </c>
      <c r="F1905" s="1"/>
      <c r="G1905" s="2" t="s">
        <v>19</v>
      </c>
      <c r="H1905" s="2" t="s">
        <v>225</v>
      </c>
      <c r="I1905" s="2" t="s">
        <v>1454</v>
      </c>
      <c r="J1905" s="1">
        <v>-13641</v>
      </c>
      <c r="K1905" s="1">
        <v>198325</v>
      </c>
      <c r="L1905" s="2" t="s">
        <v>21</v>
      </c>
      <c r="M1905" s="1">
        <v>1993</v>
      </c>
      <c r="N1905" s="1" t="str" cm="1">
        <f t="array" ref="N19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5" s="2" t="s">
        <v>32</v>
      </c>
      <c r="P1905" s="2" t="str" cm="1">
        <f t="array" ref="P19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5" s="1">
        <v>3</v>
      </c>
      <c r="R1905" s="1">
        <v>39.799999999999997</v>
      </c>
      <c r="S1905" s="1">
        <v>27.65</v>
      </c>
      <c r="T1905" s="1">
        <v>18</v>
      </c>
      <c r="U1905" s="1">
        <v>6.95</v>
      </c>
      <c r="V1905" s="10"/>
      <c r="W1905" s="1" t="s">
        <v>41</v>
      </c>
      <c r="X1905" s="2" t="s">
        <v>24</v>
      </c>
      <c r="Y1905" s="2" t="str" cm="1">
        <f t="array" ref="Y19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6" spans="1:26" ht="15" customHeight="1" x14ac:dyDescent="0.35">
      <c r="A1906" s="1">
        <v>1905</v>
      </c>
      <c r="B1906" s="13">
        <v>-8.2905537170699599</v>
      </c>
      <c r="C1906" s="12">
        <v>41.455913764002801</v>
      </c>
      <c r="D1906" s="1">
        <v>5401</v>
      </c>
      <c r="E1906" s="2" t="s">
        <v>2078</v>
      </c>
      <c r="F1906" s="1"/>
      <c r="G1906" s="2" t="s">
        <v>37</v>
      </c>
      <c r="H1906" s="2" t="s">
        <v>225</v>
      </c>
      <c r="I1906" s="2" t="s">
        <v>1454</v>
      </c>
      <c r="J1906" s="1">
        <v>-13155</v>
      </c>
      <c r="K1906" s="1">
        <v>198523</v>
      </c>
      <c r="L1906" s="2" t="s">
        <v>21</v>
      </c>
      <c r="M1906" s="1">
        <v>1993</v>
      </c>
      <c r="N1906" s="1" t="str" cm="1">
        <f t="array" ref="N19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6" s="2" t="s">
        <v>32</v>
      </c>
      <c r="P1906" s="2" t="str" cm="1">
        <f t="array" ref="P19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6" s="1">
        <v>3</v>
      </c>
      <c r="R1906" s="1">
        <v>37.35</v>
      </c>
      <c r="S1906" s="1">
        <v>11.55</v>
      </c>
      <c r="T1906" s="1">
        <v>17.75</v>
      </c>
      <c r="U1906" s="1">
        <v>6.22</v>
      </c>
      <c r="V1906" s="10"/>
      <c r="W1906" s="1" t="s">
        <v>41</v>
      </c>
      <c r="X1906" s="2" t="s">
        <v>38</v>
      </c>
      <c r="Y1906" s="2" t="str" cm="1">
        <f t="array" ref="Y19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7" spans="1:26" ht="15" customHeight="1" x14ac:dyDescent="0.35">
      <c r="A1907" s="1">
        <v>1906</v>
      </c>
      <c r="B1907" s="13">
        <v>-8.2877040952331598</v>
      </c>
      <c r="C1907" s="12">
        <v>41.455440421209197</v>
      </c>
      <c r="D1907" s="1">
        <v>5402</v>
      </c>
      <c r="E1907" s="2" t="s">
        <v>2079</v>
      </c>
      <c r="F1907" s="1"/>
      <c r="G1907" s="2" t="s">
        <v>19</v>
      </c>
      <c r="H1907" s="2" t="s">
        <v>225</v>
      </c>
      <c r="I1907" s="2" t="s">
        <v>1454</v>
      </c>
      <c r="J1907" s="1">
        <v>-12917</v>
      </c>
      <c r="K1907" s="1">
        <v>198470</v>
      </c>
      <c r="L1907" s="2" t="s">
        <v>21</v>
      </c>
      <c r="M1907" s="1">
        <v>1993</v>
      </c>
      <c r="N1907" s="1" t="str" cm="1">
        <f t="array" ref="N19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7" s="2" t="s">
        <v>65</v>
      </c>
      <c r="P1907" s="2" t="str" cm="1">
        <f t="array" ref="P19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07" s="1">
        <v>1</v>
      </c>
      <c r="R1907" s="1">
        <v>3.2</v>
      </c>
      <c r="S1907" s="1">
        <v>16</v>
      </c>
      <c r="T1907" s="1">
        <v>3.2</v>
      </c>
      <c r="U1907" s="9"/>
      <c r="V1907" s="10"/>
      <c r="W1907" s="1" t="s">
        <v>41</v>
      </c>
      <c r="X1907" s="2" t="s">
        <v>24</v>
      </c>
      <c r="Y1907" s="2" t="str" cm="1">
        <f t="array" ref="Y19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8" spans="1:26" ht="15" customHeight="1" x14ac:dyDescent="0.35">
      <c r="A1908" s="1">
        <v>1907</v>
      </c>
      <c r="B1908" s="13">
        <v>-8.2845413711674194</v>
      </c>
      <c r="C1908" s="12">
        <v>41.454121051993702</v>
      </c>
      <c r="D1908" s="1">
        <v>5403</v>
      </c>
      <c r="E1908" s="2" t="s">
        <v>2080</v>
      </c>
      <c r="F1908" s="1"/>
      <c r="G1908" s="2" t="s">
        <v>19</v>
      </c>
      <c r="H1908" s="2" t="s">
        <v>225</v>
      </c>
      <c r="I1908" s="2" t="s">
        <v>1454</v>
      </c>
      <c r="J1908" s="1">
        <v>-12653</v>
      </c>
      <c r="K1908" s="1">
        <v>198323</v>
      </c>
      <c r="L1908" s="2" t="s">
        <v>21</v>
      </c>
      <c r="M1908" s="1">
        <v>1993</v>
      </c>
      <c r="N1908" s="1" t="str" cm="1">
        <f t="array" ref="N19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8" s="2" t="s">
        <v>32</v>
      </c>
      <c r="P1908" s="2" t="str" cm="1">
        <f t="array" ref="P19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8" s="1">
        <v>3</v>
      </c>
      <c r="R1908" s="1">
        <v>35.15</v>
      </c>
      <c r="S1908" s="1">
        <v>28.65</v>
      </c>
      <c r="T1908" s="1">
        <v>16.600000000000001</v>
      </c>
      <c r="U1908" s="1">
        <v>6</v>
      </c>
      <c r="V1908" s="10"/>
      <c r="W1908" s="1" t="s">
        <v>41</v>
      </c>
      <c r="X1908" s="2" t="s">
        <v>38</v>
      </c>
      <c r="Y1908" s="2" t="str" cm="1">
        <f t="array" ref="Y19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09" spans="1:26" ht="15" customHeight="1" x14ac:dyDescent="0.35">
      <c r="A1909" s="1">
        <v>1908</v>
      </c>
      <c r="B1909" s="13">
        <v>-8.28054667153968</v>
      </c>
      <c r="C1909" s="12">
        <v>41.4552967505292</v>
      </c>
      <c r="D1909" s="1">
        <v>5404</v>
      </c>
      <c r="E1909" s="2" t="s">
        <v>2081</v>
      </c>
      <c r="F1909" s="1"/>
      <c r="G1909" s="2" t="s">
        <v>37</v>
      </c>
      <c r="H1909" s="2" t="s">
        <v>225</v>
      </c>
      <c r="I1909" s="2" t="s">
        <v>1454</v>
      </c>
      <c r="J1909" s="1">
        <v>-12319</v>
      </c>
      <c r="K1909" s="1">
        <v>198453</v>
      </c>
      <c r="L1909" s="2" t="s">
        <v>21</v>
      </c>
      <c r="M1909" s="1">
        <v>1993</v>
      </c>
      <c r="N1909" s="1" t="str" cm="1">
        <f t="array" ref="N19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09" s="2" t="s">
        <v>32</v>
      </c>
      <c r="P1909" s="2" t="str" cm="1">
        <f t="array" ref="P19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09" s="1">
        <v>3</v>
      </c>
      <c r="R1909" s="1">
        <v>54.4</v>
      </c>
      <c r="S1909" s="1">
        <v>11.7</v>
      </c>
      <c r="T1909" s="1">
        <v>26.7</v>
      </c>
      <c r="U1909" s="1">
        <v>7.45</v>
      </c>
      <c r="V1909" s="10"/>
      <c r="W1909" s="1" t="s">
        <v>41</v>
      </c>
      <c r="X1909" s="2" t="s">
        <v>38</v>
      </c>
      <c r="Y1909" s="2" t="str" cm="1">
        <f t="array" ref="Y19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0" spans="1:26" ht="15" customHeight="1" x14ac:dyDescent="0.35">
      <c r="A1910" s="1">
        <v>1909</v>
      </c>
      <c r="B1910" s="13">
        <v>-8.9747218693875102</v>
      </c>
      <c r="C1910" s="12">
        <v>38.9530472421635</v>
      </c>
      <c r="D1910" s="1">
        <v>5411</v>
      </c>
      <c r="E1910" s="2" t="s">
        <v>2082</v>
      </c>
      <c r="F1910" s="1"/>
      <c r="G1910" s="2" t="s">
        <v>26</v>
      </c>
      <c r="H1910" s="2" t="s">
        <v>374</v>
      </c>
      <c r="I1910" s="2" t="s">
        <v>795</v>
      </c>
      <c r="J1910" s="1">
        <v>-72954.67</v>
      </c>
      <c r="K1910" s="1">
        <v>-79066.880000000005</v>
      </c>
      <c r="L1910" s="2" t="s">
        <v>21</v>
      </c>
      <c r="M1910" s="1">
        <v>1951</v>
      </c>
      <c r="N1910" s="1" t="str" cm="1">
        <f t="array" ref="N19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0" s="2" t="s">
        <v>32</v>
      </c>
      <c r="P1910" s="2" t="str" cm="1">
        <f t="array" ref="P19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0" s="1">
        <v>11</v>
      </c>
      <c r="R1910" s="1">
        <v>235.75</v>
      </c>
      <c r="S1910" s="1">
        <v>12.8</v>
      </c>
      <c r="T1910" s="1">
        <v>25</v>
      </c>
      <c r="U1910" s="1">
        <v>11.62</v>
      </c>
      <c r="V1910" s="10"/>
      <c r="W1910" s="1" t="s">
        <v>30</v>
      </c>
      <c r="X1910" s="2" t="s">
        <v>38</v>
      </c>
      <c r="Y1910" s="2" t="str" cm="1">
        <f t="array" ref="Y19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1" spans="1:26" ht="15" customHeight="1" x14ac:dyDescent="0.35">
      <c r="A1911" s="1">
        <v>1910</v>
      </c>
      <c r="B1911" s="13">
        <v>-8.9766100154733497</v>
      </c>
      <c r="C1911" s="12">
        <v>38.954580038744403</v>
      </c>
      <c r="D1911" s="1">
        <v>5411</v>
      </c>
      <c r="E1911" s="2" t="s">
        <v>2083</v>
      </c>
      <c r="F1911" s="1"/>
      <c r="G1911" s="2" t="s">
        <v>26</v>
      </c>
      <c r="H1911" s="2" t="s">
        <v>374</v>
      </c>
      <c r="I1911" s="2" t="s">
        <v>795</v>
      </c>
      <c r="J1911" s="1">
        <v>-73116.77</v>
      </c>
      <c r="K1911" s="1">
        <v>-78895.199999999997</v>
      </c>
      <c r="L1911" s="2" t="s">
        <v>21</v>
      </c>
      <c r="M1911" s="1">
        <v>1951</v>
      </c>
      <c r="N1911" s="1" t="str" cm="1">
        <f t="array" ref="N19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1" s="2" t="s">
        <v>32</v>
      </c>
      <c r="P1911" s="2" t="str" cm="1">
        <f t="array" ref="P19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1" s="1">
        <v>5</v>
      </c>
      <c r="R1911" s="1">
        <v>517.91</v>
      </c>
      <c r="S1911" s="1">
        <v>14.1</v>
      </c>
      <c r="T1911" s="1">
        <v>103.85</v>
      </c>
      <c r="U1911" s="1">
        <v>26.4</v>
      </c>
      <c r="V1911" s="10"/>
      <c r="W1911" s="1" t="s">
        <v>30</v>
      </c>
      <c r="X1911" s="2" t="s">
        <v>51</v>
      </c>
      <c r="Y1911" s="2" t="str" cm="1">
        <f t="array" ref="Y19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1911" s="2" t="s">
        <v>24</v>
      </c>
    </row>
    <row r="1912" spans="1:26" ht="15" customHeight="1" x14ac:dyDescent="0.35">
      <c r="A1912" s="1">
        <v>1911</v>
      </c>
      <c r="B1912" s="13">
        <v>-8.9807706430148393</v>
      </c>
      <c r="C1912" s="12">
        <v>38.9578518138063</v>
      </c>
      <c r="D1912" s="1">
        <v>5411</v>
      </c>
      <c r="E1912" s="2" t="s">
        <v>2082</v>
      </c>
      <c r="F1912" s="1"/>
      <c r="G1912" s="2" t="s">
        <v>26</v>
      </c>
      <c r="H1912" s="2" t="s">
        <v>374</v>
      </c>
      <c r="I1912" s="2" t="s">
        <v>795</v>
      </c>
      <c r="J1912" s="1">
        <v>-73474.05</v>
      </c>
      <c r="K1912" s="1">
        <v>-78528.63</v>
      </c>
      <c r="L1912" s="2" t="s">
        <v>21</v>
      </c>
      <c r="M1912" s="1">
        <v>1951</v>
      </c>
      <c r="N1912" s="1" t="str" cm="1">
        <f t="array" ref="N19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12" s="2" t="s">
        <v>32</v>
      </c>
      <c r="P1912" s="2" t="str" cm="1">
        <f t="array" ref="P19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2" s="1">
        <v>22</v>
      </c>
      <c r="R1912" s="1">
        <v>456.6</v>
      </c>
      <c r="S1912" s="1">
        <v>12.8</v>
      </c>
      <c r="T1912" s="1">
        <v>25</v>
      </c>
      <c r="U1912" s="1">
        <v>11.53</v>
      </c>
      <c r="V1912" s="10"/>
      <c r="W1912" s="1" t="s">
        <v>30</v>
      </c>
      <c r="X1912" s="2" t="s">
        <v>38</v>
      </c>
      <c r="Y1912" s="2" t="str" cm="1">
        <f t="array" ref="Y19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3" spans="1:26" ht="15" customHeight="1" x14ac:dyDescent="0.35">
      <c r="A1913" s="1">
        <v>1912</v>
      </c>
      <c r="B1913" s="13">
        <v>-9.1850339402210892</v>
      </c>
      <c r="C1913" s="12">
        <v>38.816144852045802</v>
      </c>
      <c r="D1913" s="1">
        <v>5445</v>
      </c>
      <c r="E1913" s="2" t="s">
        <v>2084</v>
      </c>
      <c r="F1913" s="1"/>
      <c r="G1913" s="2" t="s">
        <v>19</v>
      </c>
      <c r="H1913" s="2" t="s">
        <v>374</v>
      </c>
      <c r="I1913" s="2" t="s">
        <v>965</v>
      </c>
      <c r="J1913" s="1">
        <v>-91361</v>
      </c>
      <c r="K1913" s="1">
        <v>-94076</v>
      </c>
      <c r="L1913" s="2" t="s">
        <v>21</v>
      </c>
      <c r="M1913" s="1">
        <v>1995</v>
      </c>
      <c r="N1913" s="1" t="str" cm="1">
        <f t="array" ref="N19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3" s="2" t="s">
        <v>32</v>
      </c>
      <c r="P1913" s="2" t="str" cm="1">
        <f t="array" ref="P19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3" s="1">
        <v>3</v>
      </c>
      <c r="R1913" s="1">
        <v>44.3</v>
      </c>
      <c r="S1913" s="1">
        <v>25.5</v>
      </c>
      <c r="T1913" s="1">
        <v>20</v>
      </c>
      <c r="U1913" s="1">
        <v>7.45</v>
      </c>
      <c r="V1913" s="10"/>
      <c r="W1913" s="1" t="s">
        <v>30</v>
      </c>
      <c r="X1913" s="2" t="s">
        <v>38</v>
      </c>
      <c r="Y1913" s="2" t="str" cm="1">
        <f t="array" ref="Y19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4" spans="1:26" ht="15" customHeight="1" x14ac:dyDescent="0.35">
      <c r="A1914" s="1">
        <v>1913</v>
      </c>
      <c r="B1914" s="13">
        <v>-9.2131814511881593</v>
      </c>
      <c r="C1914" s="12">
        <v>38.725018639193699</v>
      </c>
      <c r="D1914" s="1">
        <v>5460</v>
      </c>
      <c r="E1914" s="2" t="s">
        <v>2085</v>
      </c>
      <c r="F1914" s="1"/>
      <c r="G1914" s="2" t="s">
        <v>19</v>
      </c>
      <c r="H1914" s="2" t="s">
        <v>374</v>
      </c>
      <c r="I1914" s="2" t="s">
        <v>1952</v>
      </c>
      <c r="J1914" s="1">
        <v>-93925.14</v>
      </c>
      <c r="K1914" s="1">
        <v>-104163.9</v>
      </c>
      <c r="L1914" s="2" t="s">
        <v>21</v>
      </c>
      <c r="M1914" s="1">
        <v>2004</v>
      </c>
      <c r="N1914" s="1" t="str" cm="1">
        <f t="array" ref="N19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4" s="2" t="s">
        <v>32</v>
      </c>
      <c r="P1914" s="2" t="str" cm="1">
        <f t="array" ref="P19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4" s="1">
        <v>2</v>
      </c>
      <c r="R1914" s="1">
        <v>29.12</v>
      </c>
      <c r="S1914" s="1">
        <v>33.5</v>
      </c>
      <c r="T1914" s="1">
        <v>14.56</v>
      </c>
      <c r="U1914" s="1">
        <v>5.98</v>
      </c>
      <c r="V1914" s="10"/>
      <c r="W1914" s="1" t="s">
        <v>30</v>
      </c>
      <c r="X1914" s="2" t="s">
        <v>24</v>
      </c>
      <c r="Y1914" s="2" t="str" cm="1">
        <f t="array" ref="Y19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5" spans="1:26" ht="15" customHeight="1" x14ac:dyDescent="0.35">
      <c r="A1915" s="1">
        <v>1914</v>
      </c>
      <c r="B1915" s="13">
        <v>-9.2318252192600596</v>
      </c>
      <c r="C1915" s="12">
        <v>38.742643415746301</v>
      </c>
      <c r="D1915" s="1">
        <v>5464</v>
      </c>
      <c r="E1915" s="2" t="s">
        <v>2086</v>
      </c>
      <c r="F1915" s="1"/>
      <c r="G1915" s="2" t="s">
        <v>37</v>
      </c>
      <c r="H1915" s="2" t="s">
        <v>374</v>
      </c>
      <c r="I1915" s="2" t="s">
        <v>1952</v>
      </c>
      <c r="J1915" s="1">
        <v>-95523</v>
      </c>
      <c r="K1915" s="1">
        <v>-102188</v>
      </c>
      <c r="L1915" s="2" t="s">
        <v>21</v>
      </c>
      <c r="M1915" s="1">
        <v>1987</v>
      </c>
      <c r="N1915" s="1" t="str" cm="1">
        <f t="array" ref="N19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5" s="2" t="s">
        <v>32</v>
      </c>
      <c r="P1915" s="2" t="str" cm="1">
        <f t="array" ref="P19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5" s="1">
        <v>3</v>
      </c>
      <c r="R1915" s="1">
        <v>53.6</v>
      </c>
      <c r="S1915" s="1">
        <v>12</v>
      </c>
      <c r="T1915" s="1">
        <v>31.4</v>
      </c>
      <c r="U1915" s="1">
        <v>5.26</v>
      </c>
      <c r="V1915" s="10"/>
      <c r="W1915" s="1" t="s">
        <v>30</v>
      </c>
      <c r="X1915" s="2" t="s">
        <v>24</v>
      </c>
      <c r="Y1915" s="2" t="str" cm="1">
        <f t="array" ref="Y19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6" spans="1:26" ht="15" customHeight="1" x14ac:dyDescent="0.35">
      <c r="A1916" s="1">
        <v>1915</v>
      </c>
      <c r="B1916" s="13">
        <v>-9.0823721326418507</v>
      </c>
      <c r="C1916" s="12">
        <v>38.8373996873772</v>
      </c>
      <c r="D1916" s="1">
        <v>5472</v>
      </c>
      <c r="E1916" s="2" t="s">
        <v>2087</v>
      </c>
      <c r="F1916" s="1"/>
      <c r="G1916" s="2" t="s">
        <v>63</v>
      </c>
      <c r="H1916" s="2" t="s">
        <v>374</v>
      </c>
      <c r="I1916" s="2" t="s">
        <v>965</v>
      </c>
      <c r="J1916" s="1">
        <v>-82420</v>
      </c>
      <c r="K1916" s="1">
        <v>-91814</v>
      </c>
      <c r="L1916" s="2" t="s">
        <v>21</v>
      </c>
      <c r="M1916" s="1">
        <v>1998</v>
      </c>
      <c r="N1916" s="1" t="str" cm="1">
        <f t="array" ref="N19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6" s="2" t="s">
        <v>32</v>
      </c>
      <c r="P1916" s="2" t="str" cm="1">
        <f t="array" ref="P19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6" s="1">
        <v>8</v>
      </c>
      <c r="R1916" s="1">
        <v>225</v>
      </c>
      <c r="S1916" s="1">
        <v>11.6</v>
      </c>
      <c r="T1916" s="1">
        <v>31</v>
      </c>
      <c r="U1916" s="1">
        <v>14.8</v>
      </c>
      <c r="V1916" s="10"/>
      <c r="W1916" s="1" t="s">
        <v>30</v>
      </c>
      <c r="X1916" s="2" t="s">
        <v>38</v>
      </c>
      <c r="Y1916" s="2" t="str" cm="1">
        <f t="array" ref="Y19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7" spans="1:26" ht="15" customHeight="1" x14ac:dyDescent="0.35">
      <c r="A1917" s="1">
        <v>1916</v>
      </c>
      <c r="B1917" s="13">
        <v>-9.0824171193540906</v>
      </c>
      <c r="C1917" s="12">
        <v>38.8373182521335</v>
      </c>
      <c r="D1917" s="1">
        <v>5472</v>
      </c>
      <c r="E1917" s="2" t="s">
        <v>2088</v>
      </c>
      <c r="F1917" s="1"/>
      <c r="G1917" s="2" t="s">
        <v>63</v>
      </c>
      <c r="H1917" s="2" t="s">
        <v>374</v>
      </c>
      <c r="I1917" s="2" t="s">
        <v>965</v>
      </c>
      <c r="J1917" s="1">
        <v>-82424</v>
      </c>
      <c r="K1917" s="1">
        <v>-91823</v>
      </c>
      <c r="L1917" s="2" t="s">
        <v>21</v>
      </c>
      <c r="M1917" s="1">
        <v>1998</v>
      </c>
      <c r="N1917" s="1" t="str" cm="1">
        <f t="array" ref="N19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7" s="2" t="s">
        <v>32</v>
      </c>
      <c r="P1917" s="2" t="str" cm="1">
        <f t="array" ref="P19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7" s="1">
        <v>8</v>
      </c>
      <c r="R1917" s="1">
        <v>224</v>
      </c>
      <c r="S1917" s="1">
        <v>11.6</v>
      </c>
      <c r="T1917" s="1">
        <v>30</v>
      </c>
      <c r="U1917" s="1">
        <v>14.8</v>
      </c>
      <c r="V1917" s="10"/>
      <c r="W1917" s="1" t="s">
        <v>30</v>
      </c>
      <c r="X1917" s="2" t="s">
        <v>38</v>
      </c>
      <c r="Y1917" s="2" t="str" cm="1">
        <f t="array" ref="Y19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8" spans="1:26" ht="15" customHeight="1" x14ac:dyDescent="0.35">
      <c r="A1918" s="1">
        <v>1917</v>
      </c>
      <c r="B1918" s="13">
        <v>-8.5476431000902107</v>
      </c>
      <c r="C1918" s="12">
        <v>40.6231784849574</v>
      </c>
      <c r="D1918" s="1">
        <v>5491</v>
      </c>
      <c r="E1918" s="2" t="s">
        <v>2089</v>
      </c>
      <c r="F1918" s="1"/>
      <c r="G1918" s="2" t="s">
        <v>26</v>
      </c>
      <c r="H1918" s="2" t="s">
        <v>1608</v>
      </c>
      <c r="I1918" s="2" t="s">
        <v>1608</v>
      </c>
      <c r="J1918" s="1">
        <v>-35074.879999999997</v>
      </c>
      <c r="K1918" s="1">
        <v>106114.5</v>
      </c>
      <c r="L1918" s="2" t="s">
        <v>21</v>
      </c>
      <c r="M1918" s="1">
        <v>2006</v>
      </c>
      <c r="N1918" s="1" t="str" cm="1">
        <f t="array" ref="N19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8" s="2" t="s">
        <v>32</v>
      </c>
      <c r="P1918" s="2" t="str" cm="1">
        <f t="array" ref="P19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8" s="1">
        <v>3</v>
      </c>
      <c r="R1918" s="1">
        <v>66.3</v>
      </c>
      <c r="S1918" s="1">
        <v>9.86</v>
      </c>
      <c r="T1918" s="1">
        <v>27.5</v>
      </c>
      <c r="U1918" s="1">
        <v>2.2999999999999998</v>
      </c>
      <c r="V1918" s="10"/>
      <c r="W1918" s="1" t="s">
        <v>46</v>
      </c>
      <c r="X1918" s="2" t="s">
        <v>38</v>
      </c>
      <c r="Y1918" s="2" t="str" cm="1">
        <f t="array" ref="Y19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19" spans="1:26" ht="15" customHeight="1" x14ac:dyDescent="0.35">
      <c r="A1919" s="1">
        <v>1918</v>
      </c>
      <c r="B1919" s="13">
        <v>-8.5458226388429601</v>
      </c>
      <c r="C1919" s="12">
        <v>40.624763614357803</v>
      </c>
      <c r="D1919" s="1">
        <v>5492</v>
      </c>
      <c r="E1919" s="2" t="s">
        <v>2090</v>
      </c>
      <c r="F1919" s="1"/>
      <c r="G1919" s="2" t="s">
        <v>26</v>
      </c>
      <c r="H1919" s="2" t="s">
        <v>1608</v>
      </c>
      <c r="I1919" s="2" t="s">
        <v>1608</v>
      </c>
      <c r="J1919" s="1">
        <v>-34920.019999999997</v>
      </c>
      <c r="K1919" s="1">
        <v>106289.8</v>
      </c>
      <c r="L1919" s="2" t="s">
        <v>21</v>
      </c>
      <c r="M1919" s="1">
        <v>2006</v>
      </c>
      <c r="N1919" s="1" t="str" cm="1">
        <f t="array" ref="N19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19" s="2" t="s">
        <v>32</v>
      </c>
      <c r="P1919" s="2" t="str" cm="1">
        <f t="array" ref="P19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19" s="1">
        <v>3</v>
      </c>
      <c r="R1919" s="1">
        <v>63.5</v>
      </c>
      <c r="S1919" s="1">
        <v>9.77</v>
      </c>
      <c r="T1919" s="1">
        <v>24.9</v>
      </c>
      <c r="U1919" s="1">
        <v>2.9</v>
      </c>
      <c r="V1919" s="10"/>
      <c r="W1919" s="1" t="s">
        <v>46</v>
      </c>
      <c r="X1919" s="2" t="s">
        <v>38</v>
      </c>
      <c r="Y1919" s="2" t="str" cm="1">
        <f t="array" ref="Y19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0" spans="1:26" ht="15" customHeight="1" x14ac:dyDescent="0.35">
      <c r="A1920" s="1">
        <v>1919</v>
      </c>
      <c r="B1920" s="13">
        <v>-8.5438056414169807</v>
      </c>
      <c r="C1920" s="12">
        <v>40.626519611813997</v>
      </c>
      <c r="D1920" s="1">
        <v>5494</v>
      </c>
      <c r="E1920" s="2" t="s">
        <v>2091</v>
      </c>
      <c r="F1920" s="1"/>
      <c r="G1920" s="2" t="s">
        <v>26</v>
      </c>
      <c r="H1920" s="2" t="s">
        <v>1608</v>
      </c>
      <c r="I1920" s="2" t="s">
        <v>1608</v>
      </c>
      <c r="J1920" s="1">
        <v>-34748.449999999997</v>
      </c>
      <c r="K1920" s="1">
        <v>106484</v>
      </c>
      <c r="L1920" s="2" t="s">
        <v>21</v>
      </c>
      <c r="M1920" s="1">
        <v>2006</v>
      </c>
      <c r="N1920" s="1" t="str" cm="1">
        <f t="array" ref="N19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0" s="2" t="s">
        <v>32</v>
      </c>
      <c r="P1920" s="2" t="str" cm="1">
        <f t="array" ref="P19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0" s="1">
        <v>8</v>
      </c>
      <c r="R1920" s="1">
        <v>228.85</v>
      </c>
      <c r="S1920" s="1">
        <v>9.8800000000000008</v>
      </c>
      <c r="T1920" s="1">
        <v>30</v>
      </c>
      <c r="U1920" s="1">
        <v>4.8</v>
      </c>
      <c r="V1920" s="10"/>
      <c r="W1920" s="1" t="s">
        <v>46</v>
      </c>
      <c r="X1920" s="2" t="s">
        <v>38</v>
      </c>
      <c r="Y1920" s="2" t="str" cm="1">
        <f t="array" ref="Y19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1" spans="1:25" ht="15" customHeight="1" x14ac:dyDescent="0.35">
      <c r="A1921" s="1">
        <v>1920</v>
      </c>
      <c r="B1921" s="13">
        <v>-9.0434611625069508</v>
      </c>
      <c r="C1921" s="12">
        <v>38.890544380529398</v>
      </c>
      <c r="D1921" s="1">
        <v>5500</v>
      </c>
      <c r="E1921" s="2" t="s">
        <v>2092</v>
      </c>
      <c r="F1921" s="1"/>
      <c r="G1921" s="2" t="s">
        <v>37</v>
      </c>
      <c r="H1921" s="2" t="s">
        <v>374</v>
      </c>
      <c r="I1921" s="2" t="s">
        <v>795</v>
      </c>
      <c r="J1921" s="1">
        <v>-78982.66</v>
      </c>
      <c r="K1921" s="1">
        <v>-85948.479999999996</v>
      </c>
      <c r="L1921" s="2" t="s">
        <v>21</v>
      </c>
      <c r="M1921" s="1">
        <v>1984</v>
      </c>
      <c r="N1921" s="1" t="str" cm="1">
        <f t="array" ref="N19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1" s="2" t="s">
        <v>32</v>
      </c>
      <c r="P1921" s="2" t="str" cm="1">
        <f t="array" ref="P19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1" s="1">
        <v>3</v>
      </c>
      <c r="R1921" s="1">
        <v>44.52</v>
      </c>
      <c r="S1921" s="1">
        <v>16.47</v>
      </c>
      <c r="T1921" s="1">
        <v>25.06</v>
      </c>
      <c r="U1921" s="1">
        <v>5.72</v>
      </c>
      <c r="V1921" s="10"/>
      <c r="W1921" s="1" t="s">
        <v>30</v>
      </c>
      <c r="X1921" s="2" t="s">
        <v>38</v>
      </c>
      <c r="Y1921" s="2" t="str" cm="1">
        <f t="array" ref="Y19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2" spans="1:25" ht="15" customHeight="1" x14ac:dyDescent="0.35">
      <c r="A1922" s="1">
        <v>1921</v>
      </c>
      <c r="B1922" s="13">
        <v>-8.0865727016176692</v>
      </c>
      <c r="C1922" s="12">
        <v>39.796612010684399</v>
      </c>
      <c r="D1922" s="1">
        <v>5508</v>
      </c>
      <c r="E1922" s="2" t="s">
        <v>2093</v>
      </c>
      <c r="F1922" s="1"/>
      <c r="G1922" s="2" t="s">
        <v>19</v>
      </c>
      <c r="H1922" s="2" t="s">
        <v>325</v>
      </c>
      <c r="I1922" s="2" t="s">
        <v>409</v>
      </c>
      <c r="J1922" s="1">
        <v>3985.6219999999998</v>
      </c>
      <c r="K1922" s="1">
        <v>14252.08</v>
      </c>
      <c r="L1922" s="2" t="s">
        <v>21</v>
      </c>
      <c r="M1922" s="1">
        <v>2005</v>
      </c>
      <c r="N1922" s="1" t="str" cm="1">
        <f t="array" ref="N19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2" s="2" t="s">
        <v>32</v>
      </c>
      <c r="P1922" s="2" t="str" cm="1">
        <f t="array" ref="P19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2" s="1">
        <v>3</v>
      </c>
      <c r="R1922" s="1">
        <v>43.25</v>
      </c>
      <c r="S1922" s="1">
        <v>19.8</v>
      </c>
      <c r="T1922" s="1">
        <v>19.95</v>
      </c>
      <c r="U1922" s="1">
        <v>7.5</v>
      </c>
      <c r="V1922" s="10"/>
      <c r="W1922" s="1" t="s">
        <v>46</v>
      </c>
      <c r="X1922" s="2" t="s">
        <v>38</v>
      </c>
      <c r="Y1922" s="2" t="str" cm="1">
        <f t="array" ref="Y19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3" spans="1:25" ht="15" customHeight="1" x14ac:dyDescent="0.35">
      <c r="A1923" s="1">
        <v>1922</v>
      </c>
      <c r="B1923" s="13">
        <v>-8.0877317982519106</v>
      </c>
      <c r="C1923" s="12">
        <v>39.794590506656299</v>
      </c>
      <c r="D1923" s="1">
        <v>5509</v>
      </c>
      <c r="E1923" s="2" t="s">
        <v>2094</v>
      </c>
      <c r="F1923" s="1"/>
      <c r="G1923" s="2" t="s">
        <v>37</v>
      </c>
      <c r="H1923" s="2" t="s">
        <v>325</v>
      </c>
      <c r="I1923" s="2" t="s">
        <v>409</v>
      </c>
      <c r="J1923" s="1">
        <v>3886.4630000000002</v>
      </c>
      <c r="K1923" s="1">
        <v>14027.58</v>
      </c>
      <c r="L1923" s="2" t="s">
        <v>21</v>
      </c>
      <c r="M1923" s="1">
        <v>2005</v>
      </c>
      <c r="N1923" s="1" t="str" cm="1">
        <f t="array" ref="N19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3" s="2" t="s">
        <v>32</v>
      </c>
      <c r="P1923" s="2" t="str" cm="1">
        <f t="array" ref="P19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3" s="1">
        <v>3</v>
      </c>
      <c r="R1923" s="1">
        <v>36.9</v>
      </c>
      <c r="S1923" s="1">
        <v>9.5</v>
      </c>
      <c r="T1923" s="1">
        <v>16.32</v>
      </c>
      <c r="U1923" s="1">
        <v>10.1</v>
      </c>
      <c r="V1923" s="10"/>
      <c r="W1923" s="1" t="s">
        <v>46</v>
      </c>
      <c r="X1923" s="2" t="s">
        <v>38</v>
      </c>
      <c r="Y1923" s="2" t="str" cm="1">
        <f t="array" ref="Y19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4" spans="1:25" ht="15" customHeight="1" x14ac:dyDescent="0.35">
      <c r="A1924" s="1">
        <v>1923</v>
      </c>
      <c r="B1924" s="13">
        <v>-8.1397140771805301</v>
      </c>
      <c r="C1924" s="12">
        <v>39.719630160710302</v>
      </c>
      <c r="D1924" s="1">
        <v>5513</v>
      </c>
      <c r="E1924" s="2" t="s">
        <v>2095</v>
      </c>
      <c r="F1924" s="1"/>
      <c r="G1924" s="2" t="s">
        <v>19</v>
      </c>
      <c r="H1924" s="2" t="s">
        <v>325</v>
      </c>
      <c r="I1924" s="2" t="s">
        <v>409</v>
      </c>
      <c r="J1924" s="1">
        <v>-566.39020000000005</v>
      </c>
      <c r="K1924" s="1">
        <v>5703.7709999999997</v>
      </c>
      <c r="L1924" s="2" t="s">
        <v>21</v>
      </c>
      <c r="M1924" s="1">
        <v>2005</v>
      </c>
      <c r="N1924" s="1" t="str" cm="1">
        <f t="array" ref="N19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4" s="2" t="s">
        <v>65</v>
      </c>
      <c r="P1924" s="2" t="str" cm="1">
        <f t="array" ref="P19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4" s="1">
        <v>1</v>
      </c>
      <c r="R1924" s="1">
        <v>11.2</v>
      </c>
      <c r="S1924" s="1">
        <v>18.600000000000001</v>
      </c>
      <c r="T1924" s="1">
        <v>11.2</v>
      </c>
      <c r="U1924" s="9"/>
      <c r="V1924" s="10"/>
      <c r="W1924" s="1" t="s">
        <v>46</v>
      </c>
      <c r="X1924" s="2" t="s">
        <v>24</v>
      </c>
      <c r="Y1924" s="2" t="str" cm="1">
        <f t="array" ref="Y19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5" spans="1:25" ht="15" customHeight="1" x14ac:dyDescent="0.35">
      <c r="A1925" s="1">
        <v>1924</v>
      </c>
      <c r="B1925" s="13">
        <v>-8.0861908971499403</v>
      </c>
      <c r="C1925" s="12">
        <v>39.798644537031798</v>
      </c>
      <c r="D1925" s="1">
        <v>5517</v>
      </c>
      <c r="E1925" s="2" t="s">
        <v>2096</v>
      </c>
      <c r="F1925" s="1"/>
      <c r="G1925" s="2" t="s">
        <v>19</v>
      </c>
      <c r="H1925" s="2" t="s">
        <v>325</v>
      </c>
      <c r="I1925" s="2" t="s">
        <v>409</v>
      </c>
      <c r="J1925" s="1">
        <v>4018.2040000000002</v>
      </c>
      <c r="K1925" s="1">
        <v>14477.77</v>
      </c>
      <c r="L1925" s="2" t="s">
        <v>21</v>
      </c>
      <c r="M1925" s="1">
        <v>2005</v>
      </c>
      <c r="N1925" s="1" t="str" cm="1">
        <f t="array" ref="N19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5" s="2" t="s">
        <v>65</v>
      </c>
      <c r="P1925" s="2" t="str" cm="1">
        <f t="array" ref="P19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25" s="1">
        <v>1</v>
      </c>
      <c r="R1925" s="1">
        <v>9.77</v>
      </c>
      <c r="S1925" s="1">
        <v>21.25</v>
      </c>
      <c r="T1925" s="1">
        <v>9.77</v>
      </c>
      <c r="U1925" s="9"/>
      <c r="V1925" s="10"/>
      <c r="W1925" s="1" t="s">
        <v>46</v>
      </c>
      <c r="X1925" s="2" t="s">
        <v>24</v>
      </c>
      <c r="Y1925" s="2" t="str" cm="1">
        <f t="array" ref="Y19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6" spans="1:25" ht="15" customHeight="1" x14ac:dyDescent="0.35">
      <c r="A1926" s="1">
        <v>1925</v>
      </c>
      <c r="B1926" s="13">
        <v>-8.0863087085083301</v>
      </c>
      <c r="C1926" s="12">
        <v>39.799405004374101</v>
      </c>
      <c r="D1926" s="1">
        <v>5518</v>
      </c>
      <c r="E1926" s="2" t="s">
        <v>2097</v>
      </c>
      <c r="F1926" s="1"/>
      <c r="G1926" s="2" t="s">
        <v>37</v>
      </c>
      <c r="H1926" s="2" t="s">
        <v>325</v>
      </c>
      <c r="I1926" s="2" t="s">
        <v>409</v>
      </c>
      <c r="J1926" s="1">
        <v>4008.07</v>
      </c>
      <c r="K1926" s="1">
        <v>14562.2</v>
      </c>
      <c r="L1926" s="2" t="s">
        <v>21</v>
      </c>
      <c r="M1926" s="1">
        <v>2005</v>
      </c>
      <c r="N1926" s="1" t="str" cm="1">
        <f t="array" ref="N19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6" s="2" t="s">
        <v>32</v>
      </c>
      <c r="P1926" s="2" t="str" cm="1">
        <f t="array" ref="P19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6" s="1">
        <v>3</v>
      </c>
      <c r="R1926" s="1">
        <v>37.65</v>
      </c>
      <c r="S1926" s="1">
        <v>9.5</v>
      </c>
      <c r="T1926" s="1">
        <v>15.45</v>
      </c>
      <c r="U1926" s="1">
        <v>7.15</v>
      </c>
      <c r="V1926" s="10"/>
      <c r="W1926" s="1" t="s">
        <v>46</v>
      </c>
      <c r="X1926" s="2" t="s">
        <v>38</v>
      </c>
      <c r="Y1926" s="2" t="str" cm="1">
        <f t="array" ref="Y19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7" spans="1:25" ht="15" customHeight="1" x14ac:dyDescent="0.35">
      <c r="A1927" s="1">
        <v>1926</v>
      </c>
      <c r="B1927" s="13">
        <v>-6.4974878431811902</v>
      </c>
      <c r="C1927" s="12">
        <v>41.5724386993395</v>
      </c>
      <c r="D1927" s="1">
        <v>5519</v>
      </c>
      <c r="E1927" s="2" t="s">
        <v>2098</v>
      </c>
      <c r="F1927" s="1"/>
      <c r="G1927" s="2" t="s">
        <v>26</v>
      </c>
      <c r="H1927" s="2" t="s">
        <v>1659</v>
      </c>
      <c r="I1927" s="2" t="s">
        <v>1715</v>
      </c>
      <c r="J1927" s="1">
        <v>136418</v>
      </c>
      <c r="K1927" s="1">
        <v>212745</v>
      </c>
      <c r="L1927" s="2" t="s">
        <v>21</v>
      </c>
      <c r="M1927" s="1">
        <v>2003</v>
      </c>
      <c r="N1927" s="1" t="str" cm="1">
        <f t="array" ref="N19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7" s="2" t="s">
        <v>32</v>
      </c>
      <c r="P1927" s="2" t="str" cm="1">
        <f t="array" ref="P19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7" s="1">
        <v>5</v>
      </c>
      <c r="R1927" s="1">
        <v>181.7</v>
      </c>
      <c r="S1927" s="1">
        <v>14</v>
      </c>
      <c r="T1927" s="1">
        <v>55</v>
      </c>
      <c r="U1927" s="1">
        <v>16.5</v>
      </c>
      <c r="V1927" s="10"/>
      <c r="W1927" s="1" t="s">
        <v>41</v>
      </c>
      <c r="X1927" s="2" t="s">
        <v>38</v>
      </c>
      <c r="Y1927" s="2" t="str" cm="1">
        <f t="array" ref="Y19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8" spans="1:25" ht="15" customHeight="1" x14ac:dyDescent="0.35">
      <c r="A1928" s="1">
        <v>1927</v>
      </c>
      <c r="B1928" s="13">
        <v>-8.1103821361013697</v>
      </c>
      <c r="C1928" s="12">
        <v>41.1537397882392</v>
      </c>
      <c r="D1928" s="1">
        <v>5520</v>
      </c>
      <c r="E1928" s="2" t="s">
        <v>2099</v>
      </c>
      <c r="F1928" s="1"/>
      <c r="G1928" s="2" t="s">
        <v>37</v>
      </c>
      <c r="H1928" s="2" t="s">
        <v>723</v>
      </c>
      <c r="I1928" s="2" t="s">
        <v>816</v>
      </c>
      <c r="J1928" s="1">
        <v>1907.623</v>
      </c>
      <c r="K1928" s="1">
        <v>164951.9</v>
      </c>
      <c r="L1928" s="2" t="s">
        <v>21</v>
      </c>
      <c r="M1928" s="1">
        <v>2003</v>
      </c>
      <c r="N1928" s="1" t="str" cm="1">
        <f t="array" ref="N19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8" s="2" t="s">
        <v>32</v>
      </c>
      <c r="P1928" s="2" t="str" cm="1">
        <f t="array" ref="P19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8" s="1">
        <v>3</v>
      </c>
      <c r="R1928" s="1">
        <v>37.35</v>
      </c>
      <c r="S1928" s="1">
        <v>9.8000000000000007</v>
      </c>
      <c r="T1928" s="1">
        <v>18</v>
      </c>
      <c r="U1928" s="1">
        <v>5.8</v>
      </c>
      <c r="V1928" s="10"/>
      <c r="W1928" s="1" t="s">
        <v>41</v>
      </c>
      <c r="X1928" s="2" t="s">
        <v>24</v>
      </c>
      <c r="Y1928" s="2" t="str" cm="1">
        <f t="array" ref="Y19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29" spans="1:25" ht="15" customHeight="1" x14ac:dyDescent="0.35">
      <c r="A1929" s="1">
        <v>1928</v>
      </c>
      <c r="B1929" s="13">
        <v>-8.0999072935623992</v>
      </c>
      <c r="C1929" s="12">
        <v>41.156734807583497</v>
      </c>
      <c r="D1929" s="1">
        <v>5521</v>
      </c>
      <c r="E1929" s="2" t="s">
        <v>2100</v>
      </c>
      <c r="F1929" s="1"/>
      <c r="G1929" s="2" t="s">
        <v>19</v>
      </c>
      <c r="H1929" s="2" t="s">
        <v>723</v>
      </c>
      <c r="I1929" s="2" t="s">
        <v>816</v>
      </c>
      <c r="J1929" s="1">
        <v>2786.748</v>
      </c>
      <c r="K1929" s="1">
        <v>165284.79999999999</v>
      </c>
      <c r="L1929" s="2" t="s">
        <v>21</v>
      </c>
      <c r="M1929" s="1">
        <v>2003</v>
      </c>
      <c r="N1929" s="1" t="str" cm="1">
        <f t="array" ref="N19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29" s="2" t="s">
        <v>32</v>
      </c>
      <c r="P1929" s="2" t="str" cm="1">
        <f t="array" ref="P19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29" s="1">
        <v>3</v>
      </c>
      <c r="R1929" s="1">
        <v>32.35</v>
      </c>
      <c r="S1929" s="1">
        <v>15.15</v>
      </c>
      <c r="T1929" s="1">
        <v>14.6</v>
      </c>
      <c r="U1929" s="1">
        <v>5.9</v>
      </c>
      <c r="V1929" s="10"/>
      <c r="W1929" s="1" t="s">
        <v>41</v>
      </c>
      <c r="X1929" s="2" t="s">
        <v>38</v>
      </c>
      <c r="Y1929" s="2" t="str" cm="1">
        <f t="array" ref="Y19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0" spans="1:25" ht="15" customHeight="1" x14ac:dyDescent="0.35">
      <c r="A1930" s="1">
        <v>1929</v>
      </c>
      <c r="B1930" s="13">
        <v>-8.0965860281598001</v>
      </c>
      <c r="C1930" s="12">
        <v>41.156612243158797</v>
      </c>
      <c r="D1930" s="1">
        <v>5522</v>
      </c>
      <c r="E1930" s="2" t="s">
        <v>2101</v>
      </c>
      <c r="F1930" s="1"/>
      <c r="G1930" s="2" t="s">
        <v>37</v>
      </c>
      <c r="H1930" s="2" t="s">
        <v>723</v>
      </c>
      <c r="I1930" s="2" t="s">
        <v>816</v>
      </c>
      <c r="J1930" s="1">
        <v>3065.5259999999998</v>
      </c>
      <c r="K1930" s="1">
        <v>165271.29999999999</v>
      </c>
      <c r="L1930" s="2" t="s">
        <v>21</v>
      </c>
      <c r="M1930" s="1">
        <v>2006</v>
      </c>
      <c r="N1930" s="1" t="str" cm="1">
        <f t="array" ref="N19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0" s="2" t="s">
        <v>32</v>
      </c>
      <c r="P1930" s="2" t="str" cm="1">
        <f t="array" ref="P19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0" s="1">
        <v>3</v>
      </c>
      <c r="R1930" s="1">
        <v>42.8</v>
      </c>
      <c r="S1930" s="1">
        <v>8.5</v>
      </c>
      <c r="T1930" s="1">
        <v>19.100000000000001</v>
      </c>
      <c r="U1930" s="1">
        <v>7.35</v>
      </c>
      <c r="V1930" s="10"/>
      <c r="W1930" s="1" t="s">
        <v>41</v>
      </c>
      <c r="X1930" s="2" t="s">
        <v>38</v>
      </c>
      <c r="Y1930" s="2" t="str" cm="1">
        <f t="array" ref="Y19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1" spans="1:25" ht="15" customHeight="1" x14ac:dyDescent="0.35">
      <c r="A1931" s="1">
        <v>1930</v>
      </c>
      <c r="B1931" s="13">
        <v>-8.0917793412353003</v>
      </c>
      <c r="C1931" s="12">
        <v>41.155355406762503</v>
      </c>
      <c r="D1931" s="1">
        <v>5523</v>
      </c>
      <c r="E1931" s="2" t="s">
        <v>2102</v>
      </c>
      <c r="F1931" s="1"/>
      <c r="G1931" s="2" t="s">
        <v>19</v>
      </c>
      <c r="H1931" s="2" t="s">
        <v>723</v>
      </c>
      <c r="I1931" s="2" t="s">
        <v>816</v>
      </c>
      <c r="J1931" s="1">
        <v>3469.0450000000001</v>
      </c>
      <c r="K1931" s="1">
        <v>165131.9</v>
      </c>
      <c r="L1931" s="2" t="s">
        <v>21</v>
      </c>
      <c r="M1931" s="1">
        <v>2006</v>
      </c>
      <c r="N1931" s="1" t="str" cm="1">
        <f t="array" ref="N19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1" s="2" t="s">
        <v>65</v>
      </c>
      <c r="P1931" s="2" t="str" cm="1">
        <f t="array" ref="P19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31" s="1">
        <v>1</v>
      </c>
      <c r="R1931" s="1">
        <v>8.4</v>
      </c>
      <c r="S1931" s="1">
        <v>14.6</v>
      </c>
      <c r="T1931" s="1">
        <v>8.4</v>
      </c>
      <c r="U1931" s="9"/>
      <c r="V1931" s="10"/>
      <c r="W1931" s="1" t="s">
        <v>41</v>
      </c>
      <c r="X1931" s="2" t="s">
        <v>24</v>
      </c>
      <c r="Y1931" s="2" t="str" cm="1">
        <f t="array" ref="Y19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2" spans="1:25" ht="15" customHeight="1" x14ac:dyDescent="0.35">
      <c r="A1932" s="1">
        <v>1931</v>
      </c>
      <c r="B1932" s="13">
        <v>-8.0776009869509302</v>
      </c>
      <c r="C1932" s="12">
        <v>41.158718889578502</v>
      </c>
      <c r="D1932" s="1">
        <v>5525</v>
      </c>
      <c r="E1932" s="2" t="s">
        <v>2103</v>
      </c>
      <c r="F1932" s="1"/>
      <c r="G1932" s="2" t="s">
        <v>19</v>
      </c>
      <c r="H1932" s="2" t="s">
        <v>723</v>
      </c>
      <c r="I1932" s="2" t="s">
        <v>810</v>
      </c>
      <c r="J1932" s="1">
        <v>4658.8999999999996</v>
      </c>
      <c r="K1932" s="1">
        <v>165506.1</v>
      </c>
      <c r="L1932" s="2" t="s">
        <v>21</v>
      </c>
      <c r="M1932" s="1">
        <v>2006</v>
      </c>
      <c r="N1932" s="1" t="str" cm="1">
        <f t="array" ref="N19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2" s="2" t="s">
        <v>32</v>
      </c>
      <c r="P1932" s="2" t="str" cm="1">
        <f t="array" ref="P19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2" s="1">
        <v>3</v>
      </c>
      <c r="R1932" s="1">
        <v>38.15</v>
      </c>
      <c r="S1932" s="1">
        <v>14.5</v>
      </c>
      <c r="T1932" s="1">
        <v>15.65</v>
      </c>
      <c r="U1932" s="1">
        <v>5.6</v>
      </c>
      <c r="V1932" s="10"/>
      <c r="W1932" s="1" t="s">
        <v>41</v>
      </c>
      <c r="X1932" s="2" t="s">
        <v>38</v>
      </c>
      <c r="Y1932" s="2" t="str" cm="1">
        <f t="array" ref="Y19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3" spans="1:25" ht="15" customHeight="1" x14ac:dyDescent="0.35">
      <c r="A1933" s="1">
        <v>1932</v>
      </c>
      <c r="B1933" s="13">
        <v>-8.0722758993482895</v>
      </c>
      <c r="C1933" s="12">
        <v>41.156113031771099</v>
      </c>
      <c r="D1933" s="1">
        <v>5526</v>
      </c>
      <c r="E1933" s="2" t="s">
        <v>2104</v>
      </c>
      <c r="F1933" s="1"/>
      <c r="G1933" s="2" t="s">
        <v>37</v>
      </c>
      <c r="H1933" s="2" t="s">
        <v>723</v>
      </c>
      <c r="I1933" s="2" t="s">
        <v>810</v>
      </c>
      <c r="J1933" s="1">
        <v>5106.0529999999999</v>
      </c>
      <c r="K1933" s="1">
        <v>165217</v>
      </c>
      <c r="L1933" s="2" t="s">
        <v>21</v>
      </c>
      <c r="M1933" s="1">
        <v>2006</v>
      </c>
      <c r="N1933" s="1" t="str" cm="1">
        <f t="array" ref="N19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3" s="2" t="s">
        <v>32</v>
      </c>
      <c r="P1933" s="2" t="str" cm="1">
        <f t="array" ref="P19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3" s="1">
        <v>3</v>
      </c>
      <c r="R1933" s="1">
        <v>61.65</v>
      </c>
      <c r="S1933" s="1">
        <v>11.5</v>
      </c>
      <c r="T1933" s="1">
        <v>24.45</v>
      </c>
      <c r="U1933" s="1">
        <v>6.7</v>
      </c>
      <c r="V1933" s="10"/>
      <c r="W1933" s="1" t="s">
        <v>41</v>
      </c>
      <c r="X1933" s="2" t="s">
        <v>38</v>
      </c>
      <c r="Y1933" s="2" t="str" cm="1">
        <f t="array" ref="Y19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4" spans="1:25" ht="15" customHeight="1" x14ac:dyDescent="0.35">
      <c r="A1934" s="1">
        <v>1933</v>
      </c>
      <c r="B1934" s="13">
        <v>-8.0643662938932295</v>
      </c>
      <c r="C1934" s="12">
        <v>41.155320698939398</v>
      </c>
      <c r="D1934" s="1">
        <v>5527</v>
      </c>
      <c r="E1934" s="2" t="s">
        <v>2105</v>
      </c>
      <c r="F1934" s="1"/>
      <c r="G1934" s="2" t="s">
        <v>19</v>
      </c>
      <c r="H1934" s="2" t="s">
        <v>723</v>
      </c>
      <c r="I1934" s="2" t="s">
        <v>810</v>
      </c>
      <c r="J1934" s="1">
        <v>5770.0259999999998</v>
      </c>
      <c r="K1934" s="1">
        <v>165129.5</v>
      </c>
      <c r="L1934" s="2" t="s">
        <v>21</v>
      </c>
      <c r="M1934" s="1">
        <v>2006</v>
      </c>
      <c r="N1934" s="1" t="str" cm="1">
        <f t="array" ref="N19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4" s="2" t="s">
        <v>32</v>
      </c>
      <c r="P1934" s="2" t="str" cm="1">
        <f t="array" ref="P19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4" s="1">
        <v>3</v>
      </c>
      <c r="R1934" s="1">
        <v>33.700000000000003</v>
      </c>
      <c r="S1934" s="1">
        <v>14.7</v>
      </c>
      <c r="T1934" s="1">
        <v>15.35</v>
      </c>
      <c r="U1934" s="1">
        <v>5.93</v>
      </c>
      <c r="V1934" s="10"/>
      <c r="W1934" s="1" t="s">
        <v>41</v>
      </c>
      <c r="X1934" s="2" t="s">
        <v>38</v>
      </c>
      <c r="Y1934" s="2" t="str" cm="1">
        <f t="array" ref="Y19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5" spans="1:25" ht="15" customHeight="1" x14ac:dyDescent="0.35">
      <c r="A1935" s="1">
        <v>1934</v>
      </c>
      <c r="B1935" s="13">
        <v>-8.0523087871111905</v>
      </c>
      <c r="C1935" s="12">
        <v>41.1553254785359</v>
      </c>
      <c r="D1935" s="1">
        <v>5530</v>
      </c>
      <c r="E1935" s="2" t="s">
        <v>2106</v>
      </c>
      <c r="F1935" s="1"/>
      <c r="G1935" s="2" t="s">
        <v>37</v>
      </c>
      <c r="H1935" s="2" t="s">
        <v>723</v>
      </c>
      <c r="I1935" s="2" t="s">
        <v>810</v>
      </c>
      <c r="J1935" s="1">
        <v>6782.1009999999997</v>
      </c>
      <c r="K1935" s="1">
        <v>165130.9</v>
      </c>
      <c r="L1935" s="2" t="s">
        <v>21</v>
      </c>
      <c r="M1935" s="1">
        <v>2006</v>
      </c>
      <c r="N1935" s="1" t="str" cm="1">
        <f t="array" ref="N19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5" s="2" t="s">
        <v>32</v>
      </c>
      <c r="P1935" s="2" t="str" cm="1">
        <f t="array" ref="P19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5" s="1">
        <v>3</v>
      </c>
      <c r="R1935" s="1">
        <v>36.25</v>
      </c>
      <c r="S1935" s="1">
        <v>10.45</v>
      </c>
      <c r="T1935" s="1">
        <v>17.100000000000001</v>
      </c>
      <c r="U1935" s="1">
        <v>6.5</v>
      </c>
      <c r="V1935" s="10"/>
      <c r="W1935" s="1" t="s">
        <v>41</v>
      </c>
      <c r="X1935" s="2" t="s">
        <v>38</v>
      </c>
      <c r="Y1935" s="2" t="str" cm="1">
        <f t="array" ref="Y19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6" spans="1:25" ht="15" customHeight="1" x14ac:dyDescent="0.35">
      <c r="A1936" s="1">
        <v>1935</v>
      </c>
      <c r="B1936" s="13">
        <v>-8.0468684360365508</v>
      </c>
      <c r="C1936" s="12">
        <v>41.154832595541798</v>
      </c>
      <c r="D1936" s="1">
        <v>5532</v>
      </c>
      <c r="E1936" s="2" t="s">
        <v>2107</v>
      </c>
      <c r="F1936" s="1"/>
      <c r="G1936" s="2" t="s">
        <v>37</v>
      </c>
      <c r="H1936" s="2" t="s">
        <v>723</v>
      </c>
      <c r="I1936" s="2" t="s">
        <v>810</v>
      </c>
      <c r="J1936" s="1">
        <v>7238.8040000000001</v>
      </c>
      <c r="K1936" s="1">
        <v>165076.6</v>
      </c>
      <c r="L1936" s="2" t="s">
        <v>21</v>
      </c>
      <c r="M1936" s="1">
        <v>2006</v>
      </c>
      <c r="N1936" s="1" t="str" cm="1">
        <f t="array" ref="N19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6" s="2" t="s">
        <v>32</v>
      </c>
      <c r="P1936" s="2" t="str" cm="1">
        <f t="array" ref="P19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6" s="1">
        <v>3</v>
      </c>
      <c r="R1936" s="1">
        <v>58.65</v>
      </c>
      <c r="S1936" s="1">
        <v>8.85</v>
      </c>
      <c r="T1936" s="1">
        <v>28.65</v>
      </c>
      <c r="U1936" s="1">
        <v>7.43</v>
      </c>
      <c r="V1936" s="10"/>
      <c r="W1936" s="1" t="s">
        <v>41</v>
      </c>
      <c r="X1936" s="2" t="s">
        <v>38</v>
      </c>
      <c r="Y1936" s="2" t="str" cm="1">
        <f t="array" ref="Y19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7" spans="1:25" ht="15" customHeight="1" x14ac:dyDescent="0.35">
      <c r="A1937" s="1">
        <v>1936</v>
      </c>
      <c r="B1937" s="13">
        <v>-7.2643406882930703</v>
      </c>
      <c r="C1937" s="12">
        <v>41.559414247488398</v>
      </c>
      <c r="D1937" s="1">
        <v>5536</v>
      </c>
      <c r="E1937" s="2" t="s">
        <v>2108</v>
      </c>
      <c r="F1937" s="1"/>
      <c r="G1937" s="2" t="s">
        <v>26</v>
      </c>
      <c r="H1937" s="2" t="s">
        <v>265</v>
      </c>
      <c r="I1937" s="2" t="s">
        <v>1134</v>
      </c>
      <c r="J1937" s="1">
        <v>72472.77</v>
      </c>
      <c r="K1937" s="1">
        <v>210370.7</v>
      </c>
      <c r="L1937" s="2" t="s">
        <v>21</v>
      </c>
      <c r="M1937" s="1">
        <v>2006</v>
      </c>
      <c r="N1937" s="1" t="str" cm="1">
        <f t="array" ref="N19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7" s="2" t="s">
        <v>32</v>
      </c>
      <c r="P1937" s="2" t="str" cm="1">
        <f t="array" ref="P19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7" s="1">
        <v>4</v>
      </c>
      <c r="R1937" s="1">
        <v>144</v>
      </c>
      <c r="S1937" s="1">
        <v>12.4</v>
      </c>
      <c r="T1937" s="1">
        <v>36</v>
      </c>
      <c r="U1937" s="1">
        <v>11.71</v>
      </c>
      <c r="V1937" s="10"/>
      <c r="W1937" s="1" t="s">
        <v>41</v>
      </c>
      <c r="X1937" s="2" t="s">
        <v>38</v>
      </c>
      <c r="Y1937" s="2" t="str" cm="1">
        <f t="array" ref="Y19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8" spans="1:25" ht="15" customHeight="1" x14ac:dyDescent="0.35">
      <c r="A1938" s="1">
        <v>1937</v>
      </c>
      <c r="B1938" s="13">
        <v>-7.2599153046680502</v>
      </c>
      <c r="C1938" s="12">
        <v>41.553305071935199</v>
      </c>
      <c r="D1938" s="1">
        <v>5537</v>
      </c>
      <c r="E1938" s="2" t="s">
        <v>2109</v>
      </c>
      <c r="F1938" s="1"/>
      <c r="G1938" s="2" t="s">
        <v>37</v>
      </c>
      <c r="H1938" s="2" t="s">
        <v>265</v>
      </c>
      <c r="I1938" s="2" t="s">
        <v>1134</v>
      </c>
      <c r="J1938" s="1">
        <v>72848.800000000003</v>
      </c>
      <c r="K1938" s="1">
        <v>209695.9</v>
      </c>
      <c r="L1938" s="2" t="s">
        <v>21</v>
      </c>
      <c r="M1938" s="1">
        <v>2006</v>
      </c>
      <c r="N1938" s="1" t="str" cm="1">
        <f t="array" ref="N19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8" s="2" t="s">
        <v>32</v>
      </c>
      <c r="P1938" s="2" t="str" cm="1">
        <f t="array" ref="P19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8" s="1">
        <v>3</v>
      </c>
      <c r="R1938" s="1">
        <v>37.5</v>
      </c>
      <c r="S1938" s="1">
        <v>8.8000000000000007</v>
      </c>
      <c r="T1938" s="1">
        <v>15.5</v>
      </c>
      <c r="U1938" s="1">
        <v>9.68</v>
      </c>
      <c r="V1938" s="10"/>
      <c r="W1938" s="1" t="s">
        <v>41</v>
      </c>
      <c r="X1938" s="2" t="s">
        <v>24</v>
      </c>
      <c r="Y1938" s="2" t="str" cm="1">
        <f t="array" ref="Y19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39" spans="1:25" ht="15" customHeight="1" x14ac:dyDescent="0.35">
      <c r="A1939" s="1">
        <v>1938</v>
      </c>
      <c r="B1939" s="13">
        <v>-7.2515264595376099</v>
      </c>
      <c r="C1939" s="12">
        <v>41.537073205915704</v>
      </c>
      <c r="D1939" s="1">
        <v>5541</v>
      </c>
      <c r="E1939" s="2" t="s">
        <v>2110</v>
      </c>
      <c r="F1939" s="1"/>
      <c r="G1939" s="2" t="s">
        <v>63</v>
      </c>
      <c r="H1939" s="2" t="s">
        <v>265</v>
      </c>
      <c r="I1939" s="2" t="s">
        <v>1134</v>
      </c>
      <c r="J1939" s="1">
        <v>73567.070000000007</v>
      </c>
      <c r="K1939" s="1">
        <v>207900.2</v>
      </c>
      <c r="L1939" s="2" t="s">
        <v>21</v>
      </c>
      <c r="M1939" s="1">
        <v>2006</v>
      </c>
      <c r="N1939" s="1" t="str" cm="1">
        <f t="array" ref="N19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39" s="2" t="s">
        <v>32</v>
      </c>
      <c r="P1939" s="2" t="str" cm="1">
        <f t="array" ref="P19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39" s="1">
        <v>4</v>
      </c>
      <c r="R1939" s="1">
        <v>144</v>
      </c>
      <c r="S1939" s="1">
        <v>12.4</v>
      </c>
      <c r="T1939" s="1">
        <v>36</v>
      </c>
      <c r="U1939" s="1">
        <v>13.77</v>
      </c>
      <c r="V1939" s="10"/>
      <c r="W1939" s="1" t="s">
        <v>41</v>
      </c>
      <c r="X1939" s="2" t="s">
        <v>38</v>
      </c>
      <c r="Y1939" s="2" t="str" cm="1">
        <f t="array" ref="Y19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0" spans="1:25" ht="15" customHeight="1" x14ac:dyDescent="0.35">
      <c r="A1940" s="1">
        <v>1939</v>
      </c>
      <c r="B1940" s="13">
        <v>-7.2432533299814601</v>
      </c>
      <c r="C1940" s="12">
        <v>41.528733311721702</v>
      </c>
      <c r="D1940" s="1">
        <v>5542</v>
      </c>
      <c r="E1940" s="2" t="s">
        <v>2111</v>
      </c>
      <c r="F1940" s="1"/>
      <c r="G1940" s="2" t="s">
        <v>37</v>
      </c>
      <c r="H1940" s="2" t="s">
        <v>265</v>
      </c>
      <c r="I1940" s="2" t="s">
        <v>1134</v>
      </c>
      <c r="J1940" s="1">
        <v>74267</v>
      </c>
      <c r="K1940" s="1">
        <v>206981</v>
      </c>
      <c r="L1940" s="2" t="s">
        <v>21</v>
      </c>
      <c r="M1940" s="1">
        <v>2006</v>
      </c>
      <c r="N1940" s="1" t="str" cm="1">
        <f t="array" ref="N19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0" s="2" t="s">
        <v>32</v>
      </c>
      <c r="P1940" s="2" t="str" cm="1">
        <f t="array" ref="P19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0" s="1">
        <v>3</v>
      </c>
      <c r="R1940" s="1">
        <v>34.5</v>
      </c>
      <c r="S1940" s="1">
        <v>8.8000000000000007</v>
      </c>
      <c r="T1940" s="1">
        <v>15.5</v>
      </c>
      <c r="U1940" s="1">
        <v>8.32</v>
      </c>
      <c r="V1940" s="10"/>
      <c r="W1940" s="1" t="s">
        <v>41</v>
      </c>
      <c r="X1940" s="2" t="s">
        <v>24</v>
      </c>
      <c r="Y1940" s="2" t="str" cm="1">
        <f t="array" ref="Y19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1" spans="1:25" ht="15" customHeight="1" x14ac:dyDescent="0.35">
      <c r="A1941" s="1">
        <v>1940</v>
      </c>
      <c r="B1941" s="13">
        <v>-7.4730002836419196</v>
      </c>
      <c r="C1941" s="12">
        <v>41.326113049498097</v>
      </c>
      <c r="D1941" s="1">
        <v>5545</v>
      </c>
      <c r="E1941" s="2" t="s">
        <v>2112</v>
      </c>
      <c r="F1941" s="1"/>
      <c r="G1941" s="2" t="s">
        <v>37</v>
      </c>
      <c r="H1941" s="2" t="s">
        <v>265</v>
      </c>
      <c r="I1941" s="2" t="s">
        <v>1112</v>
      </c>
      <c r="J1941" s="1">
        <v>55263.83</v>
      </c>
      <c r="K1941" s="1">
        <v>184305.4</v>
      </c>
      <c r="L1941" s="2" t="s">
        <v>21</v>
      </c>
      <c r="M1941" s="1">
        <v>2005</v>
      </c>
      <c r="N1941" s="1" t="str" cm="1">
        <f t="array" ref="N19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1" s="2" t="s">
        <v>32</v>
      </c>
      <c r="P1941" s="2" t="str" cm="1">
        <f t="array" ref="P19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1" s="1">
        <v>3</v>
      </c>
      <c r="R1941" s="1">
        <v>40</v>
      </c>
      <c r="S1941" s="1">
        <v>10.5</v>
      </c>
      <c r="T1941" s="1">
        <v>20</v>
      </c>
      <c r="U1941" s="1">
        <v>7.7</v>
      </c>
      <c r="V1941" s="10"/>
      <c r="W1941" s="1" t="s">
        <v>41</v>
      </c>
      <c r="X1941" s="2" t="s">
        <v>38</v>
      </c>
      <c r="Y1941" s="2" t="str" cm="1">
        <f t="array" ref="Y19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2" spans="1:25" ht="15" customHeight="1" x14ac:dyDescent="0.35">
      <c r="A1942" s="1">
        <v>1941</v>
      </c>
      <c r="B1942" s="13">
        <v>-9.3314959685395102</v>
      </c>
      <c r="C1942" s="12">
        <v>38.689419020488501</v>
      </c>
      <c r="D1942" s="1">
        <v>5557</v>
      </c>
      <c r="E1942" s="2" t="s">
        <v>2113</v>
      </c>
      <c r="F1942" s="1"/>
      <c r="G1942" s="2" t="s">
        <v>37</v>
      </c>
      <c r="H1942" s="2" t="s">
        <v>374</v>
      </c>
      <c r="I1942" s="2" t="s">
        <v>848</v>
      </c>
      <c r="J1942" s="1">
        <v>-104266</v>
      </c>
      <c r="K1942" s="1">
        <v>-107988</v>
      </c>
      <c r="L1942" s="2" t="s">
        <v>21</v>
      </c>
      <c r="M1942" s="1">
        <v>2001</v>
      </c>
      <c r="N1942" s="1" t="str" cm="1">
        <f t="array" ref="N19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2" s="2" t="s">
        <v>22</v>
      </c>
      <c r="P1942" s="2" t="str" cm="1">
        <f t="array" ref="P19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2" s="1">
        <v>1</v>
      </c>
      <c r="R1942" s="1">
        <v>29</v>
      </c>
      <c r="S1942" s="1">
        <v>10.6</v>
      </c>
      <c r="T1942" s="1">
        <v>29</v>
      </c>
      <c r="U1942" s="9"/>
      <c r="V1942" s="10"/>
      <c r="W1942" s="1" t="s">
        <v>30</v>
      </c>
      <c r="X1942" s="2" t="s">
        <v>38</v>
      </c>
      <c r="Y1942" s="2" t="str" cm="1">
        <f t="array" ref="Y19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3" spans="1:25" ht="15" customHeight="1" x14ac:dyDescent="0.35">
      <c r="A1943" s="1">
        <v>1942</v>
      </c>
      <c r="B1943" s="13">
        <v>-9.3336196850635105</v>
      </c>
      <c r="C1943" s="12">
        <v>38.694081288290398</v>
      </c>
      <c r="D1943" s="1">
        <v>5558</v>
      </c>
      <c r="E1943" s="2" t="s">
        <v>2114</v>
      </c>
      <c r="F1943" s="1"/>
      <c r="G1943" s="2" t="s">
        <v>37</v>
      </c>
      <c r="H1943" s="2" t="s">
        <v>374</v>
      </c>
      <c r="I1943" s="2" t="s">
        <v>848</v>
      </c>
      <c r="J1943" s="1">
        <v>-104444</v>
      </c>
      <c r="K1943" s="1">
        <v>-107468</v>
      </c>
      <c r="L1943" s="2" t="s">
        <v>21</v>
      </c>
      <c r="M1943" s="1">
        <v>2001</v>
      </c>
      <c r="N1943" s="1" t="str" cm="1">
        <f t="array" ref="N19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3" s="2" t="s">
        <v>22</v>
      </c>
      <c r="P1943" s="2" t="str" cm="1">
        <f t="array" ref="P19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43" s="1">
        <v>1</v>
      </c>
      <c r="R1943" s="1">
        <v>31.8</v>
      </c>
      <c r="S1943" s="1">
        <v>9.8000000000000007</v>
      </c>
      <c r="T1943" s="1">
        <v>31.8</v>
      </c>
      <c r="U1943" s="9"/>
      <c r="V1943" s="10"/>
      <c r="W1943" s="1" t="s">
        <v>30</v>
      </c>
      <c r="X1943" s="2" t="s">
        <v>38</v>
      </c>
      <c r="Y1943" s="2" t="str" cm="1">
        <f t="array" ref="Y19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4" spans="1:25" ht="15" customHeight="1" x14ac:dyDescent="0.35">
      <c r="A1944" s="1">
        <v>1943</v>
      </c>
      <c r="B1944" s="13">
        <v>-7.0584392571576604</v>
      </c>
      <c r="C1944" s="12">
        <v>41.179830081004198</v>
      </c>
      <c r="D1944" s="1">
        <v>5561</v>
      </c>
      <c r="E1944" s="2" t="s">
        <v>2115</v>
      </c>
      <c r="F1944" s="1"/>
      <c r="G1944" s="2" t="s">
        <v>63</v>
      </c>
      <c r="H1944" s="2" t="s">
        <v>1659</v>
      </c>
      <c r="I1944" s="2" t="s">
        <v>1701</v>
      </c>
      <c r="J1944" s="1">
        <v>90172</v>
      </c>
      <c r="K1944" s="1">
        <v>168406</v>
      </c>
      <c r="L1944" s="2" t="s">
        <v>21</v>
      </c>
      <c r="M1944" s="1">
        <v>2005</v>
      </c>
      <c r="N1944" s="1" t="str" cm="1">
        <f t="array" ref="N19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4" s="2" t="s">
        <v>32</v>
      </c>
      <c r="P1944" s="2" t="str" cm="1">
        <f t="array" ref="P19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4" s="1">
        <v>4</v>
      </c>
      <c r="R1944" s="1">
        <v>118</v>
      </c>
      <c r="S1944" s="1">
        <v>18</v>
      </c>
      <c r="T1944" s="1">
        <v>33</v>
      </c>
      <c r="U1944" s="1">
        <v>17.46</v>
      </c>
      <c r="V1944" s="10"/>
      <c r="W1944" s="1" t="s">
        <v>41</v>
      </c>
      <c r="X1944" s="2" t="s">
        <v>38</v>
      </c>
      <c r="Y1944" s="2" t="str" cm="1">
        <f t="array" ref="Y19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5" spans="1:25" ht="15" customHeight="1" x14ac:dyDescent="0.35">
      <c r="A1945" s="1">
        <v>1944</v>
      </c>
      <c r="B1945" s="13">
        <v>-7.0682519482286104</v>
      </c>
      <c r="C1945" s="12">
        <v>41.177355049325598</v>
      </c>
      <c r="D1945" s="1">
        <v>5563</v>
      </c>
      <c r="E1945" s="2" t="s">
        <v>2116</v>
      </c>
      <c r="F1945" s="1"/>
      <c r="G1945" s="2" t="s">
        <v>19</v>
      </c>
      <c r="H1945" s="2" t="s">
        <v>1659</v>
      </c>
      <c r="I1945" s="2" t="s">
        <v>1701</v>
      </c>
      <c r="J1945" s="1">
        <v>89352</v>
      </c>
      <c r="K1945" s="1">
        <v>168121</v>
      </c>
      <c r="L1945" s="2" t="s">
        <v>21</v>
      </c>
      <c r="M1945" s="1">
        <v>2005</v>
      </c>
      <c r="N1945" s="1" t="str" cm="1">
        <f t="array" ref="N19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5" s="2" t="s">
        <v>65</v>
      </c>
      <c r="P1945" s="2" t="str" cm="1">
        <f t="array" ref="P19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5" s="1">
        <v>1</v>
      </c>
      <c r="R1945" s="1">
        <v>5.4</v>
      </c>
      <c r="S1945" s="1">
        <v>18.5</v>
      </c>
      <c r="T1945" s="1">
        <v>5.4</v>
      </c>
      <c r="U1945" s="9"/>
      <c r="V1945" s="10"/>
      <c r="W1945" s="1" t="s">
        <v>41</v>
      </c>
      <c r="X1945" s="2" t="s">
        <v>24</v>
      </c>
      <c r="Y1945" s="2" t="str" cm="1">
        <f t="array" ref="Y19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6" spans="1:25" ht="15" customHeight="1" x14ac:dyDescent="0.35">
      <c r="A1946" s="1">
        <v>1945</v>
      </c>
      <c r="B1946" s="13">
        <v>-7.0620912365339796</v>
      </c>
      <c r="C1946" s="12">
        <v>41.178783604783099</v>
      </c>
      <c r="D1946" s="1">
        <v>5564</v>
      </c>
      <c r="E1946" s="2" t="s">
        <v>2117</v>
      </c>
      <c r="F1946" s="1"/>
      <c r="G1946" s="2" t="s">
        <v>19</v>
      </c>
      <c r="H1946" s="2" t="s">
        <v>1659</v>
      </c>
      <c r="I1946" s="2" t="s">
        <v>1701</v>
      </c>
      <c r="J1946" s="1">
        <v>89867</v>
      </c>
      <c r="K1946" s="1">
        <v>168286</v>
      </c>
      <c r="L1946" s="2" t="s">
        <v>21</v>
      </c>
      <c r="M1946" s="1">
        <v>2005</v>
      </c>
      <c r="N1946" s="1" t="str" cm="1">
        <f t="array" ref="N19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6" s="2" t="s">
        <v>65</v>
      </c>
      <c r="P1946" s="2" t="str" cm="1">
        <f t="array" ref="P19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46" s="1">
        <v>1</v>
      </c>
      <c r="R1946" s="1">
        <v>7.4</v>
      </c>
      <c r="S1946" s="1">
        <v>18.010000000000002</v>
      </c>
      <c r="T1946" s="1">
        <v>7.4</v>
      </c>
      <c r="U1946" s="9"/>
      <c r="V1946" s="10"/>
      <c r="W1946" s="1" t="s">
        <v>41</v>
      </c>
      <c r="X1946" s="2" t="s">
        <v>24</v>
      </c>
      <c r="Y1946" s="2" t="str" cm="1">
        <f t="array" ref="Y19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7" spans="1:25" ht="15" customHeight="1" x14ac:dyDescent="0.35">
      <c r="A1947" s="1">
        <v>1946</v>
      </c>
      <c r="B1947" s="13">
        <v>-8.5056673083999108</v>
      </c>
      <c r="C1947" s="12">
        <v>40.522761600627</v>
      </c>
      <c r="D1947" s="1">
        <v>5569</v>
      </c>
      <c r="E1947" s="2" t="s">
        <v>2118</v>
      </c>
      <c r="F1947" s="1"/>
      <c r="G1947" s="2" t="s">
        <v>19</v>
      </c>
      <c r="H1947" s="2" t="s">
        <v>1608</v>
      </c>
      <c r="I1947" s="2" t="s">
        <v>1650</v>
      </c>
      <c r="J1947" s="1">
        <v>-31570.35</v>
      </c>
      <c r="K1947" s="1">
        <v>94947.72</v>
      </c>
      <c r="L1947" s="2" t="s">
        <v>21</v>
      </c>
      <c r="M1947" s="1">
        <v>2005</v>
      </c>
      <c r="N1947" s="1" t="str" cm="1">
        <f t="array" ref="N19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7" s="2" t="s">
        <v>32</v>
      </c>
      <c r="P1947" s="2" t="str" cm="1">
        <f t="array" ref="P19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7" s="1">
        <v>4</v>
      </c>
      <c r="R1947" s="1">
        <v>75.099999999999994</v>
      </c>
      <c r="S1947" s="1">
        <v>42</v>
      </c>
      <c r="T1947" s="1">
        <v>26.3</v>
      </c>
      <c r="U1947" s="1">
        <v>6</v>
      </c>
      <c r="V1947" s="10"/>
      <c r="W1947" s="1" t="s">
        <v>46</v>
      </c>
      <c r="X1947" s="2" t="s">
        <v>38</v>
      </c>
      <c r="Y1947" s="2" t="str" cm="1">
        <f t="array" ref="Y19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8" spans="1:25" ht="15" customHeight="1" x14ac:dyDescent="0.35">
      <c r="A1948" s="1">
        <v>1947</v>
      </c>
      <c r="B1948" s="13">
        <v>-8.6042631566302408</v>
      </c>
      <c r="C1948" s="12">
        <v>41.126288497662102</v>
      </c>
      <c r="D1948" s="1">
        <v>5572</v>
      </c>
      <c r="E1948" s="2" t="s">
        <v>2119</v>
      </c>
      <c r="F1948" s="1"/>
      <c r="G1948" s="2" t="s">
        <v>37</v>
      </c>
      <c r="H1948" s="2" t="s">
        <v>723</v>
      </c>
      <c r="I1948" s="2" t="s">
        <v>724</v>
      </c>
      <c r="J1948" s="1">
        <v>-39565</v>
      </c>
      <c r="K1948" s="1">
        <v>162010</v>
      </c>
      <c r="L1948" s="2" t="s">
        <v>21</v>
      </c>
      <c r="M1948" s="1">
        <v>2002</v>
      </c>
      <c r="N1948" s="1" t="str" cm="1">
        <f t="array" ref="N19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8" s="2" t="s">
        <v>32</v>
      </c>
      <c r="P1948" s="2" t="str" cm="1">
        <f t="array" ref="P19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8" s="1">
        <v>2</v>
      </c>
      <c r="R1948" s="1">
        <v>36.53</v>
      </c>
      <c r="S1948" s="1">
        <v>15.22</v>
      </c>
      <c r="T1948" s="1">
        <v>20.25</v>
      </c>
      <c r="U1948" s="1">
        <v>5.04</v>
      </c>
      <c r="V1948" s="10"/>
      <c r="W1948" s="1" t="s">
        <v>41</v>
      </c>
      <c r="X1948" s="2" t="s">
        <v>24</v>
      </c>
      <c r="Y1948" s="2" t="str" cm="1">
        <f t="array" ref="Y19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49" spans="1:25" ht="15" customHeight="1" x14ac:dyDescent="0.35">
      <c r="A1949" s="1">
        <v>1948</v>
      </c>
      <c r="B1949" s="13">
        <v>-8.6096599929613902</v>
      </c>
      <c r="C1949" s="12">
        <v>39.925261653256896</v>
      </c>
      <c r="D1949" s="1">
        <v>5574</v>
      </c>
      <c r="E1949" s="2" t="s">
        <v>2120</v>
      </c>
      <c r="F1949" s="1"/>
      <c r="G1949" s="2" t="s">
        <v>37</v>
      </c>
      <c r="H1949" s="2" t="s">
        <v>143</v>
      </c>
      <c r="I1949" s="2" t="s">
        <v>210</v>
      </c>
      <c r="J1949" s="1">
        <v>-40739</v>
      </c>
      <c r="K1949" s="1">
        <v>28644</v>
      </c>
      <c r="L1949" s="2" t="s">
        <v>21</v>
      </c>
      <c r="M1949" s="1">
        <v>1999</v>
      </c>
      <c r="N1949" s="1" t="str" cm="1">
        <f t="array" ref="N19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49" s="2" t="s">
        <v>32</v>
      </c>
      <c r="P1949" s="2" t="str" cm="1">
        <f t="array" ref="P19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49" s="1">
        <v>3</v>
      </c>
      <c r="R1949" s="1">
        <v>36.25</v>
      </c>
      <c r="S1949" s="1">
        <v>10.5</v>
      </c>
      <c r="T1949" s="1">
        <v>20.14</v>
      </c>
      <c r="U1949" s="1">
        <v>4.9000000000000004</v>
      </c>
      <c r="V1949" s="10"/>
      <c r="W1949" s="1" t="s">
        <v>23</v>
      </c>
      <c r="X1949" s="2" t="s">
        <v>38</v>
      </c>
      <c r="Y1949" s="2" t="str" cm="1">
        <f t="array" ref="Y19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0" spans="1:25" ht="15" customHeight="1" x14ac:dyDescent="0.35">
      <c r="A1950" s="1">
        <v>1949</v>
      </c>
      <c r="B1950" s="13">
        <v>-7.0787931832867397</v>
      </c>
      <c r="C1950" s="12">
        <v>40.757558308273097</v>
      </c>
      <c r="D1950" s="1">
        <v>5581</v>
      </c>
      <c r="E1950" s="2" t="s">
        <v>2121</v>
      </c>
      <c r="F1950" s="1" t="s">
        <v>2753</v>
      </c>
      <c r="G1950" s="2" t="s">
        <v>26</v>
      </c>
      <c r="H1950" s="2" t="s">
        <v>39</v>
      </c>
      <c r="I1950" s="2" t="s">
        <v>156</v>
      </c>
      <c r="J1950" s="1">
        <v>89029.99</v>
      </c>
      <c r="K1950" s="1">
        <v>121489.3</v>
      </c>
      <c r="L1950" s="2" t="s">
        <v>21</v>
      </c>
      <c r="M1950" s="1">
        <v>2006</v>
      </c>
      <c r="N1950" s="1" t="str" cm="1">
        <f t="array" ref="N19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0" s="2" t="s">
        <v>32</v>
      </c>
      <c r="P1950" s="2" t="str" cm="1">
        <f t="array" ref="P19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0" s="1">
        <v>3</v>
      </c>
      <c r="R1950" s="1">
        <v>37.700000000000003</v>
      </c>
      <c r="S1950" s="1">
        <v>13.3</v>
      </c>
      <c r="T1950" s="1">
        <v>20</v>
      </c>
      <c r="U1950" s="1">
        <v>5.97</v>
      </c>
      <c r="V1950" s="10"/>
      <c r="W1950" s="1" t="s">
        <v>41</v>
      </c>
      <c r="X1950" s="2" t="s">
        <v>38</v>
      </c>
      <c r="Y1950" s="2" t="str" cm="1">
        <f t="array" ref="Y19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1" spans="1:25" ht="15" customHeight="1" x14ac:dyDescent="0.35">
      <c r="A1951" s="1">
        <v>1950</v>
      </c>
      <c r="B1951" s="13">
        <v>-9.3332377675281197</v>
      </c>
      <c r="C1951" s="12">
        <v>38.698670172037801</v>
      </c>
      <c r="D1951" s="1">
        <v>5588</v>
      </c>
      <c r="E1951" s="2" t="s">
        <v>2122</v>
      </c>
      <c r="F1951" s="1"/>
      <c r="G1951" s="2" t="s">
        <v>37</v>
      </c>
      <c r="H1951" s="2" t="s">
        <v>374</v>
      </c>
      <c r="I1951" s="2" t="s">
        <v>848</v>
      </c>
      <c r="J1951" s="1">
        <v>-104404.1</v>
      </c>
      <c r="K1951" s="1">
        <v>-106959</v>
      </c>
      <c r="L1951" s="2" t="s">
        <v>21</v>
      </c>
      <c r="M1951" s="1">
        <v>2001</v>
      </c>
      <c r="N1951" s="1" t="str" cm="1">
        <f t="array" ref="N19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1" s="2" t="s">
        <v>22</v>
      </c>
      <c r="P1951" s="2" t="str" cm="1">
        <f t="array" ref="P19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1" s="1">
        <v>1</v>
      </c>
      <c r="R1951" s="1">
        <v>30</v>
      </c>
      <c r="S1951" s="1">
        <v>12</v>
      </c>
      <c r="T1951" s="1">
        <v>30</v>
      </c>
      <c r="U1951" s="9"/>
      <c r="V1951" s="10"/>
      <c r="W1951" s="1" t="s">
        <v>30</v>
      </c>
      <c r="X1951" s="2" t="s">
        <v>38</v>
      </c>
      <c r="Y1951" s="2" t="str" cm="1">
        <f t="array" ref="Y19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2" spans="1:25" ht="15" customHeight="1" x14ac:dyDescent="0.35">
      <c r="A1952" s="1">
        <v>1951</v>
      </c>
      <c r="B1952" s="13">
        <v>-9.3361234819370793</v>
      </c>
      <c r="C1952" s="12">
        <v>38.704945960013298</v>
      </c>
      <c r="D1952" s="1">
        <v>5589</v>
      </c>
      <c r="E1952" s="2" t="s">
        <v>2123</v>
      </c>
      <c r="F1952" s="1"/>
      <c r="G1952" s="2" t="s">
        <v>37</v>
      </c>
      <c r="H1952" s="2" t="s">
        <v>374</v>
      </c>
      <c r="I1952" s="2" t="s">
        <v>848</v>
      </c>
      <c r="J1952" s="1">
        <v>-104646</v>
      </c>
      <c r="K1952" s="1">
        <v>-106259</v>
      </c>
      <c r="L1952" s="2" t="s">
        <v>21</v>
      </c>
      <c r="M1952" s="1">
        <v>2001</v>
      </c>
      <c r="N1952" s="1" t="str" cm="1">
        <f t="array" ref="N19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2" s="2" t="s">
        <v>32</v>
      </c>
      <c r="P1952" s="2" t="str" cm="1">
        <f t="array" ref="P19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2" s="1">
        <v>3</v>
      </c>
      <c r="R1952" s="1">
        <v>50.2</v>
      </c>
      <c r="S1952" s="1">
        <v>10.6</v>
      </c>
      <c r="T1952" s="1">
        <v>28.2</v>
      </c>
      <c r="U1952" s="1">
        <v>5.5</v>
      </c>
      <c r="V1952" s="10"/>
      <c r="W1952" s="1" t="s">
        <v>30</v>
      </c>
      <c r="X1952" s="2" t="s">
        <v>38</v>
      </c>
      <c r="Y1952" s="2" t="str" cm="1">
        <f t="array" ref="Y19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3" spans="1:25" ht="15" customHeight="1" x14ac:dyDescent="0.35">
      <c r="A1953" s="1">
        <v>1952</v>
      </c>
      <c r="B1953" s="13">
        <v>-8.5719763336706993</v>
      </c>
      <c r="C1953" s="12">
        <v>41.156166483853298</v>
      </c>
      <c r="D1953" s="1">
        <v>5602</v>
      </c>
      <c r="E1953" s="2" t="s">
        <v>2124</v>
      </c>
      <c r="F1953" s="1"/>
      <c r="G1953" s="2" t="s">
        <v>19</v>
      </c>
      <c r="H1953" s="2" t="s">
        <v>723</v>
      </c>
      <c r="I1953" s="2" t="s">
        <v>804</v>
      </c>
      <c r="J1953" s="1">
        <v>-36837</v>
      </c>
      <c r="K1953" s="1">
        <v>165314</v>
      </c>
      <c r="L1953" s="2" t="s">
        <v>21</v>
      </c>
      <c r="M1953" s="1">
        <v>2005</v>
      </c>
      <c r="N1953" s="1" t="str" cm="1">
        <f t="array" ref="N19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3" s="2" t="s">
        <v>22</v>
      </c>
      <c r="P1953" s="2" t="str" cm="1">
        <f t="array" ref="P19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1953" s="1">
        <v>1</v>
      </c>
      <c r="R1953" s="1">
        <v>27.5</v>
      </c>
      <c r="S1953" s="1">
        <v>32</v>
      </c>
      <c r="T1953" s="1">
        <v>27.5</v>
      </c>
      <c r="U1953" s="9"/>
      <c r="V1953" s="10"/>
      <c r="W1953" s="1" t="s">
        <v>41</v>
      </c>
      <c r="X1953" s="2" t="s">
        <v>38</v>
      </c>
      <c r="Y1953" s="2" t="str" cm="1">
        <f t="array" ref="Y19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4" spans="1:25" ht="15" customHeight="1" x14ac:dyDescent="0.35">
      <c r="A1954" s="1">
        <v>1953</v>
      </c>
      <c r="B1954" s="13">
        <v>-8.0907846946813695</v>
      </c>
      <c r="C1954" s="12">
        <v>40.737446917243801</v>
      </c>
      <c r="D1954" s="1">
        <v>5607</v>
      </c>
      <c r="E1954" s="2" t="s">
        <v>2125</v>
      </c>
      <c r="F1954" s="1"/>
      <c r="G1954" s="2" t="s">
        <v>19</v>
      </c>
      <c r="H1954" s="2" t="s">
        <v>126</v>
      </c>
      <c r="I1954" s="2" t="s">
        <v>336</v>
      </c>
      <c r="J1954" s="1">
        <v>3575</v>
      </c>
      <c r="K1954" s="1">
        <v>118722</v>
      </c>
      <c r="L1954" s="2" t="s">
        <v>21</v>
      </c>
      <c r="M1954" s="1">
        <v>1990</v>
      </c>
      <c r="N1954" s="1" t="str" cm="1">
        <f t="array" ref="N19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4" s="2" t="s">
        <v>228</v>
      </c>
      <c r="P1954" s="2" t="str" cm="1">
        <f t="array" ref="P19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4" s="1">
        <v>1</v>
      </c>
      <c r="R1954" s="1">
        <v>2.7</v>
      </c>
      <c r="S1954" s="1">
        <v>12.3</v>
      </c>
      <c r="T1954" s="1">
        <v>2.7</v>
      </c>
      <c r="U1954" s="9"/>
      <c r="V1954" s="10"/>
      <c r="W1954" s="1" t="s">
        <v>46</v>
      </c>
      <c r="X1954" s="2" t="s">
        <v>24</v>
      </c>
      <c r="Y1954" s="2" t="str" cm="1">
        <f t="array" ref="Y19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5" spans="1:25" ht="15" customHeight="1" x14ac:dyDescent="0.35">
      <c r="A1955" s="1">
        <v>1954</v>
      </c>
      <c r="B1955" s="13">
        <v>-7.58235129209117</v>
      </c>
      <c r="C1955" s="12">
        <v>41.1570184839671</v>
      </c>
      <c r="D1955" s="1">
        <v>5609</v>
      </c>
      <c r="E1955" s="2" t="s">
        <v>2126</v>
      </c>
      <c r="F1955" s="1"/>
      <c r="G1955" s="2" t="s">
        <v>26</v>
      </c>
      <c r="H1955" s="2" t="s">
        <v>126</v>
      </c>
      <c r="I1955" s="2" t="s">
        <v>518</v>
      </c>
      <c r="J1955" s="1">
        <v>46228</v>
      </c>
      <c r="K1955" s="1">
        <v>165462</v>
      </c>
      <c r="L1955" s="2" t="s">
        <v>21</v>
      </c>
      <c r="M1955" s="1">
        <v>1867</v>
      </c>
      <c r="N1955" s="1" t="str" cm="1">
        <f t="array" ref="N19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1955" s="2" t="s">
        <v>29</v>
      </c>
      <c r="P1955" s="2" t="str" cm="1">
        <f t="array" ref="P19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1955" s="1">
        <v>1</v>
      </c>
      <c r="R1955" s="1">
        <v>13.5</v>
      </c>
      <c r="S1955" s="1">
        <v>6.5</v>
      </c>
      <c r="T1955" s="1">
        <v>13.5</v>
      </c>
      <c r="U1955" s="9"/>
      <c r="V1955" s="10"/>
      <c r="W1955" s="1" t="s">
        <v>41</v>
      </c>
      <c r="X1955" s="2" t="s">
        <v>35</v>
      </c>
      <c r="Y1955" s="2" t="str" cm="1">
        <f t="array" ref="Y19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1956" spans="1:25" ht="15" customHeight="1" x14ac:dyDescent="0.35">
      <c r="A1956" s="1">
        <v>1955</v>
      </c>
      <c r="B1956" s="13">
        <v>-8.6162509569104095</v>
      </c>
      <c r="C1956" s="12">
        <v>41.515494698348697</v>
      </c>
      <c r="D1956" s="1">
        <v>5611</v>
      </c>
      <c r="E1956" s="2" t="s">
        <v>37</v>
      </c>
      <c r="F1956" s="1"/>
      <c r="G1956" s="2" t="s">
        <v>37</v>
      </c>
      <c r="H1956" s="2" t="s">
        <v>225</v>
      </c>
      <c r="I1956" s="2" t="s">
        <v>1772</v>
      </c>
      <c r="J1956" s="1">
        <v>-40331</v>
      </c>
      <c r="K1956" s="1">
        <v>205241</v>
      </c>
      <c r="L1956" s="2" t="s">
        <v>21</v>
      </c>
      <c r="M1956" s="1">
        <v>1988</v>
      </c>
      <c r="N1956" s="1" t="str" cm="1">
        <f t="array" ref="N19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6" s="2" t="s">
        <v>32</v>
      </c>
      <c r="P1956" s="2" t="str" cm="1">
        <f t="array" ref="P19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6" s="1">
        <v>2</v>
      </c>
      <c r="R1956" s="1">
        <v>45.8</v>
      </c>
      <c r="S1956" s="1">
        <v>10.6</v>
      </c>
      <c r="T1956" s="1">
        <v>22.9</v>
      </c>
      <c r="U1956" s="1">
        <v>4.24</v>
      </c>
      <c r="V1956" s="10"/>
      <c r="W1956" s="1" t="s">
        <v>41</v>
      </c>
      <c r="X1956" s="2" t="s">
        <v>38</v>
      </c>
      <c r="Y1956" s="2" t="str" cm="1">
        <f t="array" ref="Y19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7" spans="1:25" ht="15" customHeight="1" x14ac:dyDescent="0.35">
      <c r="A1957" s="1">
        <v>1956</v>
      </c>
      <c r="B1957" s="13">
        <v>-8.55626882690669</v>
      </c>
      <c r="C1957" s="12">
        <v>41.155360840048701</v>
      </c>
      <c r="D1957" s="1">
        <v>5613</v>
      </c>
      <c r="E1957" s="2" t="s">
        <v>2127</v>
      </c>
      <c r="F1957" s="1"/>
      <c r="G1957" s="2" t="s">
        <v>63</v>
      </c>
      <c r="H1957" s="2" t="s">
        <v>723</v>
      </c>
      <c r="I1957" s="2" t="s">
        <v>804</v>
      </c>
      <c r="J1957" s="1">
        <v>-35519</v>
      </c>
      <c r="K1957" s="1">
        <v>165218</v>
      </c>
      <c r="L1957" s="2" t="s">
        <v>21</v>
      </c>
      <c r="M1957" s="1">
        <v>2005</v>
      </c>
      <c r="N1957" s="1" t="str" cm="1">
        <f t="array" ref="N19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7" s="2" t="s">
        <v>32</v>
      </c>
      <c r="P1957" s="2" t="str" cm="1">
        <f t="array" ref="P19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7" s="1">
        <v>7</v>
      </c>
      <c r="R1957" s="1">
        <v>231.4</v>
      </c>
      <c r="S1957" s="1">
        <v>28.55</v>
      </c>
      <c r="T1957" s="1">
        <v>35</v>
      </c>
      <c r="U1957" s="1">
        <v>16</v>
      </c>
      <c r="V1957" s="10"/>
      <c r="W1957" s="1" t="s">
        <v>41</v>
      </c>
      <c r="X1957" s="2" t="s">
        <v>24</v>
      </c>
      <c r="Y1957" s="2" t="str" cm="1">
        <f t="array" ref="Y19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8" spans="1:25" ht="15" customHeight="1" x14ac:dyDescent="0.35">
      <c r="A1958" s="1">
        <v>1957</v>
      </c>
      <c r="B1958" s="13">
        <v>-8.6110347294263203</v>
      </c>
      <c r="C1958" s="12">
        <v>41.516955298496697</v>
      </c>
      <c r="D1958" s="1">
        <v>5615</v>
      </c>
      <c r="E1958" s="2" t="s">
        <v>2128</v>
      </c>
      <c r="F1958" s="1"/>
      <c r="G1958" s="2" t="s">
        <v>19</v>
      </c>
      <c r="H1958" s="2" t="s">
        <v>225</v>
      </c>
      <c r="I1958" s="2" t="s">
        <v>1772</v>
      </c>
      <c r="J1958" s="1">
        <v>-39894.67</v>
      </c>
      <c r="K1958" s="1">
        <v>205400.8</v>
      </c>
      <c r="L1958" s="2" t="s">
        <v>21</v>
      </c>
      <c r="M1958" s="1">
        <v>1988</v>
      </c>
      <c r="N1958" s="1" t="str" cm="1">
        <f t="array" ref="N19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8" s="2" t="s">
        <v>65</v>
      </c>
      <c r="P1958" s="2" t="str" cm="1">
        <f t="array" ref="P19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58" s="1">
        <v>1</v>
      </c>
      <c r="R1958" s="1">
        <v>6.4</v>
      </c>
      <c r="S1958" s="1">
        <v>23.35</v>
      </c>
      <c r="T1958" s="1">
        <v>6.4</v>
      </c>
      <c r="U1958" s="9"/>
      <c r="V1958" s="10"/>
      <c r="W1958" s="1" t="s">
        <v>41</v>
      </c>
      <c r="X1958" s="2" t="s">
        <v>38</v>
      </c>
      <c r="Y1958" s="2" t="str" cm="1">
        <f t="array" ref="Y19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59" spans="1:25" ht="15" customHeight="1" x14ac:dyDescent="0.35">
      <c r="A1959" s="1">
        <v>1958</v>
      </c>
      <c r="B1959" s="13">
        <v>-8.5898976667078095</v>
      </c>
      <c r="C1959" s="12">
        <v>41.5225082924118</v>
      </c>
      <c r="D1959" s="1">
        <v>5618</v>
      </c>
      <c r="E1959" s="2" t="s">
        <v>2129</v>
      </c>
      <c r="F1959" s="1"/>
      <c r="G1959" s="2" t="s">
        <v>19</v>
      </c>
      <c r="H1959" s="2" t="s">
        <v>225</v>
      </c>
      <c r="I1959" s="2" t="s">
        <v>1772</v>
      </c>
      <c r="J1959" s="1">
        <v>-38127</v>
      </c>
      <c r="K1959" s="1">
        <v>206008</v>
      </c>
      <c r="L1959" s="2" t="s">
        <v>21</v>
      </c>
      <c r="M1959" s="1">
        <v>1988</v>
      </c>
      <c r="N1959" s="1" t="str" cm="1">
        <f t="array" ref="N19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59" s="2" t="s">
        <v>32</v>
      </c>
      <c r="P1959" s="2" t="str" cm="1">
        <f t="array" ref="P19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59" s="1">
        <v>2</v>
      </c>
      <c r="R1959" s="1">
        <v>34.04</v>
      </c>
      <c r="S1959" s="1">
        <v>12.5</v>
      </c>
      <c r="T1959" s="1">
        <v>19.47</v>
      </c>
      <c r="U1959" s="1">
        <v>6.9</v>
      </c>
      <c r="V1959" s="10"/>
      <c r="W1959" s="1" t="s">
        <v>41</v>
      </c>
      <c r="X1959" s="2" t="s">
        <v>38</v>
      </c>
      <c r="Y1959" s="2" t="str" cm="1">
        <f t="array" ref="Y19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0" spans="1:25" ht="15" customHeight="1" x14ac:dyDescent="0.35">
      <c r="A1960" s="1">
        <v>1959</v>
      </c>
      <c r="B1960" s="13">
        <v>-9.3057282427397894</v>
      </c>
      <c r="C1960" s="12">
        <v>38.766093086239103</v>
      </c>
      <c r="D1960" s="1">
        <v>5622</v>
      </c>
      <c r="E1960" s="2" t="s">
        <v>2130</v>
      </c>
      <c r="F1960" s="1"/>
      <c r="G1960" s="2" t="s">
        <v>37</v>
      </c>
      <c r="H1960" s="2" t="s">
        <v>374</v>
      </c>
      <c r="I1960" s="2" t="s">
        <v>843</v>
      </c>
      <c r="J1960" s="1">
        <v>-101915</v>
      </c>
      <c r="K1960" s="1">
        <v>-99505</v>
      </c>
      <c r="L1960" s="2" t="s">
        <v>21</v>
      </c>
      <c r="M1960" s="1">
        <v>1970</v>
      </c>
      <c r="N1960" s="1" t="str" cm="1">
        <f t="array" ref="N19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1960" s="2" t="s">
        <v>65</v>
      </c>
      <c r="P1960" s="2" t="str" cm="1">
        <f t="array" ref="P19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0" s="1">
        <v>1</v>
      </c>
      <c r="R1960" s="1">
        <v>34.700000000000003</v>
      </c>
      <c r="S1960" s="1">
        <v>10.8</v>
      </c>
      <c r="T1960" s="1">
        <v>34.700000000000003</v>
      </c>
      <c r="U1960" s="9"/>
      <c r="V1960" s="10"/>
      <c r="W1960" s="1" t="s">
        <v>30</v>
      </c>
      <c r="X1960" s="2" t="s">
        <v>38</v>
      </c>
      <c r="Y1960" s="2" t="str" cm="1">
        <f t="array" ref="Y19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1" spans="1:25" ht="15" customHeight="1" x14ac:dyDescent="0.35">
      <c r="A1961" s="1">
        <v>1960</v>
      </c>
      <c r="B1961" s="13">
        <v>-9.3061439954462806</v>
      </c>
      <c r="C1961" s="12">
        <v>38.766187998534498</v>
      </c>
      <c r="D1961" s="1">
        <v>5623</v>
      </c>
      <c r="E1961" s="2" t="s">
        <v>2131</v>
      </c>
      <c r="F1961" s="1"/>
      <c r="G1961" s="2" t="s">
        <v>37</v>
      </c>
      <c r="H1961" s="2" t="s">
        <v>374</v>
      </c>
      <c r="I1961" s="2" t="s">
        <v>843</v>
      </c>
      <c r="J1961" s="1">
        <v>-101951</v>
      </c>
      <c r="K1961" s="1">
        <v>-99494</v>
      </c>
      <c r="L1961" s="2" t="s">
        <v>21</v>
      </c>
      <c r="M1961" s="1">
        <v>2006</v>
      </c>
      <c r="N1961" s="1" t="str" cm="1">
        <f t="array" ref="N19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1" s="2" t="s">
        <v>32</v>
      </c>
      <c r="P1961" s="2" t="str" cm="1">
        <f t="array" ref="P19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1" s="1">
        <v>3</v>
      </c>
      <c r="R1961" s="1">
        <v>57.5</v>
      </c>
      <c r="S1961" s="1">
        <v>12.4</v>
      </c>
      <c r="T1961" s="1">
        <v>31.4</v>
      </c>
      <c r="U1961" s="1">
        <v>5.8</v>
      </c>
      <c r="V1961" s="10"/>
      <c r="W1961" s="1" t="s">
        <v>30</v>
      </c>
      <c r="X1961" s="2" t="s">
        <v>38</v>
      </c>
      <c r="Y1961" s="2" t="str" cm="1">
        <f t="array" ref="Y19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2" spans="1:25" ht="15" customHeight="1" x14ac:dyDescent="0.35">
      <c r="A1962" s="1">
        <v>1961</v>
      </c>
      <c r="B1962" s="13">
        <v>-9.2971842098542208</v>
      </c>
      <c r="C1962" s="12">
        <v>38.731669875764197</v>
      </c>
      <c r="D1962" s="1">
        <v>5624</v>
      </c>
      <c r="E1962" s="2" t="s">
        <v>2132</v>
      </c>
      <c r="F1962" s="1"/>
      <c r="G1962" s="2" t="s">
        <v>37</v>
      </c>
      <c r="H1962" s="2" t="s">
        <v>374</v>
      </c>
      <c r="I1962" s="2" t="s">
        <v>1781</v>
      </c>
      <c r="J1962" s="1">
        <v>-101221</v>
      </c>
      <c r="K1962" s="1">
        <v>-103336</v>
      </c>
      <c r="L1962" s="2" t="s">
        <v>21</v>
      </c>
      <c r="M1962" s="1">
        <v>1998</v>
      </c>
      <c r="N1962" s="1" t="str" cm="1">
        <f t="array" ref="N19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2" s="2" t="s">
        <v>32</v>
      </c>
      <c r="P1962" s="2" t="str" cm="1">
        <f t="array" ref="P19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2" s="1">
        <v>3</v>
      </c>
      <c r="R1962" s="1">
        <v>82</v>
      </c>
      <c r="S1962" s="1">
        <v>26</v>
      </c>
      <c r="T1962" s="1">
        <v>36.6</v>
      </c>
      <c r="U1962" s="1">
        <v>6.5</v>
      </c>
      <c r="V1962" s="10"/>
      <c r="W1962" s="1" t="s">
        <v>30</v>
      </c>
      <c r="X1962" s="2" t="s">
        <v>24</v>
      </c>
      <c r="Y1962" s="2" t="str" cm="1">
        <f t="array" ref="Y19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3" spans="1:25" ht="15" customHeight="1" x14ac:dyDescent="0.35">
      <c r="A1963" s="1">
        <v>1962</v>
      </c>
      <c r="B1963" s="13">
        <v>-9.2965009479756109</v>
      </c>
      <c r="C1963" s="12">
        <v>38.719393683730303</v>
      </c>
      <c r="D1963" s="1">
        <v>5625</v>
      </c>
      <c r="E1963" s="2" t="s">
        <v>2133</v>
      </c>
      <c r="F1963" s="1"/>
      <c r="G1963" s="2" t="s">
        <v>37</v>
      </c>
      <c r="H1963" s="2" t="s">
        <v>374</v>
      </c>
      <c r="I1963" s="2" t="s">
        <v>1781</v>
      </c>
      <c r="J1963" s="1">
        <v>-101178.9</v>
      </c>
      <c r="K1963" s="1">
        <v>-104699.6</v>
      </c>
      <c r="L1963" s="2" t="s">
        <v>21</v>
      </c>
      <c r="M1963" s="1">
        <v>1998</v>
      </c>
      <c r="N1963" s="1" t="str" cm="1">
        <f t="array" ref="N19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3" s="2" t="s">
        <v>32</v>
      </c>
      <c r="P1963" s="2" t="str" cm="1">
        <f t="array" ref="P19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3" s="1">
        <v>3</v>
      </c>
      <c r="R1963" s="1">
        <v>60.2</v>
      </c>
      <c r="S1963" s="1">
        <v>18.5</v>
      </c>
      <c r="T1963" s="1">
        <v>30.7</v>
      </c>
      <c r="U1963" s="1">
        <v>6.2</v>
      </c>
      <c r="V1963" s="10"/>
      <c r="W1963" s="1" t="s">
        <v>30</v>
      </c>
      <c r="X1963" s="2" t="s">
        <v>24</v>
      </c>
      <c r="Y1963" s="2" t="str" cm="1">
        <f t="array" ref="Y19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4" spans="1:25" ht="15" customHeight="1" x14ac:dyDescent="0.35">
      <c r="A1964" s="1">
        <v>1963</v>
      </c>
      <c r="B1964" s="13">
        <v>-8.5660327585179807</v>
      </c>
      <c r="C1964" s="12">
        <v>41.158187942213402</v>
      </c>
      <c r="D1964" s="1">
        <v>5626</v>
      </c>
      <c r="E1964" s="2" t="s">
        <v>2134</v>
      </c>
      <c r="F1964" s="1"/>
      <c r="G1964" s="2" t="s">
        <v>63</v>
      </c>
      <c r="H1964" s="2" t="s">
        <v>723</v>
      </c>
      <c r="I1964" s="2" t="s">
        <v>804</v>
      </c>
      <c r="J1964" s="1">
        <v>-36337</v>
      </c>
      <c r="K1964" s="1">
        <v>165536</v>
      </c>
      <c r="L1964" s="2" t="s">
        <v>21</v>
      </c>
      <c r="M1964" s="1">
        <v>2005</v>
      </c>
      <c r="N1964" s="1" t="str" cm="1">
        <f t="array" ref="N19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4" s="2" t="s">
        <v>32</v>
      </c>
      <c r="P1964" s="2" t="str" cm="1">
        <f t="array" ref="P19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4" s="1">
        <v>8</v>
      </c>
      <c r="R1964" s="1">
        <v>205.7</v>
      </c>
      <c r="S1964" s="1">
        <v>32.5</v>
      </c>
      <c r="T1964" s="1">
        <v>27.7</v>
      </c>
      <c r="U1964" s="1">
        <v>18</v>
      </c>
      <c r="V1964" s="10"/>
      <c r="W1964" s="1" t="s">
        <v>41</v>
      </c>
      <c r="X1964" s="2" t="s">
        <v>24</v>
      </c>
      <c r="Y1964" s="2" t="str" cm="1">
        <f t="array" ref="Y19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5" spans="1:25" ht="15" customHeight="1" x14ac:dyDescent="0.35">
      <c r="A1965" s="1">
        <v>1964</v>
      </c>
      <c r="B1965" s="13">
        <v>-8.5066163085168007</v>
      </c>
      <c r="C1965" s="12">
        <v>41.415536749451803</v>
      </c>
      <c r="D1965" s="1">
        <v>5627</v>
      </c>
      <c r="E1965" s="2" t="s">
        <v>2135</v>
      </c>
      <c r="F1965" s="1"/>
      <c r="G1965" s="2" t="s">
        <v>19</v>
      </c>
      <c r="H1965" s="2" t="s">
        <v>225</v>
      </c>
      <c r="I1965" s="2" t="s">
        <v>660</v>
      </c>
      <c r="J1965" s="1">
        <v>-31227</v>
      </c>
      <c r="K1965" s="1">
        <v>194094</v>
      </c>
      <c r="L1965" s="2" t="s">
        <v>21</v>
      </c>
      <c r="M1965" s="1">
        <v>2004</v>
      </c>
      <c r="N1965" s="1" t="str" cm="1">
        <f t="array" ref="N19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5" s="2" t="s">
        <v>65</v>
      </c>
      <c r="P1965" s="2" t="str" cm="1">
        <f t="array" ref="P19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5" s="1">
        <v>1</v>
      </c>
      <c r="R1965" s="1">
        <v>10.55</v>
      </c>
      <c r="S1965" s="1">
        <v>21.7</v>
      </c>
      <c r="T1965" s="1">
        <v>10.55</v>
      </c>
      <c r="U1965" s="9"/>
      <c r="V1965" s="10"/>
      <c r="W1965" s="1" t="s">
        <v>41</v>
      </c>
      <c r="X1965" s="2" t="s">
        <v>24</v>
      </c>
      <c r="Y1965" s="2" t="str" cm="1">
        <f t="array" ref="Y19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6" spans="1:25" ht="15" customHeight="1" x14ac:dyDescent="0.35">
      <c r="A1966" s="1">
        <v>1965</v>
      </c>
      <c r="B1966" s="13">
        <v>-9.3555052674205204</v>
      </c>
      <c r="C1966" s="12">
        <v>38.780499696683698</v>
      </c>
      <c r="D1966" s="1">
        <v>5650</v>
      </c>
      <c r="E1966" s="2" t="s">
        <v>2136</v>
      </c>
      <c r="F1966" s="1"/>
      <c r="G1966" s="2" t="s">
        <v>19</v>
      </c>
      <c r="H1966" s="2" t="s">
        <v>374</v>
      </c>
      <c r="I1966" s="2" t="s">
        <v>843</v>
      </c>
      <c r="J1966" s="1">
        <v>-106220</v>
      </c>
      <c r="K1966" s="1">
        <v>-97849</v>
      </c>
      <c r="L1966" s="2" t="s">
        <v>21</v>
      </c>
      <c r="M1966" s="1">
        <v>1994</v>
      </c>
      <c r="N1966" s="1" t="str" cm="1">
        <f t="array" ref="N19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6" s="2" t="s">
        <v>65</v>
      </c>
      <c r="P1966" s="2" t="str" cm="1">
        <f t="array" ref="P19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66" s="1">
        <v>1</v>
      </c>
      <c r="R1966" s="1">
        <v>13.2</v>
      </c>
      <c r="S1966" s="1">
        <v>30</v>
      </c>
      <c r="T1966" s="1">
        <v>13.2</v>
      </c>
      <c r="U1966" s="9"/>
      <c r="V1966" s="10"/>
      <c r="W1966" s="1" t="s">
        <v>30</v>
      </c>
      <c r="X1966" s="2" t="s">
        <v>24</v>
      </c>
      <c r="Y1966" s="2" t="str" cm="1">
        <f t="array" ref="Y19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7" spans="1:25" ht="15" customHeight="1" x14ac:dyDescent="0.35">
      <c r="A1967" s="1">
        <v>1966</v>
      </c>
      <c r="B1967" s="13">
        <v>-8.6097730829948595</v>
      </c>
      <c r="C1967" s="12">
        <v>41.124140794051698</v>
      </c>
      <c r="D1967" s="1">
        <v>5687</v>
      </c>
      <c r="E1967" s="2" t="s">
        <v>2137</v>
      </c>
      <c r="F1967" s="1"/>
      <c r="G1967" s="2" t="s">
        <v>37</v>
      </c>
      <c r="H1967" s="2" t="s">
        <v>723</v>
      </c>
      <c r="I1967" s="2" t="s">
        <v>724</v>
      </c>
      <c r="J1967" s="1">
        <v>-40029</v>
      </c>
      <c r="K1967" s="1">
        <v>161774</v>
      </c>
      <c r="L1967" s="2" t="s">
        <v>21</v>
      </c>
      <c r="M1967" s="1">
        <v>2006</v>
      </c>
      <c r="N1967" s="1" t="str" cm="1">
        <f t="array" ref="N19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7" s="2" t="s">
        <v>32</v>
      </c>
      <c r="P1967" s="2" t="str" cm="1">
        <f t="array" ref="P19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7" s="1">
        <v>2</v>
      </c>
      <c r="R1967" s="1">
        <v>31.2</v>
      </c>
      <c r="S1967" s="1">
        <v>10.6</v>
      </c>
      <c r="T1967" s="1">
        <v>15.6</v>
      </c>
      <c r="U1967" s="1">
        <v>4.34</v>
      </c>
      <c r="V1967" s="10"/>
      <c r="W1967" s="1" t="s">
        <v>41</v>
      </c>
      <c r="X1967" s="2" t="s">
        <v>24</v>
      </c>
      <c r="Y1967" s="2" t="str" cm="1">
        <f t="array" ref="Y19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8" spans="1:25" ht="15" customHeight="1" x14ac:dyDescent="0.35">
      <c r="A1968" s="1">
        <v>1967</v>
      </c>
      <c r="B1968" s="13">
        <v>-8.6080635832838404</v>
      </c>
      <c r="C1968" s="12">
        <v>41.124868206336998</v>
      </c>
      <c r="D1968" s="1">
        <v>5688</v>
      </c>
      <c r="E1968" s="2" t="s">
        <v>2138</v>
      </c>
      <c r="F1968" s="1"/>
      <c r="G1968" s="2" t="s">
        <v>37</v>
      </c>
      <c r="H1968" s="2" t="s">
        <v>723</v>
      </c>
      <c r="I1968" s="2" t="s">
        <v>724</v>
      </c>
      <c r="J1968" s="1">
        <v>-39885</v>
      </c>
      <c r="K1968" s="1">
        <v>161854</v>
      </c>
      <c r="L1968" s="2" t="s">
        <v>21</v>
      </c>
      <c r="M1968" s="1">
        <v>2006</v>
      </c>
      <c r="N1968" s="1" t="str" cm="1">
        <f t="array" ref="N19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8" s="2" t="s">
        <v>32</v>
      </c>
      <c r="P1968" s="2" t="str" cm="1">
        <f t="array" ref="P19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8" s="1">
        <v>2</v>
      </c>
      <c r="R1968" s="1">
        <v>25.15</v>
      </c>
      <c r="S1968" s="1">
        <v>12.4</v>
      </c>
      <c r="T1968" s="1">
        <v>12.75</v>
      </c>
      <c r="U1968" s="1">
        <v>4.2</v>
      </c>
      <c r="V1968" s="10"/>
      <c r="W1968" s="1" t="s">
        <v>41</v>
      </c>
      <c r="X1968" s="2" t="s">
        <v>38</v>
      </c>
      <c r="Y1968" s="2" t="str" cm="1">
        <f t="array" ref="Y19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69" spans="1:26" ht="15" customHeight="1" x14ac:dyDescent="0.35">
      <c r="A1969" s="1">
        <v>1968</v>
      </c>
      <c r="B1969" s="13">
        <v>-8.6075885713933005</v>
      </c>
      <c r="C1969" s="12">
        <v>41.125050251644701</v>
      </c>
      <c r="D1969" s="1">
        <v>5689</v>
      </c>
      <c r="E1969" s="2" t="s">
        <v>2139</v>
      </c>
      <c r="F1969" s="1"/>
      <c r="G1969" s="2" t="s">
        <v>37</v>
      </c>
      <c r="H1969" s="2" t="s">
        <v>723</v>
      </c>
      <c r="I1969" s="2" t="s">
        <v>724</v>
      </c>
      <c r="J1969" s="1">
        <v>-39845</v>
      </c>
      <c r="K1969" s="1">
        <v>161874</v>
      </c>
      <c r="L1969" s="2" t="s">
        <v>21</v>
      </c>
      <c r="M1969" s="1">
        <v>2006</v>
      </c>
      <c r="N1969" s="1" t="str" cm="1">
        <f t="array" ref="N19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69" s="2" t="s">
        <v>32</v>
      </c>
      <c r="P1969" s="2" t="str" cm="1">
        <f t="array" ref="P19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69" s="1">
        <v>2</v>
      </c>
      <c r="R1969" s="1">
        <v>25.15</v>
      </c>
      <c r="S1969" s="1">
        <v>12.4</v>
      </c>
      <c r="T1969" s="1">
        <v>12.75</v>
      </c>
      <c r="U1969" s="1">
        <v>4.2</v>
      </c>
      <c r="V1969" s="10"/>
      <c r="W1969" s="1" t="s">
        <v>41</v>
      </c>
      <c r="X1969" s="2" t="s">
        <v>38</v>
      </c>
      <c r="Y1969" s="2" t="str" cm="1">
        <f t="array" ref="Y19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0" spans="1:26" ht="15" customHeight="1" x14ac:dyDescent="0.35">
      <c r="A1970" s="1">
        <v>1969</v>
      </c>
      <c r="B1970" s="13">
        <v>-8.6029089852290603</v>
      </c>
      <c r="C1970" s="12">
        <v>41.126762256508997</v>
      </c>
      <c r="D1970" s="1">
        <v>5691</v>
      </c>
      <c r="E1970" s="2" t="s">
        <v>2140</v>
      </c>
      <c r="F1970" s="1"/>
      <c r="G1970" s="2" t="s">
        <v>37</v>
      </c>
      <c r="H1970" s="2" t="s">
        <v>723</v>
      </c>
      <c r="I1970" s="2" t="s">
        <v>724</v>
      </c>
      <c r="J1970" s="1">
        <v>-39451</v>
      </c>
      <c r="K1970" s="1">
        <v>162062</v>
      </c>
      <c r="L1970" s="2" t="s">
        <v>21</v>
      </c>
      <c r="M1970" s="1">
        <v>2006</v>
      </c>
      <c r="N1970" s="1" t="str" cm="1">
        <f t="array" ref="N19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0" s="2" t="s">
        <v>32</v>
      </c>
      <c r="P1970" s="2" t="str" cm="1">
        <f t="array" ref="P19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0" s="1">
        <v>7</v>
      </c>
      <c r="R1970" s="1">
        <v>85.6</v>
      </c>
      <c r="S1970" s="1">
        <v>12.55</v>
      </c>
      <c r="T1970" s="1">
        <v>19.95</v>
      </c>
      <c r="U1970" s="1">
        <v>6.38</v>
      </c>
      <c r="V1970" s="10"/>
      <c r="W1970" s="1" t="s">
        <v>41</v>
      </c>
      <c r="X1970" s="2" t="s">
        <v>24</v>
      </c>
      <c r="Y1970" s="2" t="str" cm="1">
        <f t="array" ref="Y19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1" spans="1:26" ht="15" customHeight="1" x14ac:dyDescent="0.35">
      <c r="A1971" s="1">
        <v>1970</v>
      </c>
      <c r="B1971" s="13">
        <v>-8.29207672556152</v>
      </c>
      <c r="C1971" s="12">
        <v>41.088161945308002</v>
      </c>
      <c r="D1971" s="1">
        <v>5692</v>
      </c>
      <c r="E1971" s="2" t="s">
        <v>2141</v>
      </c>
      <c r="F1971" s="1"/>
      <c r="G1971" s="2" t="s">
        <v>37</v>
      </c>
      <c r="H1971" s="2" t="s">
        <v>723</v>
      </c>
      <c r="I1971" s="2" t="s">
        <v>808</v>
      </c>
      <c r="J1971" s="1">
        <v>-13357</v>
      </c>
      <c r="K1971" s="1">
        <v>157681</v>
      </c>
      <c r="L1971" s="2" t="s">
        <v>21</v>
      </c>
      <c r="M1971" s="1">
        <v>2003</v>
      </c>
      <c r="N1971" s="1" t="str" cm="1">
        <f t="array" ref="N19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1" s="2" t="s">
        <v>32</v>
      </c>
      <c r="P1971" s="2" t="str" cm="1">
        <f t="array" ref="P19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1" s="1">
        <v>3</v>
      </c>
      <c r="R1971" s="1">
        <v>34.200000000000003</v>
      </c>
      <c r="S1971" s="1">
        <v>9.1</v>
      </c>
      <c r="T1971" s="1">
        <v>18.149999999999999</v>
      </c>
      <c r="U1971" s="1">
        <v>6.25</v>
      </c>
      <c r="V1971" s="10"/>
      <c r="W1971" s="1" t="s">
        <v>41</v>
      </c>
      <c r="X1971" s="2" t="s">
        <v>38</v>
      </c>
      <c r="Y1971" s="2" t="str" cm="1">
        <f t="array" ref="Y19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2" spans="1:26" ht="15" customHeight="1" x14ac:dyDescent="0.35">
      <c r="A1972" s="1">
        <v>1971</v>
      </c>
      <c r="B1972" s="13">
        <v>-8.1993606122801292</v>
      </c>
      <c r="C1972" s="12">
        <v>40.308446298516003</v>
      </c>
      <c r="D1972" s="1">
        <v>5695</v>
      </c>
      <c r="E1972" s="2" t="s">
        <v>37</v>
      </c>
      <c r="F1972" s="1"/>
      <c r="G1972" s="2" t="s">
        <v>37</v>
      </c>
      <c r="H1972" s="2" t="s">
        <v>915</v>
      </c>
      <c r="I1972" s="2" t="s">
        <v>1329</v>
      </c>
      <c r="J1972" s="1">
        <v>-5632</v>
      </c>
      <c r="K1972" s="1">
        <v>71085</v>
      </c>
      <c r="L1972" s="2" t="s">
        <v>21</v>
      </c>
      <c r="M1972" s="1">
        <v>1998</v>
      </c>
      <c r="N1972" s="1" t="str" cm="1">
        <f t="array" ref="N19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2" s="2" t="s">
        <v>32</v>
      </c>
      <c r="P1972" s="2" t="str" cm="1">
        <f t="array" ref="P19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2" s="1">
        <v>3</v>
      </c>
      <c r="R1972" s="1">
        <v>41.6</v>
      </c>
      <c r="S1972" s="1">
        <v>10.9</v>
      </c>
      <c r="T1972" s="1">
        <v>20</v>
      </c>
      <c r="U1972" s="1">
        <v>4.97</v>
      </c>
      <c r="V1972" s="10"/>
      <c r="W1972" s="1" t="s">
        <v>46</v>
      </c>
      <c r="X1972" s="2" t="s">
        <v>38</v>
      </c>
      <c r="Y1972" s="2" t="str" cm="1">
        <f t="array" ref="Y19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3" spans="1:26" ht="15" customHeight="1" x14ac:dyDescent="0.35">
      <c r="A1973" s="1">
        <v>1972</v>
      </c>
      <c r="B1973" s="13">
        <v>-8.3283947344656308</v>
      </c>
      <c r="C1973" s="12">
        <v>40.058602753405602</v>
      </c>
      <c r="D1973" s="1">
        <v>5702</v>
      </c>
      <c r="E1973" s="2" t="s">
        <v>26</v>
      </c>
      <c r="F1973" s="1"/>
      <c r="G1973" s="2" t="s">
        <v>26</v>
      </c>
      <c r="H1973" s="2" t="s">
        <v>915</v>
      </c>
      <c r="I1973" s="2" t="s">
        <v>1466</v>
      </c>
      <c r="J1973" s="1">
        <v>-16662</v>
      </c>
      <c r="K1973" s="1">
        <v>43359</v>
      </c>
      <c r="L1973" s="2" t="s">
        <v>21</v>
      </c>
      <c r="M1973" s="1">
        <v>1995</v>
      </c>
      <c r="N1973" s="1" t="str" cm="1">
        <f t="array" ref="N19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3" s="2" t="s">
        <v>83</v>
      </c>
      <c r="P1973" s="2" t="str" cm="1">
        <f t="array" ref="P19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73" s="1">
        <v>2</v>
      </c>
      <c r="R1973" s="1">
        <v>5</v>
      </c>
      <c r="S1973" s="1">
        <v>11.35</v>
      </c>
      <c r="T1973" s="1">
        <v>2.5</v>
      </c>
      <c r="U1973" s="1">
        <v>2.2999999999999998</v>
      </c>
      <c r="V1973" s="10"/>
      <c r="W1973" s="1" t="s">
        <v>46</v>
      </c>
      <c r="X1973" s="2" t="s">
        <v>35</v>
      </c>
      <c r="Y1973" s="2" t="str" cm="1">
        <f t="array" ref="Y19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1973" s="2" t="s">
        <v>24</v>
      </c>
    </row>
    <row r="1974" spans="1:26" ht="15" customHeight="1" x14ac:dyDescent="0.35">
      <c r="A1974" s="1">
        <v>1973</v>
      </c>
      <c r="B1974" s="13">
        <v>-8.58104822031064</v>
      </c>
      <c r="C1974" s="12">
        <v>41.162227506931998</v>
      </c>
      <c r="D1974" s="1">
        <v>5707</v>
      </c>
      <c r="E1974" s="2" t="s">
        <v>2142</v>
      </c>
      <c r="F1974" s="1"/>
      <c r="G1974" s="2" t="s">
        <v>63</v>
      </c>
      <c r="H1974" s="2" t="s">
        <v>723</v>
      </c>
      <c r="I1974" s="2" t="s">
        <v>723</v>
      </c>
      <c r="J1974" s="1">
        <v>-37595</v>
      </c>
      <c r="K1974" s="1">
        <v>165991</v>
      </c>
      <c r="L1974" s="2" t="s">
        <v>21</v>
      </c>
      <c r="M1974" s="1">
        <v>1996</v>
      </c>
      <c r="N1974" s="1" t="str" cm="1">
        <f t="array" ref="N19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4" s="2" t="s">
        <v>32</v>
      </c>
      <c r="P1974" s="2" t="str" cm="1">
        <f t="array" ref="P19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4" s="1">
        <v>11</v>
      </c>
      <c r="R1974" s="1">
        <v>99.76</v>
      </c>
      <c r="S1974" s="1">
        <v>30.7</v>
      </c>
      <c r="T1974" s="1">
        <v>10.06</v>
      </c>
      <c r="U1974" s="1">
        <v>10.07</v>
      </c>
      <c r="V1974" s="10"/>
      <c r="W1974" s="1" t="s">
        <v>41</v>
      </c>
      <c r="X1974" s="2" t="s">
        <v>24</v>
      </c>
      <c r="Y1974" s="2" t="str" cm="1">
        <f t="array" ref="Y19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5" spans="1:26" ht="15" customHeight="1" x14ac:dyDescent="0.35">
      <c r="A1975" s="1">
        <v>1974</v>
      </c>
      <c r="B1975" s="13">
        <v>-8.5810904635139398</v>
      </c>
      <c r="C1975" s="12">
        <v>41.163181803046001</v>
      </c>
      <c r="D1975" s="1">
        <v>5708</v>
      </c>
      <c r="E1975" s="2" t="s">
        <v>2143</v>
      </c>
      <c r="F1975" s="1"/>
      <c r="G1975" s="2" t="s">
        <v>63</v>
      </c>
      <c r="H1975" s="2" t="s">
        <v>723</v>
      </c>
      <c r="I1975" s="2" t="s">
        <v>723</v>
      </c>
      <c r="J1975" s="1">
        <v>-37598</v>
      </c>
      <c r="K1975" s="1">
        <v>166097</v>
      </c>
      <c r="L1975" s="2" t="s">
        <v>21</v>
      </c>
      <c r="M1975" s="1">
        <v>1996</v>
      </c>
      <c r="N1975" s="1" t="str" cm="1">
        <f t="array" ref="N19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5" s="2" t="s">
        <v>32</v>
      </c>
      <c r="P1975" s="2" t="str" cm="1">
        <f t="array" ref="P19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75" s="1">
        <v>20</v>
      </c>
      <c r="R1975" s="1">
        <v>544.05999999999995</v>
      </c>
      <c r="S1975" s="1">
        <v>36</v>
      </c>
      <c r="T1975" s="1">
        <v>28.09</v>
      </c>
      <c r="U1975" s="1">
        <v>12.17</v>
      </c>
      <c r="V1975" s="10"/>
      <c r="W1975" s="1" t="s">
        <v>41</v>
      </c>
      <c r="X1975" s="2" t="s">
        <v>38</v>
      </c>
      <c r="Y1975" s="2" t="str" cm="1">
        <f t="array" ref="Y19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6" spans="1:26" ht="15" customHeight="1" x14ac:dyDescent="0.35">
      <c r="A1976" s="1">
        <v>1975</v>
      </c>
      <c r="B1976" s="13">
        <v>-8.5026876594956402</v>
      </c>
      <c r="C1976" s="12">
        <v>40.517102566413101</v>
      </c>
      <c r="D1976" s="1">
        <v>5718</v>
      </c>
      <c r="E1976" s="2" t="s">
        <v>2144</v>
      </c>
      <c r="F1976" s="1"/>
      <c r="G1976" s="2" t="s">
        <v>19</v>
      </c>
      <c r="H1976" s="2" t="s">
        <v>1608</v>
      </c>
      <c r="I1976" s="2" t="s">
        <v>1650</v>
      </c>
      <c r="J1976" s="1">
        <v>-31320.49</v>
      </c>
      <c r="K1976" s="1">
        <v>94318.25</v>
      </c>
      <c r="L1976" s="2" t="s">
        <v>21</v>
      </c>
      <c r="M1976" s="1">
        <v>2005</v>
      </c>
      <c r="N1976" s="1" t="str" cm="1">
        <f t="array" ref="N19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6" s="2" t="s">
        <v>65</v>
      </c>
      <c r="P1976" s="2" t="str" cm="1">
        <f t="array" ref="P19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6" s="1">
        <v>1</v>
      </c>
      <c r="R1976" s="1">
        <v>11.9</v>
      </c>
      <c r="S1976" s="1">
        <v>18.45</v>
      </c>
      <c r="T1976" s="1">
        <v>11.9</v>
      </c>
      <c r="U1976" s="9"/>
      <c r="V1976" s="10"/>
      <c r="W1976" s="1" t="s">
        <v>46</v>
      </c>
      <c r="X1976" s="2" t="s">
        <v>24</v>
      </c>
      <c r="Y1976" s="2" t="str" cm="1">
        <f t="array" ref="Y19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7" spans="1:26" ht="15" customHeight="1" x14ac:dyDescent="0.35">
      <c r="A1977" s="1">
        <v>1976</v>
      </c>
      <c r="B1977" s="13">
        <v>-8.5015801400162196</v>
      </c>
      <c r="C1977" s="12">
        <v>40.515618777379402</v>
      </c>
      <c r="D1977" s="1">
        <v>5719</v>
      </c>
      <c r="E1977" s="2" t="s">
        <v>2145</v>
      </c>
      <c r="F1977" s="1"/>
      <c r="G1977" s="2" t="s">
        <v>19</v>
      </c>
      <c r="H1977" s="2" t="s">
        <v>1608</v>
      </c>
      <c r="I1977" s="2" t="s">
        <v>1650</v>
      </c>
      <c r="J1977" s="1">
        <v>-31227.32</v>
      </c>
      <c r="K1977" s="1">
        <v>94153.09</v>
      </c>
      <c r="L1977" s="2" t="s">
        <v>21</v>
      </c>
      <c r="M1977" s="1">
        <v>2005</v>
      </c>
      <c r="N1977" s="1" t="str" cm="1">
        <f t="array" ref="N19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7" s="2" t="s">
        <v>65</v>
      </c>
      <c r="P1977" s="2" t="str" cm="1">
        <f t="array" ref="P19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7" s="1">
        <v>1</v>
      </c>
      <c r="R1977" s="1">
        <v>10.4</v>
      </c>
      <c r="S1977" s="1">
        <v>26.27</v>
      </c>
      <c r="T1977" s="1">
        <v>10.4</v>
      </c>
      <c r="U1977" s="9"/>
      <c r="V1977" s="10"/>
      <c r="W1977" s="1" t="s">
        <v>46</v>
      </c>
      <c r="X1977" s="2" t="s">
        <v>24</v>
      </c>
      <c r="Y1977" s="2" t="str" cm="1">
        <f t="array" ref="Y19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8" spans="1:26" ht="15" customHeight="1" x14ac:dyDescent="0.35">
      <c r="A1978" s="1">
        <v>1977</v>
      </c>
      <c r="B1978" s="13">
        <v>-8.4998419163379104</v>
      </c>
      <c r="C1978" s="12">
        <v>40.513471213751203</v>
      </c>
      <c r="D1978" s="1">
        <v>5720</v>
      </c>
      <c r="E1978" s="2" t="s">
        <v>2146</v>
      </c>
      <c r="F1978" s="1"/>
      <c r="G1978" s="2" t="s">
        <v>37</v>
      </c>
      <c r="H1978" s="2" t="s">
        <v>1608</v>
      </c>
      <c r="I1978" s="2" t="s">
        <v>1650</v>
      </c>
      <c r="J1978" s="1">
        <v>-31081</v>
      </c>
      <c r="K1978" s="1">
        <v>93914</v>
      </c>
      <c r="L1978" s="2" t="s">
        <v>21</v>
      </c>
      <c r="M1978" s="1">
        <v>2005</v>
      </c>
      <c r="N1978" s="1" t="str" cm="1">
        <f t="array" ref="N19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8" s="2" t="s">
        <v>65</v>
      </c>
      <c r="P1978" s="2" t="str" cm="1">
        <f t="array" ref="P19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8" s="1">
        <v>1</v>
      </c>
      <c r="R1978" s="1">
        <v>19.2</v>
      </c>
      <c r="S1978" s="1">
        <v>14.1</v>
      </c>
      <c r="T1978" s="1">
        <v>19.2</v>
      </c>
      <c r="U1978" s="9"/>
      <c r="V1978" s="10"/>
      <c r="W1978" s="1" t="s">
        <v>46</v>
      </c>
      <c r="X1978" s="2" t="s">
        <v>24</v>
      </c>
      <c r="Y1978" s="2" t="str" cm="1">
        <f t="array" ref="Y19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79" spans="1:26" ht="15" customHeight="1" x14ac:dyDescent="0.35">
      <c r="A1979" s="1">
        <v>1978</v>
      </c>
      <c r="B1979" s="13">
        <v>-8.4995210869581506</v>
      </c>
      <c r="C1979" s="12">
        <v>40.5130579845151</v>
      </c>
      <c r="D1979" s="1">
        <v>5721</v>
      </c>
      <c r="E1979" s="2" t="s">
        <v>2147</v>
      </c>
      <c r="F1979" s="1"/>
      <c r="G1979" s="2" t="s">
        <v>37</v>
      </c>
      <c r="H1979" s="2" t="s">
        <v>1608</v>
      </c>
      <c r="I1979" s="2" t="s">
        <v>1650</v>
      </c>
      <c r="J1979" s="1">
        <v>-31054</v>
      </c>
      <c r="K1979" s="1">
        <v>93868</v>
      </c>
      <c r="L1979" s="2" t="s">
        <v>21</v>
      </c>
      <c r="M1979" s="1">
        <v>2005</v>
      </c>
      <c r="N1979" s="1" t="str" cm="1">
        <f t="array" ref="N19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79" s="2" t="s">
        <v>65</v>
      </c>
      <c r="P1979" s="2" t="str" cm="1">
        <f t="array" ref="P19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79" s="1">
        <v>1</v>
      </c>
      <c r="R1979" s="1">
        <v>19.2</v>
      </c>
      <c r="S1979" s="1">
        <v>14.1</v>
      </c>
      <c r="T1979" s="1">
        <v>19.2</v>
      </c>
      <c r="U1979" s="9"/>
      <c r="V1979" s="10"/>
      <c r="W1979" s="1" t="s">
        <v>46</v>
      </c>
      <c r="X1979" s="2" t="s">
        <v>24</v>
      </c>
      <c r="Y1979" s="2" t="str" cm="1">
        <f t="array" ref="Y19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0" spans="1:26" ht="15" customHeight="1" x14ac:dyDescent="0.35">
      <c r="A1980" s="1">
        <v>1979</v>
      </c>
      <c r="B1980" s="13">
        <v>-8.49546843085718</v>
      </c>
      <c r="C1980" s="12">
        <v>40.509837834875498</v>
      </c>
      <c r="D1980" s="1">
        <v>5722</v>
      </c>
      <c r="E1980" s="2" t="s">
        <v>2148</v>
      </c>
      <c r="F1980" s="1"/>
      <c r="G1980" s="2" t="s">
        <v>63</v>
      </c>
      <c r="H1980" s="2" t="s">
        <v>1608</v>
      </c>
      <c r="I1980" s="2" t="s">
        <v>1650</v>
      </c>
      <c r="J1980" s="1">
        <v>-30712</v>
      </c>
      <c r="K1980" s="1">
        <v>93509</v>
      </c>
      <c r="L1980" s="2" t="s">
        <v>21</v>
      </c>
      <c r="M1980" s="1">
        <v>2005</v>
      </c>
      <c r="N1980" s="1" t="str" cm="1">
        <f t="array" ref="N19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0" s="2" t="s">
        <v>32</v>
      </c>
      <c r="P1980" s="2" t="str" cm="1">
        <f t="array" ref="P19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0" s="1">
        <v>4</v>
      </c>
      <c r="R1980" s="1">
        <v>82.5</v>
      </c>
      <c r="S1980" s="1">
        <v>14.5</v>
      </c>
      <c r="T1980" s="1">
        <v>22.5</v>
      </c>
      <c r="U1980" s="1">
        <v>9.15</v>
      </c>
      <c r="V1980" s="10"/>
      <c r="W1980" s="1" t="s">
        <v>46</v>
      </c>
      <c r="X1980" s="2" t="s">
        <v>38</v>
      </c>
      <c r="Y1980" s="2" t="str" cm="1">
        <f t="array" ref="Y19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1" spans="1:26" ht="15" customHeight="1" x14ac:dyDescent="0.35">
      <c r="A1981" s="1">
        <v>1980</v>
      </c>
      <c r="B1981" s="13">
        <v>-8.4817220567637808</v>
      </c>
      <c r="C1981" s="12">
        <v>40.4936974363888</v>
      </c>
      <c r="D1981" s="1">
        <v>5723</v>
      </c>
      <c r="E1981" s="2" t="s">
        <v>2149</v>
      </c>
      <c r="F1981" s="1"/>
      <c r="G1981" s="2" t="s">
        <v>19</v>
      </c>
      <c r="H1981" s="2" t="s">
        <v>1608</v>
      </c>
      <c r="I1981" s="2" t="s">
        <v>1650</v>
      </c>
      <c r="J1981" s="1">
        <v>-29554</v>
      </c>
      <c r="K1981" s="1">
        <v>91712</v>
      </c>
      <c r="L1981" s="2" t="s">
        <v>21</v>
      </c>
      <c r="M1981" s="1">
        <v>2005</v>
      </c>
      <c r="N1981" s="1" t="str" cm="1">
        <f t="array" ref="N19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1" s="2" t="s">
        <v>65</v>
      </c>
      <c r="P1981" s="2" t="str" cm="1">
        <f t="array" ref="P19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1" s="1">
        <v>1</v>
      </c>
      <c r="R1981" s="1">
        <v>11.4</v>
      </c>
      <c r="S1981" s="1">
        <v>15.8</v>
      </c>
      <c r="T1981" s="1">
        <v>11.4</v>
      </c>
      <c r="U1981" s="9"/>
      <c r="V1981" s="10"/>
      <c r="W1981" s="1" t="s">
        <v>46</v>
      </c>
      <c r="X1981" s="2" t="s">
        <v>24</v>
      </c>
      <c r="Y1981" s="2" t="str" cm="1">
        <f t="array" ref="Y19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2" spans="1:26" ht="15" customHeight="1" x14ac:dyDescent="0.35">
      <c r="A1982" s="1">
        <v>1981</v>
      </c>
      <c r="B1982" s="13">
        <v>-8.4817172150262508</v>
      </c>
      <c r="C1982" s="12">
        <v>40.490482521630803</v>
      </c>
      <c r="D1982" s="1">
        <v>5724</v>
      </c>
      <c r="E1982" s="2" t="s">
        <v>2150</v>
      </c>
      <c r="F1982" s="1"/>
      <c r="G1982" s="2" t="s">
        <v>37</v>
      </c>
      <c r="H1982" s="2" t="s">
        <v>1608</v>
      </c>
      <c r="I1982" s="2" t="s">
        <v>1650</v>
      </c>
      <c r="J1982" s="1">
        <v>-29555</v>
      </c>
      <c r="K1982" s="1">
        <v>91355</v>
      </c>
      <c r="L1982" s="2" t="s">
        <v>21</v>
      </c>
      <c r="M1982" s="1">
        <v>2005</v>
      </c>
      <c r="N1982" s="1" t="str" cm="1">
        <f t="array" ref="N19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2" s="2" t="s">
        <v>32</v>
      </c>
      <c r="P1982" s="2" t="str" cm="1">
        <f t="array" ref="P19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2" s="1">
        <v>3</v>
      </c>
      <c r="R1982" s="1">
        <v>36.909999999999997</v>
      </c>
      <c r="S1982" s="1">
        <v>12.05</v>
      </c>
      <c r="T1982" s="1">
        <v>17</v>
      </c>
      <c r="U1982" s="1">
        <v>5</v>
      </c>
      <c r="V1982" s="10"/>
      <c r="W1982" s="1" t="s">
        <v>46</v>
      </c>
      <c r="X1982" s="2" t="s">
        <v>24</v>
      </c>
      <c r="Y1982" s="2" t="str" cm="1">
        <f t="array" ref="Y19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3" spans="1:26" ht="15" customHeight="1" x14ac:dyDescent="0.35">
      <c r="A1983" s="1">
        <v>1982</v>
      </c>
      <c r="B1983" s="13">
        <v>-8.4811971410310907</v>
      </c>
      <c r="C1983" s="12">
        <v>40.483423845807103</v>
      </c>
      <c r="D1983" s="1">
        <v>5725</v>
      </c>
      <c r="E1983" s="2" t="s">
        <v>2151</v>
      </c>
      <c r="F1983" s="1"/>
      <c r="G1983" s="2" t="s">
        <v>19</v>
      </c>
      <c r="H1983" s="2" t="s">
        <v>1608</v>
      </c>
      <c r="I1983" s="2" t="s">
        <v>1650</v>
      </c>
      <c r="J1983" s="1">
        <v>-29514</v>
      </c>
      <c r="K1983" s="1">
        <v>90571</v>
      </c>
      <c r="L1983" s="2" t="s">
        <v>21</v>
      </c>
      <c r="M1983" s="1">
        <v>2005</v>
      </c>
      <c r="N1983" s="1" t="str" cm="1">
        <f t="array" ref="N19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3" s="2" t="s">
        <v>32</v>
      </c>
      <c r="P1983" s="2" t="str" cm="1">
        <f t="array" ref="P19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3" s="1">
        <v>3</v>
      </c>
      <c r="R1983" s="1">
        <v>44.35</v>
      </c>
      <c r="S1983" s="1">
        <v>22</v>
      </c>
      <c r="T1983" s="1">
        <v>20</v>
      </c>
      <c r="U1983" s="1">
        <v>5.95</v>
      </c>
      <c r="V1983" s="10"/>
      <c r="W1983" s="1" t="s">
        <v>46</v>
      </c>
      <c r="X1983" s="2" t="s">
        <v>38</v>
      </c>
      <c r="Y1983" s="2" t="str" cm="1">
        <f t="array" ref="Y19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4" spans="1:26" ht="15" customHeight="1" x14ac:dyDescent="0.35">
      <c r="A1984" s="1">
        <v>1983</v>
      </c>
      <c r="B1984" s="13">
        <v>-8.46412910235615</v>
      </c>
      <c r="C1984" s="12">
        <v>40.466183556427801</v>
      </c>
      <c r="D1984" s="1">
        <v>5727</v>
      </c>
      <c r="E1984" s="2" t="s">
        <v>2152</v>
      </c>
      <c r="F1984" s="1"/>
      <c r="G1984" s="2" t="s">
        <v>37</v>
      </c>
      <c r="H1984" s="2" t="s">
        <v>1608</v>
      </c>
      <c r="I1984" s="2" t="s">
        <v>1653</v>
      </c>
      <c r="J1984" s="1">
        <v>-28074</v>
      </c>
      <c r="K1984" s="1">
        <v>88651</v>
      </c>
      <c r="L1984" s="2" t="s">
        <v>21</v>
      </c>
      <c r="M1984" s="1">
        <v>2005</v>
      </c>
      <c r="N1984" s="1" t="str" cm="1">
        <f t="array" ref="N19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4" s="2" t="s">
        <v>32</v>
      </c>
      <c r="P1984" s="2" t="str" cm="1">
        <f t="array" ref="P19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4" s="1">
        <v>3</v>
      </c>
      <c r="R1984" s="1">
        <v>40.1</v>
      </c>
      <c r="S1984" s="1">
        <v>12.85</v>
      </c>
      <c r="T1984" s="1">
        <v>20</v>
      </c>
      <c r="U1984" s="1">
        <v>5.65</v>
      </c>
      <c r="V1984" s="10"/>
      <c r="W1984" s="1" t="s">
        <v>46</v>
      </c>
      <c r="X1984" s="2" t="s">
        <v>38</v>
      </c>
      <c r="Y1984" s="2" t="str" cm="1">
        <f t="array" ref="Y19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5" spans="1:25" ht="15" customHeight="1" x14ac:dyDescent="0.35">
      <c r="A1985" s="1">
        <v>1984</v>
      </c>
      <c r="B1985" s="13">
        <v>-8.4475704261627094</v>
      </c>
      <c r="C1985" s="12">
        <v>40.568845977562098</v>
      </c>
      <c r="D1985" s="1">
        <v>5728</v>
      </c>
      <c r="E1985" s="2" t="s">
        <v>2153</v>
      </c>
      <c r="F1985" s="1"/>
      <c r="G1985" s="2" t="s">
        <v>19</v>
      </c>
      <c r="H1985" s="2" t="s">
        <v>1608</v>
      </c>
      <c r="I1985" s="2" t="s">
        <v>1746</v>
      </c>
      <c r="J1985" s="1">
        <v>-26629</v>
      </c>
      <c r="K1985" s="1">
        <v>100046</v>
      </c>
      <c r="L1985" s="2" t="s">
        <v>21</v>
      </c>
      <c r="M1985" s="1">
        <v>2005</v>
      </c>
      <c r="N1985" s="1" t="str" cm="1">
        <f t="array" ref="N19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5" s="2" t="s">
        <v>291</v>
      </c>
      <c r="P1985" s="2" t="str" cm="1">
        <f t="array" ref="P19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1985" s="1">
        <v>1</v>
      </c>
      <c r="R1985" s="1">
        <v>8</v>
      </c>
      <c r="S1985" s="1">
        <v>30.4</v>
      </c>
      <c r="T1985" s="1">
        <v>8</v>
      </c>
      <c r="U1985" s="9"/>
      <c r="V1985" s="10"/>
      <c r="W1985" s="1" t="s">
        <v>46</v>
      </c>
      <c r="X1985" s="2" t="s">
        <v>292</v>
      </c>
      <c r="Y1985" s="2" t="str" cm="1">
        <f t="array" ref="Y19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1986" spans="1:25" ht="15" customHeight="1" x14ac:dyDescent="0.35">
      <c r="A1986" s="1">
        <v>1985</v>
      </c>
      <c r="B1986" s="13">
        <v>-8.4762260430226402</v>
      </c>
      <c r="C1986" s="12">
        <v>40.5540317564205</v>
      </c>
      <c r="D1986" s="1">
        <v>5729</v>
      </c>
      <c r="E1986" s="2" t="s">
        <v>2154</v>
      </c>
      <c r="F1986" s="1"/>
      <c r="G1986" s="2" t="s">
        <v>19</v>
      </c>
      <c r="H1986" s="2" t="s">
        <v>1608</v>
      </c>
      <c r="I1986" s="2" t="s">
        <v>1746</v>
      </c>
      <c r="J1986" s="1">
        <v>-29062</v>
      </c>
      <c r="K1986" s="1">
        <v>98410</v>
      </c>
      <c r="L1986" s="2" t="s">
        <v>21</v>
      </c>
      <c r="M1986" s="1">
        <v>1999</v>
      </c>
      <c r="N1986" s="1" t="str" cm="1">
        <f t="array" ref="N19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6" s="2" t="s">
        <v>65</v>
      </c>
      <c r="P1986" s="2" t="str" cm="1">
        <f t="array" ref="P19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6" s="1">
        <v>1</v>
      </c>
      <c r="R1986" s="1">
        <v>12</v>
      </c>
      <c r="S1986" s="1">
        <v>29.52</v>
      </c>
      <c r="T1986" s="1">
        <v>12</v>
      </c>
      <c r="U1986" s="9"/>
      <c r="V1986" s="10"/>
      <c r="W1986" s="1" t="s">
        <v>46</v>
      </c>
      <c r="X1986" s="2" t="s">
        <v>24</v>
      </c>
      <c r="Y1986" s="2" t="str" cm="1">
        <f t="array" ref="Y19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7" spans="1:25" ht="15" customHeight="1" x14ac:dyDescent="0.35">
      <c r="A1987" s="1">
        <v>1986</v>
      </c>
      <c r="B1987" s="13">
        <v>-7.7590925392351</v>
      </c>
      <c r="C1987" s="12">
        <v>41.284958197494198</v>
      </c>
      <c r="D1987" s="1">
        <v>5735</v>
      </c>
      <c r="E1987" s="2" t="s">
        <v>2155</v>
      </c>
      <c r="F1987" s="1"/>
      <c r="G1987" s="2" t="s">
        <v>19</v>
      </c>
      <c r="H1987" s="2" t="s">
        <v>265</v>
      </c>
      <c r="I1987" s="2" t="s">
        <v>265</v>
      </c>
      <c r="J1987" s="1">
        <v>31332</v>
      </c>
      <c r="K1987" s="1">
        <v>179592</v>
      </c>
      <c r="L1987" s="2" t="s">
        <v>21</v>
      </c>
      <c r="M1987" s="1">
        <v>1988</v>
      </c>
      <c r="N1987" s="1" t="str" cm="1">
        <f t="array" ref="N19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7" s="2" t="s">
        <v>65</v>
      </c>
      <c r="P1987" s="2" t="str" cm="1">
        <f t="array" ref="P19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1987" s="1">
        <v>1</v>
      </c>
      <c r="R1987" s="1">
        <v>10.5</v>
      </c>
      <c r="S1987" s="1">
        <v>15.5</v>
      </c>
      <c r="T1987" s="1">
        <v>10.5</v>
      </c>
      <c r="U1987" s="9"/>
      <c r="V1987" s="10"/>
      <c r="W1987" s="1" t="s">
        <v>41</v>
      </c>
      <c r="X1987" s="2" t="s">
        <v>24</v>
      </c>
      <c r="Y1987" s="2" t="str" cm="1">
        <f t="array" ref="Y19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8" spans="1:25" ht="15" customHeight="1" x14ac:dyDescent="0.35">
      <c r="A1988" s="1">
        <v>1987</v>
      </c>
      <c r="B1988" s="13">
        <v>-9.2057083749176396</v>
      </c>
      <c r="C1988" s="12">
        <v>39.334866429840503</v>
      </c>
      <c r="D1988" s="1">
        <v>5738</v>
      </c>
      <c r="E1988" s="2" t="s">
        <v>2156</v>
      </c>
      <c r="F1988" s="1"/>
      <c r="G1988" s="2" t="s">
        <v>63</v>
      </c>
      <c r="H1988" s="2" t="s">
        <v>143</v>
      </c>
      <c r="I1988" s="2" t="s">
        <v>637</v>
      </c>
      <c r="J1988" s="1">
        <v>-92477</v>
      </c>
      <c r="K1988" s="1">
        <v>-36466.160000000003</v>
      </c>
      <c r="L1988" s="2" t="s">
        <v>21</v>
      </c>
      <c r="M1988" s="1">
        <v>2004</v>
      </c>
      <c r="N1988" s="1" t="str" cm="1">
        <f t="array" ref="N19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8" s="2" t="s">
        <v>32</v>
      </c>
      <c r="P1988" s="2" t="str" cm="1">
        <f t="array" ref="P19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8" s="1">
        <v>15</v>
      </c>
      <c r="R1988" s="1">
        <v>510.52</v>
      </c>
      <c r="S1988" s="1">
        <v>12.8</v>
      </c>
      <c r="T1988" s="1">
        <v>35</v>
      </c>
      <c r="U1988" s="1">
        <v>5.74</v>
      </c>
      <c r="V1988" s="10"/>
      <c r="W1988" s="1" t="s">
        <v>23</v>
      </c>
      <c r="X1988" s="2" t="s">
        <v>38</v>
      </c>
      <c r="Y1988" s="2" t="str" cm="1">
        <f t="array" ref="Y19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89" spans="1:25" ht="15" customHeight="1" x14ac:dyDescent="0.35">
      <c r="A1989" s="1">
        <v>1988</v>
      </c>
      <c r="B1989" s="13">
        <v>-9.2057310473598495</v>
      </c>
      <c r="C1989" s="12">
        <v>39.334816953040402</v>
      </c>
      <c r="D1989" s="1">
        <v>5738</v>
      </c>
      <c r="E1989" s="2" t="s">
        <v>2156</v>
      </c>
      <c r="F1989" s="1"/>
      <c r="G1989" s="2" t="s">
        <v>63</v>
      </c>
      <c r="H1989" s="2" t="s">
        <v>143</v>
      </c>
      <c r="I1989" s="2" t="s">
        <v>637</v>
      </c>
      <c r="J1989" s="1">
        <v>-92479.02</v>
      </c>
      <c r="K1989" s="1">
        <v>-36471.629999999997</v>
      </c>
      <c r="L1989" s="2" t="s">
        <v>21</v>
      </c>
      <c r="M1989" s="1">
        <v>2006</v>
      </c>
      <c r="N1989" s="1" t="str" cm="1">
        <f t="array" ref="N19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89" s="2" t="s">
        <v>32</v>
      </c>
      <c r="P1989" s="2" t="str" cm="1">
        <f t="array" ref="P19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89" s="1">
        <v>15</v>
      </c>
      <c r="R1989" s="1">
        <v>512.02</v>
      </c>
      <c r="S1989" s="1">
        <v>13.16</v>
      </c>
      <c r="T1989" s="1">
        <v>35.01</v>
      </c>
      <c r="U1989" s="1">
        <v>6.1</v>
      </c>
      <c r="V1989" s="10"/>
      <c r="W1989" s="1" t="s">
        <v>23</v>
      </c>
      <c r="X1989" s="2" t="s">
        <v>38</v>
      </c>
      <c r="Y1989" s="2" t="str" cm="1">
        <f t="array" ref="Y19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0" spans="1:25" ht="15" customHeight="1" x14ac:dyDescent="0.35">
      <c r="A1990" s="1">
        <v>1989</v>
      </c>
      <c r="B1990" s="13">
        <v>-9.1998845446218898</v>
      </c>
      <c r="C1990" s="12">
        <v>39.3339978268924</v>
      </c>
      <c r="D1990" s="1">
        <v>5738</v>
      </c>
      <c r="E1990" s="2" t="s">
        <v>2156</v>
      </c>
      <c r="F1990" s="1"/>
      <c r="G1990" s="2" t="s">
        <v>63</v>
      </c>
      <c r="H1990" s="2" t="s">
        <v>143</v>
      </c>
      <c r="I1990" s="2" t="s">
        <v>637</v>
      </c>
      <c r="J1990" s="1">
        <v>-91976.01</v>
      </c>
      <c r="K1990" s="1">
        <v>-36568.54</v>
      </c>
      <c r="L1990" s="2" t="s">
        <v>21</v>
      </c>
      <c r="M1990" s="1">
        <v>2006</v>
      </c>
      <c r="N1990" s="1" t="str" cm="1">
        <f t="array" ref="N19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0" s="2" t="s">
        <v>32</v>
      </c>
      <c r="P1990" s="2" t="str" cm="1">
        <f t="array" ref="P19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0" s="1">
        <v>20</v>
      </c>
      <c r="R1990" s="1">
        <v>694.23</v>
      </c>
      <c r="S1990" s="1">
        <v>13.3</v>
      </c>
      <c r="T1990" s="1">
        <v>35.299999999999997</v>
      </c>
      <c r="U1990" s="1">
        <v>4.67</v>
      </c>
      <c r="V1990" s="10"/>
      <c r="W1990" s="1" t="s">
        <v>23</v>
      </c>
      <c r="X1990" s="2" t="s">
        <v>38</v>
      </c>
      <c r="Y1990" s="2" t="str" cm="1">
        <f t="array" ref="Y19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1" spans="1:25" ht="15" customHeight="1" x14ac:dyDescent="0.35">
      <c r="A1991" s="1">
        <v>1990</v>
      </c>
      <c r="B1991" s="13">
        <v>-9.1998854953549394</v>
      </c>
      <c r="C1991" s="12">
        <v>39.333938282406699</v>
      </c>
      <c r="D1991" s="1">
        <v>5738</v>
      </c>
      <c r="E1991" s="2" t="s">
        <v>2156</v>
      </c>
      <c r="F1991" s="1"/>
      <c r="G1991" s="2" t="s">
        <v>63</v>
      </c>
      <c r="H1991" s="2" t="s">
        <v>143</v>
      </c>
      <c r="I1991" s="2" t="s">
        <v>637</v>
      </c>
      <c r="J1991" s="1">
        <v>-91976.17</v>
      </c>
      <c r="K1991" s="1">
        <v>-36575.15</v>
      </c>
      <c r="L1991" s="2" t="s">
        <v>21</v>
      </c>
      <c r="M1991" s="1">
        <v>2006</v>
      </c>
      <c r="N1991" s="1" t="str" cm="1">
        <f t="array" ref="N19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1" s="2" t="s">
        <v>32</v>
      </c>
      <c r="P1991" s="2" t="str" cm="1">
        <f t="array" ref="P19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1" s="1">
        <v>20</v>
      </c>
      <c r="R1991" s="1">
        <v>693.9</v>
      </c>
      <c r="S1991" s="1">
        <v>13.5</v>
      </c>
      <c r="T1991" s="1">
        <v>35.020000000000003</v>
      </c>
      <c r="U1991" s="1">
        <v>4.62</v>
      </c>
      <c r="V1991" s="10"/>
      <c r="W1991" s="1" t="s">
        <v>23</v>
      </c>
      <c r="X1991" s="2" t="s">
        <v>38</v>
      </c>
      <c r="Y1991" s="2" t="str" cm="1">
        <f t="array" ref="Y19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2" spans="1:25" ht="15" customHeight="1" x14ac:dyDescent="0.35">
      <c r="A1992" s="1">
        <v>1991</v>
      </c>
      <c r="B1992" s="13">
        <v>-9.1895877887031094</v>
      </c>
      <c r="C1992" s="12">
        <v>39.333279233714997</v>
      </c>
      <c r="D1992" s="1">
        <v>5739</v>
      </c>
      <c r="E1992" s="2" t="s">
        <v>2157</v>
      </c>
      <c r="F1992" s="1"/>
      <c r="G1992" s="2" t="s">
        <v>63</v>
      </c>
      <c r="H1992" s="2" t="s">
        <v>143</v>
      </c>
      <c r="I1992" s="2" t="s">
        <v>637</v>
      </c>
      <c r="J1992" s="1">
        <v>-91089.15</v>
      </c>
      <c r="K1992" s="1">
        <v>-36658.75</v>
      </c>
      <c r="L1992" s="2" t="s">
        <v>21</v>
      </c>
      <c r="M1992" s="1">
        <v>2006</v>
      </c>
      <c r="N1992" s="1" t="str" cm="1">
        <f t="array" ref="N19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2" s="2" t="s">
        <v>32</v>
      </c>
      <c r="P1992" s="2" t="str" cm="1">
        <f t="array" ref="P19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2" s="1">
        <v>9</v>
      </c>
      <c r="R1992" s="1">
        <v>308.20999999999998</v>
      </c>
      <c r="S1992" s="1">
        <v>13.4</v>
      </c>
      <c r="T1992" s="1">
        <v>34.979999999999997</v>
      </c>
      <c r="U1992" s="1">
        <v>5.58</v>
      </c>
      <c r="V1992" s="10"/>
      <c r="W1992" s="1" t="s">
        <v>23</v>
      </c>
      <c r="X1992" s="2" t="s">
        <v>38</v>
      </c>
      <c r="Y1992" s="2" t="str" cm="1">
        <f t="array" ref="Y19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3" spans="1:25" ht="15" customHeight="1" x14ac:dyDescent="0.35">
      <c r="A1993" s="1">
        <v>1992</v>
      </c>
      <c r="B1993" s="13">
        <v>-9.18959050315976</v>
      </c>
      <c r="C1993" s="12">
        <v>39.333228409980897</v>
      </c>
      <c r="D1993" s="1">
        <v>5739</v>
      </c>
      <c r="E1993" s="2" t="s">
        <v>2157</v>
      </c>
      <c r="F1993" s="1"/>
      <c r="G1993" s="2" t="s">
        <v>63</v>
      </c>
      <c r="H1993" s="2" t="s">
        <v>143</v>
      </c>
      <c r="I1993" s="2" t="s">
        <v>637</v>
      </c>
      <c r="J1993" s="1">
        <v>-91089.45</v>
      </c>
      <c r="K1993" s="1">
        <v>-36664.39</v>
      </c>
      <c r="L1993" s="2" t="s">
        <v>21</v>
      </c>
      <c r="M1993" s="1">
        <v>2006</v>
      </c>
      <c r="N1993" s="1" t="str" cm="1">
        <f t="array" ref="N19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3" s="2" t="s">
        <v>32</v>
      </c>
      <c r="P1993" s="2" t="str" cm="1">
        <f t="array" ref="P19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3" s="1">
        <v>9</v>
      </c>
      <c r="R1993" s="1">
        <v>311.06</v>
      </c>
      <c r="S1993" s="1">
        <v>13.4</v>
      </c>
      <c r="T1993" s="1">
        <v>35.29</v>
      </c>
      <c r="U1993" s="1">
        <v>6.18</v>
      </c>
      <c r="V1993" s="10"/>
      <c r="W1993" s="1" t="s">
        <v>23</v>
      </c>
      <c r="X1993" s="2" t="s">
        <v>38</v>
      </c>
      <c r="Y1993" s="2" t="str" cm="1">
        <f t="array" ref="Y19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4" spans="1:25" ht="15" customHeight="1" x14ac:dyDescent="0.35">
      <c r="A1994" s="1">
        <v>1993</v>
      </c>
      <c r="B1994" s="13">
        <v>-9.1859955645683193</v>
      </c>
      <c r="C1994" s="12">
        <v>39.333343580180198</v>
      </c>
      <c r="D1994" s="1">
        <v>5739</v>
      </c>
      <c r="E1994" s="2" t="s">
        <v>2157</v>
      </c>
      <c r="F1994" s="1"/>
      <c r="G1994" s="2" t="s">
        <v>63</v>
      </c>
      <c r="H1994" s="2" t="s">
        <v>143</v>
      </c>
      <c r="I1994" s="2" t="s">
        <v>637</v>
      </c>
      <c r="J1994" s="1">
        <v>-90779.34</v>
      </c>
      <c r="K1994" s="1">
        <v>-36655.22</v>
      </c>
      <c r="L1994" s="2" t="s">
        <v>21</v>
      </c>
      <c r="M1994" s="1">
        <v>2006</v>
      </c>
      <c r="N1994" s="1" t="str" cm="1">
        <f t="array" ref="N19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4" s="2" t="s">
        <v>32</v>
      </c>
      <c r="P1994" s="2" t="str" cm="1">
        <f t="array" ref="P19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4" s="1">
        <v>9</v>
      </c>
      <c r="R1994" s="1">
        <v>307.73</v>
      </c>
      <c r="S1994" s="1">
        <v>13.4</v>
      </c>
      <c r="T1994" s="1">
        <v>34.99</v>
      </c>
      <c r="U1994" s="1">
        <v>5.0599999999999996</v>
      </c>
      <c r="V1994" s="10"/>
      <c r="W1994" s="1" t="s">
        <v>23</v>
      </c>
      <c r="X1994" s="2" t="s">
        <v>38</v>
      </c>
      <c r="Y1994" s="2" t="str" cm="1">
        <f t="array" ref="Y19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5" spans="1:25" ht="15" customHeight="1" x14ac:dyDescent="0.35">
      <c r="A1995" s="1">
        <v>1994</v>
      </c>
      <c r="B1995" s="13">
        <v>-9.1859746138142508</v>
      </c>
      <c r="C1995" s="12">
        <v>39.333284504083302</v>
      </c>
      <c r="D1995" s="1">
        <v>5739</v>
      </c>
      <c r="E1995" s="2" t="s">
        <v>2157</v>
      </c>
      <c r="F1995" s="1"/>
      <c r="G1995" s="2" t="s">
        <v>63</v>
      </c>
      <c r="H1995" s="2" t="s">
        <v>143</v>
      </c>
      <c r="I1995" s="2" t="s">
        <v>637</v>
      </c>
      <c r="J1995" s="1">
        <v>-90777.61</v>
      </c>
      <c r="K1995" s="1">
        <v>-36661.800000000003</v>
      </c>
      <c r="L1995" s="2" t="s">
        <v>21</v>
      </c>
      <c r="M1995" s="1">
        <v>2006</v>
      </c>
      <c r="N1995" s="1" t="str" cm="1">
        <f t="array" ref="N19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5" s="2" t="s">
        <v>32</v>
      </c>
      <c r="P1995" s="2" t="str" cm="1">
        <f t="array" ref="P19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5" s="1">
        <v>9</v>
      </c>
      <c r="R1995" s="1">
        <v>311.44</v>
      </c>
      <c r="S1995" s="1">
        <v>13.5</v>
      </c>
      <c r="T1995" s="1">
        <v>35.21</v>
      </c>
      <c r="U1995" s="1">
        <v>5.49</v>
      </c>
      <c r="V1995" s="10"/>
      <c r="W1995" s="1" t="s">
        <v>23</v>
      </c>
      <c r="X1995" s="2" t="s">
        <v>24</v>
      </c>
      <c r="Y1995" s="2" t="str" cm="1">
        <f t="array" ref="Y19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6" spans="1:25" ht="15" customHeight="1" x14ac:dyDescent="0.35">
      <c r="A1996" s="1">
        <v>1995</v>
      </c>
      <c r="B1996" s="13">
        <v>-9.2248661126935296</v>
      </c>
      <c r="C1996" s="12">
        <v>39.337009017345302</v>
      </c>
      <c r="D1996" s="1">
        <v>5743</v>
      </c>
      <c r="E1996" s="2" t="s">
        <v>2158</v>
      </c>
      <c r="F1996" s="1"/>
      <c r="G1996" s="2" t="s">
        <v>63</v>
      </c>
      <c r="H1996" s="2" t="s">
        <v>143</v>
      </c>
      <c r="I1996" s="2" t="s">
        <v>637</v>
      </c>
      <c r="J1996" s="1">
        <v>-94125.9</v>
      </c>
      <c r="K1996" s="1">
        <v>-36208.5</v>
      </c>
      <c r="L1996" s="2" t="s">
        <v>21</v>
      </c>
      <c r="M1996" s="1">
        <v>2006</v>
      </c>
      <c r="N1996" s="1" t="str" cm="1">
        <f t="array" ref="N19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6" s="2" t="s">
        <v>32</v>
      </c>
      <c r="P1996" s="2" t="str" cm="1">
        <f t="array" ref="P19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6" s="1">
        <v>10</v>
      </c>
      <c r="R1996" s="1">
        <v>206.2</v>
      </c>
      <c r="S1996" s="1">
        <v>12.9</v>
      </c>
      <c r="T1996" s="1">
        <v>21.5</v>
      </c>
      <c r="U1996" s="9"/>
      <c r="V1996" s="10"/>
      <c r="W1996" s="1" t="s">
        <v>23</v>
      </c>
      <c r="X1996" s="2" t="s">
        <v>38</v>
      </c>
      <c r="Y1996" s="2" t="str" cm="1">
        <f t="array" ref="Y19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7" spans="1:25" ht="15" customHeight="1" x14ac:dyDescent="0.35">
      <c r="A1997" s="1">
        <v>1996</v>
      </c>
      <c r="B1997" s="13">
        <v>-9.22498243558376</v>
      </c>
      <c r="C1997" s="12">
        <v>39.337008286379003</v>
      </c>
      <c r="D1997" s="1">
        <v>5743</v>
      </c>
      <c r="E1997" s="2" t="s">
        <v>2159</v>
      </c>
      <c r="F1997" s="1"/>
      <c r="G1997" s="2" t="s">
        <v>63</v>
      </c>
      <c r="H1997" s="2" t="s">
        <v>143</v>
      </c>
      <c r="I1997" s="2" t="s">
        <v>637</v>
      </c>
      <c r="J1997" s="1">
        <v>-94135.93</v>
      </c>
      <c r="K1997" s="1">
        <v>-36208.46</v>
      </c>
      <c r="L1997" s="2" t="s">
        <v>21</v>
      </c>
      <c r="M1997" s="1">
        <v>2006</v>
      </c>
      <c r="N1997" s="1" t="str" cm="1">
        <f t="array" ref="N19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7" s="2" t="s">
        <v>32</v>
      </c>
      <c r="P1997" s="2" t="str" cm="1">
        <f t="array" ref="P19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7" s="1">
        <v>10</v>
      </c>
      <c r="R1997" s="1">
        <v>206.2</v>
      </c>
      <c r="S1997" s="1">
        <v>12.9</v>
      </c>
      <c r="T1997" s="1">
        <v>21.5</v>
      </c>
      <c r="U1997" s="1">
        <v>5.15</v>
      </c>
      <c r="V1997" s="10"/>
      <c r="W1997" s="1" t="s">
        <v>23</v>
      </c>
      <c r="X1997" s="2" t="s">
        <v>38</v>
      </c>
      <c r="Y1997" s="2" t="str" cm="1">
        <f t="array" ref="Y19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8" spans="1:25" ht="15" customHeight="1" x14ac:dyDescent="0.35">
      <c r="A1998" s="1">
        <v>1997</v>
      </c>
      <c r="B1998" s="13">
        <v>-8.3055801331640495</v>
      </c>
      <c r="C1998" s="12">
        <v>40.918954634569602</v>
      </c>
      <c r="D1998" s="1">
        <v>5746</v>
      </c>
      <c r="E1998" s="2" t="s">
        <v>2160</v>
      </c>
      <c r="F1998" s="1"/>
      <c r="G1998" s="2" t="s">
        <v>26</v>
      </c>
      <c r="H1998" s="2" t="s">
        <v>1608</v>
      </c>
      <c r="I1998" s="2" t="s">
        <v>1689</v>
      </c>
      <c r="J1998" s="1">
        <v>-14528.71</v>
      </c>
      <c r="K1998" s="1">
        <v>138892</v>
      </c>
      <c r="L1998" s="2" t="s">
        <v>21</v>
      </c>
      <c r="M1998" s="1">
        <v>2006</v>
      </c>
      <c r="N1998" s="1" t="str" cm="1">
        <f t="array" ref="N19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8" s="2" t="s">
        <v>32</v>
      </c>
      <c r="P1998" s="2" t="str" cm="1">
        <f t="array" ref="P19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8" s="1">
        <v>7</v>
      </c>
      <c r="R1998" s="1">
        <v>278</v>
      </c>
      <c r="S1998" s="1">
        <v>16.559999999999999</v>
      </c>
      <c r="T1998" s="1">
        <v>42</v>
      </c>
      <c r="U1998" s="1">
        <v>31.12</v>
      </c>
      <c r="V1998" s="10"/>
      <c r="W1998" s="1" t="s">
        <v>46</v>
      </c>
      <c r="X1998" s="2" t="s">
        <v>38</v>
      </c>
      <c r="Y1998" s="2" t="str" cm="1">
        <f t="array" ref="Y19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1999" spans="1:25" ht="15" customHeight="1" x14ac:dyDescent="0.35">
      <c r="A1999" s="1">
        <v>1998</v>
      </c>
      <c r="B1999" s="13">
        <v>-8.7560261002951094</v>
      </c>
      <c r="C1999" s="12">
        <v>39.986512177071099</v>
      </c>
      <c r="D1999" s="1">
        <v>5754</v>
      </c>
      <c r="E1999" s="2" t="s">
        <v>2161</v>
      </c>
      <c r="F1999" s="1"/>
      <c r="G1999" s="2" t="s">
        <v>37</v>
      </c>
      <c r="H1999" s="2" t="s">
        <v>143</v>
      </c>
      <c r="I1999" s="2" t="s">
        <v>210</v>
      </c>
      <c r="J1999" s="1">
        <v>-53204</v>
      </c>
      <c r="K1999" s="1">
        <v>35522</v>
      </c>
      <c r="L1999" s="2" t="s">
        <v>21</v>
      </c>
      <c r="M1999" s="1">
        <v>2006</v>
      </c>
      <c r="N1999" s="1" t="str" cm="1">
        <f t="array" ref="N19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1999" s="2" t="s">
        <v>32</v>
      </c>
      <c r="P1999" s="2" t="str" cm="1">
        <f t="array" ref="P19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1999" s="1">
        <v>3</v>
      </c>
      <c r="R1999" s="1">
        <v>39.96</v>
      </c>
      <c r="S1999" s="1">
        <v>13.35</v>
      </c>
      <c r="T1999" s="1">
        <v>18.600000000000001</v>
      </c>
      <c r="U1999" s="1">
        <v>7.22</v>
      </c>
      <c r="V1999" s="10"/>
      <c r="W1999" s="1" t="s">
        <v>46</v>
      </c>
      <c r="X1999" s="2" t="s">
        <v>24</v>
      </c>
      <c r="Y1999" s="2" t="str" cm="1">
        <f t="array" ref="Y19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0" spans="1:25" ht="15" customHeight="1" x14ac:dyDescent="0.35">
      <c r="A2000" s="1">
        <v>1999</v>
      </c>
      <c r="B2000" s="13">
        <v>-8.7405348771548095</v>
      </c>
      <c r="C2000" s="12">
        <v>39.988350952419196</v>
      </c>
      <c r="D2000" s="1">
        <v>5756</v>
      </c>
      <c r="E2000" s="2" t="s">
        <v>2162</v>
      </c>
      <c r="F2000" s="1"/>
      <c r="G2000" s="2" t="s">
        <v>63</v>
      </c>
      <c r="H2000" s="2" t="s">
        <v>143</v>
      </c>
      <c r="I2000" s="2" t="s">
        <v>210</v>
      </c>
      <c r="J2000" s="1">
        <v>-51879.48</v>
      </c>
      <c r="K2000" s="1">
        <v>35717.040000000001</v>
      </c>
      <c r="L2000" s="2" t="s">
        <v>21</v>
      </c>
      <c r="M2000" s="1">
        <v>2006</v>
      </c>
      <c r="N2000" s="1" t="str" cm="1">
        <f t="array" ref="N20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0" s="2" t="s">
        <v>32</v>
      </c>
      <c r="P2000" s="2" t="str" cm="1">
        <f t="array" ref="P20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0" s="1">
        <v>14</v>
      </c>
      <c r="R2000" s="1">
        <v>462.49</v>
      </c>
      <c r="S2000" s="1">
        <v>15.21</v>
      </c>
      <c r="T2000" s="1">
        <v>36.869999999999997</v>
      </c>
      <c r="U2000" s="1">
        <v>15.7</v>
      </c>
      <c r="V2000" s="10"/>
      <c r="W2000" s="1" t="s">
        <v>46</v>
      </c>
      <c r="X2000" s="2" t="s">
        <v>24</v>
      </c>
      <c r="Y2000" s="2" t="str" cm="1">
        <f t="array" ref="Y20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1" spans="1:25" ht="15" customHeight="1" x14ac:dyDescent="0.35">
      <c r="A2001" s="1">
        <v>2000</v>
      </c>
      <c r="B2001" s="13">
        <v>-8.7315833893708295</v>
      </c>
      <c r="C2001" s="12">
        <v>39.985614714232398</v>
      </c>
      <c r="D2001" s="1">
        <v>5757</v>
      </c>
      <c r="E2001" s="2" t="s">
        <v>2163</v>
      </c>
      <c r="F2001" s="1"/>
      <c r="G2001" s="2" t="s">
        <v>37</v>
      </c>
      <c r="H2001" s="2" t="s">
        <v>143</v>
      </c>
      <c r="I2001" s="2" t="s">
        <v>210</v>
      </c>
      <c r="J2001" s="1">
        <v>-51116.98</v>
      </c>
      <c r="K2001" s="1">
        <v>35408.050000000003</v>
      </c>
      <c r="L2001" s="2" t="s">
        <v>21</v>
      </c>
      <c r="M2001" s="1">
        <v>2006</v>
      </c>
      <c r="N2001" s="1" t="str" cm="1">
        <f t="array" ref="N20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1" s="2" t="s">
        <v>32</v>
      </c>
      <c r="P2001" s="2" t="str" cm="1">
        <f t="array" ref="P20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1" s="1">
        <v>3</v>
      </c>
      <c r="R2001" s="1">
        <v>67.290000000000006</v>
      </c>
      <c r="S2001" s="1">
        <v>8.9499999999999993</v>
      </c>
      <c r="T2001" s="1">
        <v>29.9</v>
      </c>
      <c r="U2001" s="1">
        <v>7.12</v>
      </c>
      <c r="V2001" s="10"/>
      <c r="W2001" s="1" t="s">
        <v>46</v>
      </c>
      <c r="X2001" s="2" t="s">
        <v>24</v>
      </c>
      <c r="Y2001" s="2" t="str" cm="1">
        <f t="array" ref="Y20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2" spans="1:25" ht="15" customHeight="1" x14ac:dyDescent="0.35">
      <c r="A2002" s="1">
        <v>2001</v>
      </c>
      <c r="B2002" s="13">
        <v>-8.7313670742373404</v>
      </c>
      <c r="C2002" s="12">
        <v>39.984948926634097</v>
      </c>
      <c r="D2002" s="1">
        <v>5758</v>
      </c>
      <c r="E2002" s="2" t="s">
        <v>2164</v>
      </c>
      <c r="F2002" s="1"/>
      <c r="G2002" s="2" t="s">
        <v>19</v>
      </c>
      <c r="H2002" s="2" t="s">
        <v>143</v>
      </c>
      <c r="I2002" s="2" t="s">
        <v>210</v>
      </c>
      <c r="J2002" s="1">
        <v>-51099</v>
      </c>
      <c r="K2002" s="1">
        <v>35334</v>
      </c>
      <c r="L2002" s="2" t="s">
        <v>21</v>
      </c>
      <c r="M2002" s="1">
        <v>2006</v>
      </c>
      <c r="N2002" s="1" t="str" cm="1">
        <f t="array" ref="N20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2" s="2" t="s">
        <v>32</v>
      </c>
      <c r="P2002" s="2" t="str" cm="1">
        <f t="array" ref="P20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2" s="1">
        <v>3</v>
      </c>
      <c r="R2002" s="1">
        <v>54.29</v>
      </c>
      <c r="S2002" s="1">
        <v>34.840000000000003</v>
      </c>
      <c r="T2002" s="1">
        <v>25.37</v>
      </c>
      <c r="U2002" s="1">
        <v>6.03</v>
      </c>
      <c r="V2002" s="10"/>
      <c r="W2002" s="1" t="s">
        <v>46</v>
      </c>
      <c r="X2002" s="2" t="s">
        <v>24</v>
      </c>
      <c r="Y2002" s="2" t="str" cm="1">
        <f t="array" ref="Y20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3" spans="1:25" ht="15" customHeight="1" x14ac:dyDescent="0.35">
      <c r="A2003" s="1">
        <v>2002</v>
      </c>
      <c r="B2003" s="13">
        <v>-8.7269861994089801</v>
      </c>
      <c r="C2003" s="12">
        <v>39.983318919528301</v>
      </c>
      <c r="D2003" s="1">
        <v>5759</v>
      </c>
      <c r="E2003" s="2" t="s">
        <v>2165</v>
      </c>
      <c r="F2003" s="1"/>
      <c r="G2003" s="2" t="s">
        <v>37</v>
      </c>
      <c r="H2003" s="2" t="s">
        <v>143</v>
      </c>
      <c r="I2003" s="2" t="s">
        <v>210</v>
      </c>
      <c r="J2003" s="1">
        <v>-50726.02</v>
      </c>
      <c r="K2003" s="1">
        <v>35150.51</v>
      </c>
      <c r="L2003" s="2" t="s">
        <v>21</v>
      </c>
      <c r="M2003" s="1">
        <v>2006</v>
      </c>
      <c r="N2003" s="1" t="str" cm="1">
        <f t="array" ref="N20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3" s="2" t="s">
        <v>32</v>
      </c>
      <c r="P2003" s="2" t="str" cm="1">
        <f t="array" ref="P20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3" s="1">
        <v>3</v>
      </c>
      <c r="R2003" s="1">
        <v>74.069999999999993</v>
      </c>
      <c r="S2003" s="1">
        <v>11.05</v>
      </c>
      <c r="T2003" s="1">
        <v>36.33</v>
      </c>
      <c r="U2003" s="1">
        <v>6.87</v>
      </c>
      <c r="V2003" s="10"/>
      <c r="W2003" s="1" t="s">
        <v>46</v>
      </c>
      <c r="X2003" s="2" t="s">
        <v>24</v>
      </c>
      <c r="Y2003" s="2" t="str" cm="1">
        <f t="array" ref="Y20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4" spans="1:25" ht="15" customHeight="1" x14ac:dyDescent="0.35">
      <c r="A2004" s="1">
        <v>2003</v>
      </c>
      <c r="B2004" s="13">
        <v>-8.7221594335711607</v>
      </c>
      <c r="C2004" s="12">
        <v>39.981600771227001</v>
      </c>
      <c r="D2004" s="1">
        <v>5760</v>
      </c>
      <c r="E2004" s="2" t="s">
        <v>2166</v>
      </c>
      <c r="F2004" s="1"/>
      <c r="G2004" s="2" t="s">
        <v>37</v>
      </c>
      <c r="H2004" s="2" t="s">
        <v>143</v>
      </c>
      <c r="I2004" s="2" t="s">
        <v>210</v>
      </c>
      <c r="J2004" s="1">
        <v>-50315</v>
      </c>
      <c r="K2004" s="1">
        <v>34957</v>
      </c>
      <c r="L2004" s="2" t="s">
        <v>21</v>
      </c>
      <c r="M2004" s="1">
        <v>2006</v>
      </c>
      <c r="N2004" s="1" t="str" cm="1">
        <f t="array" ref="N20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4" s="2" t="s">
        <v>32</v>
      </c>
      <c r="P2004" s="2" t="str" cm="1">
        <f t="array" ref="P20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4" s="1">
        <v>3</v>
      </c>
      <c r="R2004" s="1">
        <v>39.33</v>
      </c>
      <c r="S2004" s="1">
        <v>10.59</v>
      </c>
      <c r="T2004" s="1">
        <v>18.13</v>
      </c>
      <c r="U2004" s="1">
        <v>5.8</v>
      </c>
      <c r="V2004" s="10"/>
      <c r="W2004" s="1" t="s">
        <v>46</v>
      </c>
      <c r="X2004" s="2" t="s">
        <v>24</v>
      </c>
      <c r="Y2004" s="2" t="str" cm="1">
        <f t="array" ref="Y20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5" spans="1:25" ht="15" customHeight="1" x14ac:dyDescent="0.35">
      <c r="A2005" s="1">
        <v>2004</v>
      </c>
      <c r="B2005" s="13">
        <v>-8.7100001369295796</v>
      </c>
      <c r="C2005" s="12">
        <v>39.979920047586603</v>
      </c>
      <c r="D2005" s="1">
        <v>5761</v>
      </c>
      <c r="E2005" s="2" t="s">
        <v>2167</v>
      </c>
      <c r="F2005" s="1"/>
      <c r="G2005" s="2" t="s">
        <v>63</v>
      </c>
      <c r="H2005" s="2" t="s">
        <v>143</v>
      </c>
      <c r="I2005" s="2" t="s">
        <v>210</v>
      </c>
      <c r="J2005" s="1">
        <v>-49277.59</v>
      </c>
      <c r="K2005" s="1">
        <v>34763.589999999997</v>
      </c>
      <c r="L2005" s="2" t="s">
        <v>21</v>
      </c>
      <c r="M2005" s="1">
        <v>2006</v>
      </c>
      <c r="N2005" s="1" t="str" cm="1">
        <f t="array" ref="N20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5" s="2" t="s">
        <v>32</v>
      </c>
      <c r="P2005" s="2" t="str" cm="1">
        <f t="array" ref="P20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5" s="1">
        <v>18</v>
      </c>
      <c r="R2005" s="1">
        <v>625.92999999999995</v>
      </c>
      <c r="S2005" s="1">
        <v>15.55</v>
      </c>
      <c r="T2005" s="1">
        <v>36.770000000000003</v>
      </c>
      <c r="U2005" s="1">
        <v>10.02</v>
      </c>
      <c r="V2005" s="10"/>
      <c r="W2005" s="1" t="s">
        <v>46</v>
      </c>
      <c r="X2005" s="2" t="s">
        <v>24</v>
      </c>
      <c r="Y2005" s="2" t="str" cm="1">
        <f t="array" ref="Y20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6" spans="1:25" ht="15" customHeight="1" x14ac:dyDescent="0.35">
      <c r="A2006" s="1">
        <v>2005</v>
      </c>
      <c r="B2006" s="13">
        <v>-8.6994814837971397</v>
      </c>
      <c r="C2006" s="12">
        <v>39.977127598058402</v>
      </c>
      <c r="D2006" s="1">
        <v>5762</v>
      </c>
      <c r="E2006" s="2" t="s">
        <v>2168</v>
      </c>
      <c r="F2006" s="1"/>
      <c r="G2006" s="2" t="s">
        <v>37</v>
      </c>
      <c r="H2006" s="2" t="s">
        <v>143</v>
      </c>
      <c r="I2006" s="2" t="s">
        <v>210</v>
      </c>
      <c r="J2006" s="1">
        <v>-48381.06</v>
      </c>
      <c r="K2006" s="1">
        <v>34447.769999999997</v>
      </c>
      <c r="L2006" s="2" t="s">
        <v>21</v>
      </c>
      <c r="M2006" s="1">
        <v>2006</v>
      </c>
      <c r="N2006" s="1" t="str" cm="1">
        <f t="array" ref="N20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6" s="2" t="s">
        <v>32</v>
      </c>
      <c r="P2006" s="2" t="str" cm="1">
        <f t="array" ref="P20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6" s="1">
        <v>3</v>
      </c>
      <c r="R2006" s="1">
        <v>71.239999999999995</v>
      </c>
      <c r="S2006" s="1">
        <v>8.9</v>
      </c>
      <c r="T2006" s="1">
        <v>33.39</v>
      </c>
      <c r="U2006" s="1">
        <v>5.98</v>
      </c>
      <c r="V2006" s="10"/>
      <c r="W2006" s="1" t="s">
        <v>46</v>
      </c>
      <c r="X2006" s="2" t="s">
        <v>24</v>
      </c>
      <c r="Y2006" s="2" t="str" cm="1">
        <f t="array" ref="Y20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7" spans="1:25" ht="15" customHeight="1" x14ac:dyDescent="0.35">
      <c r="A2007" s="1">
        <v>2006</v>
      </c>
      <c r="B2007" s="13">
        <v>-8.6982741242310304</v>
      </c>
      <c r="C2007" s="12">
        <v>39.973338385320702</v>
      </c>
      <c r="D2007" s="1">
        <v>5764</v>
      </c>
      <c r="E2007" s="2" t="s">
        <v>2169</v>
      </c>
      <c r="F2007" s="1"/>
      <c r="G2007" s="2" t="s">
        <v>19</v>
      </c>
      <c r="H2007" s="2" t="s">
        <v>143</v>
      </c>
      <c r="I2007" s="2" t="s">
        <v>210</v>
      </c>
      <c r="J2007" s="1">
        <v>-48280.59</v>
      </c>
      <c r="K2007" s="1">
        <v>34026.379999999997</v>
      </c>
      <c r="L2007" s="2" t="s">
        <v>21</v>
      </c>
      <c r="M2007" s="1">
        <v>2006</v>
      </c>
      <c r="N2007" s="1" t="str" cm="1">
        <f t="array" ref="N20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7" s="2" t="s">
        <v>32</v>
      </c>
      <c r="P2007" s="2" t="str" cm="1">
        <f t="array" ref="P20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7" s="1">
        <v>3</v>
      </c>
      <c r="R2007" s="1">
        <v>43.19</v>
      </c>
      <c r="S2007" s="1">
        <v>30.66</v>
      </c>
      <c r="T2007" s="1">
        <v>19.63</v>
      </c>
      <c r="U2007" s="1">
        <v>6.28</v>
      </c>
      <c r="V2007" s="10"/>
      <c r="W2007" s="1" t="s">
        <v>46</v>
      </c>
      <c r="X2007" s="2" t="s">
        <v>24</v>
      </c>
      <c r="Y2007" s="2" t="str" cm="1">
        <f t="array" ref="Y20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8" spans="1:25" ht="15" customHeight="1" x14ac:dyDescent="0.35">
      <c r="A2008" s="1">
        <v>2007</v>
      </c>
      <c r="B2008" s="13">
        <v>-8.6939651787530305</v>
      </c>
      <c r="C2008" s="12">
        <v>39.963321755363303</v>
      </c>
      <c r="D2008" s="1">
        <v>5766</v>
      </c>
      <c r="E2008" s="2" t="s">
        <v>2170</v>
      </c>
      <c r="F2008" s="1"/>
      <c r="G2008" s="2" t="s">
        <v>37</v>
      </c>
      <c r="H2008" s="2" t="s">
        <v>143</v>
      </c>
      <c r="I2008" s="2" t="s">
        <v>210</v>
      </c>
      <c r="J2008" s="1">
        <v>-47919.48</v>
      </c>
      <c r="K2008" s="1">
        <v>32911.86</v>
      </c>
      <c r="L2008" s="2" t="s">
        <v>21</v>
      </c>
      <c r="M2008" s="1">
        <v>2006</v>
      </c>
      <c r="N2008" s="1" t="str" cm="1">
        <f t="array" ref="N20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8" s="2" t="s">
        <v>32</v>
      </c>
      <c r="P2008" s="2" t="str" cm="1">
        <f t="array" ref="P20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8" s="1">
        <v>3</v>
      </c>
      <c r="R2008" s="1">
        <v>45.11</v>
      </c>
      <c r="S2008" s="1">
        <v>10.34</v>
      </c>
      <c r="T2008" s="1">
        <v>18.11</v>
      </c>
      <c r="U2008" s="1">
        <v>8.56</v>
      </c>
      <c r="V2008" s="10"/>
      <c r="W2008" s="1" t="s">
        <v>46</v>
      </c>
      <c r="X2008" s="2" t="s">
        <v>24</v>
      </c>
      <c r="Y2008" s="2" t="str" cm="1">
        <f t="array" ref="Y20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09" spans="1:25" ht="15" customHeight="1" x14ac:dyDescent="0.35">
      <c r="A2009" s="1">
        <v>2008</v>
      </c>
      <c r="B2009" s="13">
        <v>-8.6927123443146197</v>
      </c>
      <c r="C2009" s="12">
        <v>39.959269623891402</v>
      </c>
      <c r="D2009" s="1">
        <v>5767</v>
      </c>
      <c r="E2009" s="2" t="s">
        <v>2171</v>
      </c>
      <c r="F2009" s="1"/>
      <c r="G2009" s="2" t="s">
        <v>19</v>
      </c>
      <c r="H2009" s="2" t="s">
        <v>143</v>
      </c>
      <c r="I2009" s="2" t="s">
        <v>210</v>
      </c>
      <c r="J2009" s="1">
        <v>-47815.26</v>
      </c>
      <c r="K2009" s="1">
        <v>32461.26</v>
      </c>
      <c r="L2009" s="2" t="s">
        <v>21</v>
      </c>
      <c r="M2009" s="1">
        <v>2006</v>
      </c>
      <c r="N2009" s="1" t="str" cm="1">
        <f t="array" ref="N20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09" s="2" t="s">
        <v>32</v>
      </c>
      <c r="P2009" s="2" t="str" cm="1">
        <f t="array" ref="P20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09" s="1">
        <v>3</v>
      </c>
      <c r="R2009" s="1">
        <v>48.88</v>
      </c>
      <c r="S2009" s="1">
        <v>14.72</v>
      </c>
      <c r="T2009" s="1">
        <v>25.39</v>
      </c>
      <c r="U2009" s="1">
        <v>7.64</v>
      </c>
      <c r="V2009" s="10"/>
      <c r="W2009" s="1" t="s">
        <v>46</v>
      </c>
      <c r="X2009" s="2" t="s">
        <v>24</v>
      </c>
      <c r="Y2009" s="2" t="str" cm="1">
        <f t="array" ref="Y20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0" spans="1:25" ht="15" customHeight="1" x14ac:dyDescent="0.35">
      <c r="A2010" s="1">
        <v>2009</v>
      </c>
      <c r="B2010" s="13">
        <v>-8.6859372791949205</v>
      </c>
      <c r="C2010" s="12">
        <v>39.9515266332048</v>
      </c>
      <c r="D2010" s="1">
        <v>5769</v>
      </c>
      <c r="E2010" s="2" t="s">
        <v>2172</v>
      </c>
      <c r="F2010" s="1"/>
      <c r="G2010" s="2" t="s">
        <v>19</v>
      </c>
      <c r="H2010" s="2" t="s">
        <v>143</v>
      </c>
      <c r="I2010" s="2" t="s">
        <v>210</v>
      </c>
      <c r="J2010" s="1">
        <v>-47241.69</v>
      </c>
      <c r="K2010" s="1">
        <v>31597.91</v>
      </c>
      <c r="L2010" s="2" t="s">
        <v>21</v>
      </c>
      <c r="M2010" s="1">
        <v>2006</v>
      </c>
      <c r="N2010" s="1" t="str" cm="1">
        <f t="array" ref="N20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0" s="2" t="s">
        <v>32</v>
      </c>
      <c r="P2010" s="2" t="str" cm="1">
        <f t="array" ref="P20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0" s="1">
        <v>1</v>
      </c>
      <c r="R2010" s="1">
        <v>9.2100000000000009</v>
      </c>
      <c r="S2010" s="1">
        <v>14.93</v>
      </c>
      <c r="T2010" s="1">
        <v>9.2100000000000009</v>
      </c>
      <c r="U2010" s="9"/>
      <c r="V2010" s="10"/>
      <c r="W2010" s="1" t="s">
        <v>46</v>
      </c>
      <c r="X2010" s="2" t="s">
        <v>24</v>
      </c>
      <c r="Y2010" s="2" t="str" cm="1">
        <f t="array" ref="Y20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1" spans="1:25" ht="15" customHeight="1" x14ac:dyDescent="0.35">
      <c r="A2011" s="1">
        <v>2010</v>
      </c>
      <c r="B2011" s="13">
        <v>-8.6756163220488407</v>
      </c>
      <c r="C2011" s="12">
        <v>39.943695767928197</v>
      </c>
      <c r="D2011" s="1">
        <v>5772</v>
      </c>
      <c r="E2011" s="2" t="s">
        <v>2173</v>
      </c>
      <c r="F2011" s="1"/>
      <c r="G2011" s="2" t="s">
        <v>37</v>
      </c>
      <c r="H2011" s="2" t="s">
        <v>143</v>
      </c>
      <c r="I2011" s="2" t="s">
        <v>210</v>
      </c>
      <c r="J2011" s="1">
        <v>-46365</v>
      </c>
      <c r="K2011" s="1">
        <v>30723</v>
      </c>
      <c r="L2011" s="2" t="s">
        <v>21</v>
      </c>
      <c r="M2011" s="1">
        <v>2006</v>
      </c>
      <c r="N2011" s="1" t="str" cm="1">
        <f t="array" ref="N20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1" s="2" t="s">
        <v>32</v>
      </c>
      <c r="P2011" s="2" t="str" cm="1">
        <f t="array" ref="P20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1" s="1">
        <v>3</v>
      </c>
      <c r="R2011" s="1">
        <v>44.03</v>
      </c>
      <c r="S2011" s="1">
        <v>7.92</v>
      </c>
      <c r="T2011" s="1">
        <v>19.71</v>
      </c>
      <c r="U2011" s="1">
        <v>7.53</v>
      </c>
      <c r="V2011" s="10"/>
      <c r="W2011" s="1" t="s">
        <v>46</v>
      </c>
      <c r="X2011" s="2" t="s">
        <v>24</v>
      </c>
      <c r="Y2011" s="2" t="str" cm="1">
        <f t="array" ref="Y20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2" spans="1:25" ht="15" customHeight="1" x14ac:dyDescent="0.35">
      <c r="A2012" s="1">
        <v>2011</v>
      </c>
      <c r="B2012" s="13">
        <v>-9.1815232206035091</v>
      </c>
      <c r="C2012" s="12">
        <v>39.336293012172298</v>
      </c>
      <c r="D2012" s="1">
        <v>5775</v>
      </c>
      <c r="E2012" s="2" t="s">
        <v>2174</v>
      </c>
      <c r="F2012" s="1"/>
      <c r="G2012" s="2" t="s">
        <v>37</v>
      </c>
      <c r="H2012" s="2" t="s">
        <v>143</v>
      </c>
      <c r="I2012" s="2" t="s">
        <v>637</v>
      </c>
      <c r="J2012" s="1">
        <v>-90389.93</v>
      </c>
      <c r="K2012" s="1">
        <v>-36332.239999999998</v>
      </c>
      <c r="L2012" s="2" t="s">
        <v>21</v>
      </c>
      <c r="M2012" s="1">
        <v>2006</v>
      </c>
      <c r="N2012" s="1" t="str" cm="1">
        <f t="array" ref="N20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2" s="2" t="s">
        <v>32</v>
      </c>
      <c r="P2012" s="2" t="str" cm="1">
        <f t="array" ref="P20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2" s="1">
        <v>3</v>
      </c>
      <c r="R2012" s="1">
        <v>63.8</v>
      </c>
      <c r="S2012" s="1">
        <v>8</v>
      </c>
      <c r="T2012" s="1">
        <v>30.35</v>
      </c>
      <c r="U2012" s="1">
        <v>7.43</v>
      </c>
      <c r="V2012" s="10"/>
      <c r="W2012" s="1" t="s">
        <v>23</v>
      </c>
      <c r="X2012" s="2" t="s">
        <v>38</v>
      </c>
      <c r="Y2012" s="2" t="str" cm="1">
        <f t="array" ref="Y20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3" spans="1:25" ht="15" customHeight="1" x14ac:dyDescent="0.35">
      <c r="A2013" s="1">
        <v>2012</v>
      </c>
      <c r="B2013" s="13">
        <v>-8.4730507947854097</v>
      </c>
      <c r="C2013" s="12">
        <v>40.474820985206698</v>
      </c>
      <c r="D2013" s="1">
        <v>5779</v>
      </c>
      <c r="E2013" s="2" t="s">
        <v>2175</v>
      </c>
      <c r="F2013" s="1"/>
      <c r="G2013" s="2" t="s">
        <v>19</v>
      </c>
      <c r="H2013" s="2" t="s">
        <v>1608</v>
      </c>
      <c r="I2013" s="2" t="s">
        <v>1653</v>
      </c>
      <c r="J2013" s="1">
        <v>-28826.959999999999</v>
      </c>
      <c r="K2013" s="1">
        <v>89613.01</v>
      </c>
      <c r="L2013" s="2" t="s">
        <v>21</v>
      </c>
      <c r="M2013" s="1">
        <v>2005</v>
      </c>
      <c r="N2013" s="1" t="str" cm="1">
        <f t="array" ref="N20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3" s="2" t="s">
        <v>65</v>
      </c>
      <c r="P2013" s="2" t="str" cm="1">
        <f t="array" ref="P20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3" s="1">
        <v>1</v>
      </c>
      <c r="R2013" s="1">
        <v>11.6</v>
      </c>
      <c r="S2013" s="1">
        <v>14.45</v>
      </c>
      <c r="T2013" s="1">
        <v>11.6</v>
      </c>
      <c r="U2013" s="9"/>
      <c r="V2013" s="10"/>
      <c r="W2013" s="1" t="s">
        <v>46</v>
      </c>
      <c r="X2013" s="2" t="s">
        <v>24</v>
      </c>
      <c r="Y2013" s="2" t="str" cm="1">
        <f t="array" ref="Y20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4" spans="1:25" ht="15" customHeight="1" x14ac:dyDescent="0.35">
      <c r="A2014" s="1">
        <v>2013</v>
      </c>
      <c r="B2014" s="13">
        <v>-8.6228710432802593</v>
      </c>
      <c r="C2014" s="12">
        <v>41.172061080371897</v>
      </c>
      <c r="D2014" s="1">
        <v>5788</v>
      </c>
      <c r="E2014" s="2" t="s">
        <v>2176</v>
      </c>
      <c r="F2014" s="1"/>
      <c r="G2014" s="2" t="s">
        <v>63</v>
      </c>
      <c r="H2014" s="2" t="s">
        <v>723</v>
      </c>
      <c r="I2014" s="2" t="s">
        <v>723</v>
      </c>
      <c r="J2014" s="1">
        <v>-41099</v>
      </c>
      <c r="K2014" s="1">
        <v>167102</v>
      </c>
      <c r="L2014" s="2" t="s">
        <v>21</v>
      </c>
      <c r="M2014" s="1">
        <v>2006</v>
      </c>
      <c r="N2014" s="1" t="str" cm="1">
        <f t="array" ref="N20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4" s="2" t="s">
        <v>32</v>
      </c>
      <c r="P2014" s="2" t="str" cm="1">
        <f t="array" ref="P20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4" s="1">
        <v>4</v>
      </c>
      <c r="R2014" s="1">
        <v>104.3</v>
      </c>
      <c r="S2014" s="1">
        <v>12.5</v>
      </c>
      <c r="T2014" s="1">
        <v>31.6</v>
      </c>
      <c r="U2014" s="1">
        <v>7.3</v>
      </c>
      <c r="V2014" s="10"/>
      <c r="W2014" s="1" t="s">
        <v>41</v>
      </c>
      <c r="X2014" s="2" t="s">
        <v>38</v>
      </c>
      <c r="Y2014" s="2" t="str" cm="1">
        <f t="array" ref="Y20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5" spans="1:25" ht="15" customHeight="1" x14ac:dyDescent="0.35">
      <c r="A2015" s="1">
        <v>2014</v>
      </c>
      <c r="B2015" s="13">
        <v>-8.7430291685899508</v>
      </c>
      <c r="C2015" s="12">
        <v>41.362177357284203</v>
      </c>
      <c r="D2015" s="1">
        <v>5789</v>
      </c>
      <c r="E2015" s="2" t="s">
        <v>2177</v>
      </c>
      <c r="F2015" s="1"/>
      <c r="G2015" s="2" t="s">
        <v>19</v>
      </c>
      <c r="H2015" s="2" t="s">
        <v>723</v>
      </c>
      <c r="I2015" s="2" t="s">
        <v>962</v>
      </c>
      <c r="J2015" s="1">
        <v>-51034</v>
      </c>
      <c r="K2015" s="1">
        <v>188280</v>
      </c>
      <c r="L2015" s="2" t="s">
        <v>21</v>
      </c>
      <c r="M2015" s="1">
        <v>2006</v>
      </c>
      <c r="N2015" s="1" t="str" cm="1">
        <f t="array" ref="N20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5" s="2" t="s">
        <v>32</v>
      </c>
      <c r="P2015" s="2" t="str" cm="1">
        <f t="array" ref="P20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15" s="1">
        <v>2</v>
      </c>
      <c r="R2015" s="1">
        <v>55</v>
      </c>
      <c r="S2015" s="1">
        <v>14.6</v>
      </c>
      <c r="T2015" s="1">
        <v>27.5</v>
      </c>
      <c r="U2015" s="1">
        <v>5.9</v>
      </c>
      <c r="V2015" s="10"/>
      <c r="W2015" s="1" t="s">
        <v>41</v>
      </c>
      <c r="X2015" s="2" t="s">
        <v>24</v>
      </c>
      <c r="Y2015" s="2" t="str" cm="1">
        <f t="array" ref="Y20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6" spans="1:25" ht="15" customHeight="1" x14ac:dyDescent="0.35">
      <c r="A2016" s="1">
        <v>2015</v>
      </c>
      <c r="B2016" s="13">
        <v>-8.0330945399559308</v>
      </c>
      <c r="C2016" s="12">
        <v>41.342266414142102</v>
      </c>
      <c r="D2016" s="1">
        <v>5806</v>
      </c>
      <c r="E2016" s="2" t="s">
        <v>2178</v>
      </c>
      <c r="F2016" s="1"/>
      <c r="G2016" s="2" t="s">
        <v>19</v>
      </c>
      <c r="H2016" s="2" t="s">
        <v>225</v>
      </c>
      <c r="I2016" s="2" t="s">
        <v>1425</v>
      </c>
      <c r="J2016" s="1">
        <v>8371</v>
      </c>
      <c r="K2016" s="1">
        <v>185894</v>
      </c>
      <c r="L2016" s="2" t="s">
        <v>21</v>
      </c>
      <c r="M2016" s="1">
        <v>2010</v>
      </c>
      <c r="N2016" s="1" t="str" cm="1">
        <f t="array" ref="N20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6" s="2" t="s">
        <v>228</v>
      </c>
      <c r="P2016" s="2" t="str" cm="1">
        <f t="array" ref="P20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16" s="1">
        <v>1</v>
      </c>
      <c r="R2016" s="1">
        <v>10.119999999999999</v>
      </c>
      <c r="S2016" s="1">
        <v>20.100000000000001</v>
      </c>
      <c r="T2016" s="1">
        <v>10.119999999999999</v>
      </c>
      <c r="U2016" s="9"/>
      <c r="V2016" s="10"/>
      <c r="W2016" s="1" t="s">
        <v>41</v>
      </c>
      <c r="X2016" s="2" t="s">
        <v>24</v>
      </c>
      <c r="Y2016" s="2" t="str" cm="1">
        <f t="array" ref="Y20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7" spans="1:25" ht="15" customHeight="1" x14ac:dyDescent="0.35">
      <c r="A2017" s="1">
        <v>2016</v>
      </c>
      <c r="B2017" s="13">
        <v>-8.0118855767707906</v>
      </c>
      <c r="C2017" s="12">
        <v>41.356166346212703</v>
      </c>
      <c r="D2017" s="1">
        <v>5807</v>
      </c>
      <c r="E2017" s="2" t="s">
        <v>1510</v>
      </c>
      <c r="F2017" s="1"/>
      <c r="G2017" s="2" t="s">
        <v>19</v>
      </c>
      <c r="H2017" s="2" t="s">
        <v>225</v>
      </c>
      <c r="I2017" s="2" t="s">
        <v>1425</v>
      </c>
      <c r="J2017" s="1">
        <v>10144</v>
      </c>
      <c r="K2017" s="1">
        <v>187440</v>
      </c>
      <c r="L2017" s="2" t="s">
        <v>21</v>
      </c>
      <c r="M2017" s="1">
        <v>2010</v>
      </c>
      <c r="N2017" s="1" t="str" cm="1">
        <f t="array" ref="N20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7" s="2" t="s">
        <v>291</v>
      </c>
      <c r="P2017" s="2" t="str" cm="1">
        <f t="array" ref="P20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7" s="1">
        <v>1</v>
      </c>
      <c r="R2017" s="1">
        <v>4</v>
      </c>
      <c r="S2017" s="1">
        <v>31.7</v>
      </c>
      <c r="T2017" s="1">
        <v>4</v>
      </c>
      <c r="U2017" s="9"/>
      <c r="V2017" s="10"/>
      <c r="W2017" s="1" t="s">
        <v>41</v>
      </c>
      <c r="X2017" s="2" t="s">
        <v>292</v>
      </c>
      <c r="Y2017" s="2" t="str" cm="1">
        <f t="array" ref="Y20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2018" spans="1:25" ht="15" customHeight="1" x14ac:dyDescent="0.35">
      <c r="A2018" s="1">
        <v>2017</v>
      </c>
      <c r="B2018" s="13">
        <v>-9.0950011627781802</v>
      </c>
      <c r="C2018" s="12">
        <v>39.363549885865702</v>
      </c>
      <c r="D2018" s="1">
        <v>5820</v>
      </c>
      <c r="E2018" s="2" t="s">
        <v>2179</v>
      </c>
      <c r="F2018" s="1"/>
      <c r="G2018" s="2" t="s">
        <v>26</v>
      </c>
      <c r="H2018" s="2" t="s">
        <v>143</v>
      </c>
      <c r="I2018" s="2" t="s">
        <v>548</v>
      </c>
      <c r="J2018" s="1">
        <v>-82898</v>
      </c>
      <c r="K2018" s="1">
        <v>-33389</v>
      </c>
      <c r="L2018" s="2" t="s">
        <v>21</v>
      </c>
      <c r="M2018" s="1">
        <v>1788</v>
      </c>
      <c r="N2018" s="1" t="str" cm="1">
        <f t="array" ref="N20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18" s="2" t="s">
        <v>83</v>
      </c>
      <c r="P2018" s="2" t="str" cm="1">
        <f t="array" ref="P20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018" s="1">
        <v>2</v>
      </c>
      <c r="R2018" s="1">
        <v>3.6</v>
      </c>
      <c r="S2018" s="1">
        <v>8.3000000000000007</v>
      </c>
      <c r="T2018" s="1">
        <v>1.8</v>
      </c>
      <c r="U2018" s="1">
        <v>2.1</v>
      </c>
      <c r="V2018" s="10"/>
      <c r="W2018" s="1" t="s">
        <v>23</v>
      </c>
      <c r="X2018" s="2" t="s">
        <v>24</v>
      </c>
      <c r="Y2018" s="2" t="str" cm="1">
        <f t="array" ref="Y20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19" spans="1:25" ht="15" customHeight="1" x14ac:dyDescent="0.35">
      <c r="A2019" s="1">
        <v>2018</v>
      </c>
      <c r="B2019" s="13">
        <v>-7.48545215705572</v>
      </c>
      <c r="C2019" s="12">
        <v>41.300704975235398</v>
      </c>
      <c r="D2019" s="1">
        <v>5823</v>
      </c>
      <c r="E2019" s="2" t="s">
        <v>2180</v>
      </c>
      <c r="F2019" s="1"/>
      <c r="G2019" s="2" t="s">
        <v>19</v>
      </c>
      <c r="H2019" s="2" t="s">
        <v>265</v>
      </c>
      <c r="I2019" s="2" t="s">
        <v>1112</v>
      </c>
      <c r="J2019" s="1">
        <v>54242.42</v>
      </c>
      <c r="K2019" s="1">
        <v>181475.7</v>
      </c>
      <c r="L2019" s="2" t="s">
        <v>21</v>
      </c>
      <c r="M2019" s="1">
        <v>2005</v>
      </c>
      <c r="N2019" s="1" t="str" cm="1">
        <f t="array" ref="N20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19" s="2" t="s">
        <v>65</v>
      </c>
      <c r="P2019" s="2" t="str" cm="1">
        <f t="array" ref="P20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19" s="1">
        <v>1</v>
      </c>
      <c r="R2019" s="1">
        <v>12.8</v>
      </c>
      <c r="S2019" s="1">
        <v>16.75</v>
      </c>
      <c r="T2019" s="1">
        <v>12.8</v>
      </c>
      <c r="U2019" s="9"/>
      <c r="V2019" s="10"/>
      <c r="W2019" s="1" t="s">
        <v>41</v>
      </c>
      <c r="X2019" s="2" t="s">
        <v>24</v>
      </c>
      <c r="Y2019" s="2" t="str" cm="1">
        <f t="array" ref="Y20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0" spans="1:25" ht="15" customHeight="1" x14ac:dyDescent="0.35">
      <c r="A2020" s="1">
        <v>2019</v>
      </c>
      <c r="B2020" s="13">
        <v>-7.4766022347232104</v>
      </c>
      <c r="C2020" s="12">
        <v>41.284429454770297</v>
      </c>
      <c r="D2020" s="1">
        <v>5824</v>
      </c>
      <c r="E2020" s="2" t="s">
        <v>2181</v>
      </c>
      <c r="F2020" s="1"/>
      <c r="G2020" s="2" t="s">
        <v>19</v>
      </c>
      <c r="H2020" s="2" t="s">
        <v>265</v>
      </c>
      <c r="I2020" s="2" t="s">
        <v>1112</v>
      </c>
      <c r="J2020" s="1">
        <v>54997.29</v>
      </c>
      <c r="K2020" s="1">
        <v>179673.7</v>
      </c>
      <c r="L2020" s="2" t="s">
        <v>21</v>
      </c>
      <c r="M2020" s="1">
        <v>2005</v>
      </c>
      <c r="N2020" s="1" t="str" cm="1">
        <f t="array" ref="N20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0" s="2" t="s">
        <v>65</v>
      </c>
      <c r="P2020" s="2" t="str" cm="1">
        <f t="array" ref="P20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0" s="1">
        <v>1</v>
      </c>
      <c r="R2020" s="1">
        <v>16</v>
      </c>
      <c r="S2020" s="1">
        <v>33.07</v>
      </c>
      <c r="T2020" s="1">
        <v>16</v>
      </c>
      <c r="U2020" s="9"/>
      <c r="V2020" s="10"/>
      <c r="W2020" s="1" t="s">
        <v>41</v>
      </c>
      <c r="X2020" s="2" t="s">
        <v>24</v>
      </c>
      <c r="Y2020" s="2" t="str" cm="1">
        <f t="array" ref="Y20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1" spans="1:25" ht="15" customHeight="1" x14ac:dyDescent="0.35">
      <c r="A2021" s="1">
        <v>2020</v>
      </c>
      <c r="B2021" s="13">
        <v>-8.4208736051061699</v>
      </c>
      <c r="C2021" s="12">
        <v>40.190446721277603</v>
      </c>
      <c r="D2021" s="1">
        <v>5826</v>
      </c>
      <c r="E2021" s="2" t="s">
        <v>2182</v>
      </c>
      <c r="F2021" s="1"/>
      <c r="G2021" s="2" t="s">
        <v>37</v>
      </c>
      <c r="H2021" s="2" t="s">
        <v>915</v>
      </c>
      <c r="I2021" s="2" t="s">
        <v>915</v>
      </c>
      <c r="J2021" s="1">
        <v>-24505</v>
      </c>
      <c r="K2021" s="1">
        <v>58020</v>
      </c>
      <c r="L2021" s="2" t="s">
        <v>21</v>
      </c>
      <c r="M2021" s="1">
        <v>2004</v>
      </c>
      <c r="N2021" s="1" t="str" cm="1">
        <f t="array" ref="N20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1" s="2" t="s">
        <v>32</v>
      </c>
      <c r="P2021" s="2" t="str" cm="1">
        <f t="array" ref="P20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1" s="1">
        <v>2</v>
      </c>
      <c r="R2021" s="1">
        <v>15.2</v>
      </c>
      <c r="S2021" s="1">
        <v>16.7</v>
      </c>
      <c r="T2021" s="1">
        <v>7.6</v>
      </c>
      <c r="U2021" s="1">
        <v>4.4000000000000004</v>
      </c>
      <c r="V2021" s="10"/>
      <c r="W2021" s="1" t="s">
        <v>46</v>
      </c>
      <c r="X2021" s="2" t="s">
        <v>24</v>
      </c>
      <c r="Y2021" s="2" t="str" cm="1">
        <f t="array" ref="Y20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2" spans="1:25" ht="15" customHeight="1" x14ac:dyDescent="0.35">
      <c r="A2022" s="1">
        <v>2021</v>
      </c>
      <c r="B2022" s="13">
        <v>-8.4207242939602693</v>
      </c>
      <c r="C2022" s="12">
        <v>40.191239609950898</v>
      </c>
      <c r="D2022" s="1">
        <v>5827</v>
      </c>
      <c r="E2022" s="2" t="s">
        <v>2183</v>
      </c>
      <c r="F2022" s="1"/>
      <c r="G2022" s="2" t="s">
        <v>63</v>
      </c>
      <c r="H2022" s="2" t="s">
        <v>915</v>
      </c>
      <c r="I2022" s="2" t="s">
        <v>915</v>
      </c>
      <c r="J2022" s="1">
        <v>-24492</v>
      </c>
      <c r="K2022" s="1">
        <v>58108</v>
      </c>
      <c r="L2022" s="2" t="s">
        <v>21</v>
      </c>
      <c r="M2022" s="1">
        <v>2004</v>
      </c>
      <c r="N2022" s="1" t="str" cm="1">
        <f t="array" ref="N20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2" s="2" t="s">
        <v>65</v>
      </c>
      <c r="P2022" s="2" t="str" cm="1">
        <f t="array" ref="P20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2" s="1">
        <v>1</v>
      </c>
      <c r="R2022" s="1">
        <v>7.9</v>
      </c>
      <c r="S2022" s="1">
        <v>92</v>
      </c>
      <c r="T2022" s="1">
        <v>7.9</v>
      </c>
      <c r="U2022" s="9"/>
      <c r="V2022" s="10"/>
      <c r="W2022" s="1" t="s">
        <v>46</v>
      </c>
      <c r="X2022" s="2" t="s">
        <v>24</v>
      </c>
      <c r="Y2022" s="2" t="str" cm="1">
        <f t="array" ref="Y20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3" spans="1:25" ht="15" customHeight="1" x14ac:dyDescent="0.35">
      <c r="A2023" s="1">
        <v>2022</v>
      </c>
      <c r="B2023" s="13">
        <v>-8.4205817034758503</v>
      </c>
      <c r="C2023" s="12">
        <v>40.190843705312297</v>
      </c>
      <c r="D2023" s="1">
        <v>5827</v>
      </c>
      <c r="E2023" s="2" t="s">
        <v>2184</v>
      </c>
      <c r="F2023" s="1"/>
      <c r="G2023" s="2" t="s">
        <v>37</v>
      </c>
      <c r="H2023" s="2" t="s">
        <v>915</v>
      </c>
      <c r="I2023" s="2" t="s">
        <v>915</v>
      </c>
      <c r="J2023" s="1">
        <v>-24480</v>
      </c>
      <c r="K2023" s="1">
        <v>58064</v>
      </c>
      <c r="L2023" s="2" t="s">
        <v>21</v>
      </c>
      <c r="M2023" s="1">
        <v>2004</v>
      </c>
      <c r="N2023" s="1" t="str" cm="1">
        <f t="array" ref="N20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3" s="2" t="s">
        <v>32</v>
      </c>
      <c r="P2023" s="2" t="str" cm="1">
        <f t="array" ref="P20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3" s="1">
        <v>2</v>
      </c>
      <c r="R2023" s="1">
        <v>15.2</v>
      </c>
      <c r="S2023" s="1">
        <v>52.5</v>
      </c>
      <c r="T2023" s="1">
        <v>7.6</v>
      </c>
      <c r="U2023" s="1">
        <v>4.5</v>
      </c>
      <c r="V2023" s="10"/>
      <c r="W2023" s="1" t="s">
        <v>46</v>
      </c>
      <c r="X2023" s="2" t="s">
        <v>24</v>
      </c>
      <c r="Y2023" s="2" t="str" cm="1">
        <f t="array" ref="Y20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4" spans="1:25" ht="15" customHeight="1" x14ac:dyDescent="0.35">
      <c r="A2024" s="1">
        <v>2023</v>
      </c>
      <c r="B2024" s="13">
        <v>-8.4205868367245706</v>
      </c>
      <c r="C2024" s="12">
        <v>40.192059486532202</v>
      </c>
      <c r="D2024" s="1">
        <v>5829</v>
      </c>
      <c r="E2024" s="2" t="s">
        <v>2185</v>
      </c>
      <c r="F2024" s="1"/>
      <c r="G2024" s="2" t="s">
        <v>37</v>
      </c>
      <c r="H2024" s="2" t="s">
        <v>915</v>
      </c>
      <c r="I2024" s="2" t="s">
        <v>915</v>
      </c>
      <c r="J2024" s="1">
        <v>-24480</v>
      </c>
      <c r="K2024" s="1">
        <v>58199</v>
      </c>
      <c r="L2024" s="2" t="s">
        <v>21</v>
      </c>
      <c r="M2024" s="1">
        <v>2004</v>
      </c>
      <c r="N2024" s="1" t="str" cm="1">
        <f t="array" ref="N20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4" s="2" t="s">
        <v>65</v>
      </c>
      <c r="P2024" s="2" t="str" cm="1">
        <f t="array" ref="P20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4" s="1">
        <v>1</v>
      </c>
      <c r="R2024" s="1">
        <v>7.9</v>
      </c>
      <c r="S2024" s="1">
        <v>32</v>
      </c>
      <c r="T2024" s="1">
        <v>7.9</v>
      </c>
      <c r="U2024" s="9"/>
      <c r="V2024" s="10"/>
      <c r="W2024" s="1" t="s">
        <v>46</v>
      </c>
      <c r="X2024" s="2" t="s">
        <v>24</v>
      </c>
      <c r="Y2024" s="2" t="str" cm="1">
        <f t="array" ref="Y20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5" spans="1:25" ht="15" customHeight="1" x14ac:dyDescent="0.35">
      <c r="A2025" s="1">
        <v>2024</v>
      </c>
      <c r="B2025" s="13">
        <v>-7.4720963730359102</v>
      </c>
      <c r="C2025" s="12">
        <v>41.2789885954382</v>
      </c>
      <c r="D2025" s="1">
        <v>5832</v>
      </c>
      <c r="E2025" s="2" t="s">
        <v>2186</v>
      </c>
      <c r="F2025" s="1"/>
      <c r="G2025" s="2" t="s">
        <v>19</v>
      </c>
      <c r="H2025" s="2" t="s">
        <v>265</v>
      </c>
      <c r="I2025" s="2" t="s">
        <v>1112</v>
      </c>
      <c r="J2025" s="1">
        <v>55379.360000000001</v>
      </c>
      <c r="K2025" s="1">
        <v>179072.3</v>
      </c>
      <c r="L2025" s="2" t="s">
        <v>21</v>
      </c>
      <c r="M2025" s="1">
        <v>2005</v>
      </c>
      <c r="N2025" s="1" t="str" cm="1">
        <f t="array" ref="N20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5" s="2" t="s">
        <v>65</v>
      </c>
      <c r="P2025" s="2" t="str" cm="1">
        <f t="array" ref="P20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5" s="1">
        <v>1</v>
      </c>
      <c r="R2025" s="1">
        <v>10.8</v>
      </c>
      <c r="S2025" s="1">
        <v>12.4</v>
      </c>
      <c r="T2025" s="1">
        <v>10.8</v>
      </c>
      <c r="U2025" s="9"/>
      <c r="V2025" s="10"/>
      <c r="W2025" s="1" t="s">
        <v>41</v>
      </c>
      <c r="X2025" s="2" t="s">
        <v>24</v>
      </c>
      <c r="Y2025" s="2" t="str" cm="1">
        <f t="array" ref="Y20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6" spans="1:25" ht="15" customHeight="1" x14ac:dyDescent="0.35">
      <c r="A2026" s="1">
        <v>2025</v>
      </c>
      <c r="B2026" s="13">
        <v>-8.9557098478189001</v>
      </c>
      <c r="C2026" s="12">
        <v>39.2253456526687</v>
      </c>
      <c r="D2026" s="1">
        <v>5857</v>
      </c>
      <c r="E2026" s="2" t="s">
        <v>2187</v>
      </c>
      <c r="F2026" s="1"/>
      <c r="G2026" s="2" t="s">
        <v>37</v>
      </c>
      <c r="H2026" s="2" t="s">
        <v>374</v>
      </c>
      <c r="I2026" s="2" t="s">
        <v>728</v>
      </c>
      <c r="J2026" s="1">
        <v>-71032.92</v>
      </c>
      <c r="K2026" s="1">
        <v>-48851.48</v>
      </c>
      <c r="L2026" s="2" t="s">
        <v>21</v>
      </c>
      <c r="M2026" s="1">
        <v>1995</v>
      </c>
      <c r="N2026" s="1" t="str" cm="1">
        <f t="array" ref="N20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6" s="2" t="s">
        <v>32</v>
      </c>
      <c r="P2026" s="2" t="str" cm="1">
        <f t="array" ref="P20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6" s="1">
        <v>3</v>
      </c>
      <c r="R2026" s="1">
        <v>49.65</v>
      </c>
      <c r="S2026" s="1">
        <v>10.4</v>
      </c>
      <c r="T2026" s="1">
        <v>25</v>
      </c>
      <c r="U2026" s="1">
        <v>5.85</v>
      </c>
      <c r="V2026" s="10"/>
      <c r="W2026" s="1" t="s">
        <v>30</v>
      </c>
      <c r="X2026" s="2" t="s">
        <v>38</v>
      </c>
      <c r="Y2026" s="2" t="str" cm="1">
        <f t="array" ref="Y20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7" spans="1:25" ht="15" customHeight="1" x14ac:dyDescent="0.35">
      <c r="A2027" s="1">
        <v>2026</v>
      </c>
      <c r="B2027" s="13">
        <v>-8.9566551319420995</v>
      </c>
      <c r="C2027" s="12">
        <v>39.239610077484201</v>
      </c>
      <c r="D2027" s="1">
        <v>5858</v>
      </c>
      <c r="E2027" s="2" t="s">
        <v>2188</v>
      </c>
      <c r="F2027" s="1"/>
      <c r="G2027" s="2" t="s">
        <v>37</v>
      </c>
      <c r="H2027" s="2" t="s">
        <v>374</v>
      </c>
      <c r="I2027" s="2" t="s">
        <v>728</v>
      </c>
      <c r="J2027" s="1">
        <v>-71100.149999999994</v>
      </c>
      <c r="K2027" s="1">
        <v>-47267.07</v>
      </c>
      <c r="L2027" s="2" t="s">
        <v>21</v>
      </c>
      <c r="M2027" s="1">
        <v>1995</v>
      </c>
      <c r="N2027" s="1" t="str" cm="1">
        <f t="array" ref="N20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7" s="2" t="s">
        <v>32</v>
      </c>
      <c r="P2027" s="2" t="str" cm="1">
        <f t="array" ref="P20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7" s="1">
        <v>3</v>
      </c>
      <c r="R2027" s="1">
        <v>40.44</v>
      </c>
      <c r="S2027" s="1">
        <v>10.52</v>
      </c>
      <c r="T2027" s="1">
        <v>20.85</v>
      </c>
      <c r="U2027" s="1">
        <v>6</v>
      </c>
      <c r="V2027" s="10"/>
      <c r="W2027" s="1" t="s">
        <v>30</v>
      </c>
      <c r="X2027" s="2" t="s">
        <v>38</v>
      </c>
      <c r="Y2027" s="2" t="str" cm="1">
        <f t="array" ref="Y20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8" spans="1:25" ht="15" customHeight="1" x14ac:dyDescent="0.35">
      <c r="A2028" s="1">
        <v>2027</v>
      </c>
      <c r="B2028" s="13">
        <v>-8.9562255707755796</v>
      </c>
      <c r="C2028" s="12">
        <v>39.242487849295898</v>
      </c>
      <c r="D2028" s="1">
        <v>5859</v>
      </c>
      <c r="E2028" s="2" t="s">
        <v>2189</v>
      </c>
      <c r="F2028" s="1"/>
      <c r="G2028" s="2" t="s">
        <v>37</v>
      </c>
      <c r="H2028" s="2" t="s">
        <v>374</v>
      </c>
      <c r="I2028" s="2" t="s">
        <v>728</v>
      </c>
      <c r="J2028" s="1">
        <v>-71060.160000000003</v>
      </c>
      <c r="K2028" s="1">
        <v>-46947.91</v>
      </c>
      <c r="L2028" s="2" t="s">
        <v>21</v>
      </c>
      <c r="M2028" s="1">
        <v>1995</v>
      </c>
      <c r="N2028" s="1" t="str" cm="1">
        <f t="array" ref="N20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8" s="2" t="s">
        <v>32</v>
      </c>
      <c r="P2028" s="2" t="str" cm="1">
        <f t="array" ref="P20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28" s="1">
        <v>3</v>
      </c>
      <c r="R2028" s="1">
        <v>40.299999999999997</v>
      </c>
      <c r="S2028" s="1">
        <v>11.32</v>
      </c>
      <c r="T2028" s="1">
        <v>21</v>
      </c>
      <c r="U2028" s="1">
        <v>5.3</v>
      </c>
      <c r="V2028" s="10"/>
      <c r="W2028" s="1" t="s">
        <v>30</v>
      </c>
      <c r="X2028" s="2" t="s">
        <v>38</v>
      </c>
      <c r="Y2028" s="2" t="str" cm="1">
        <f t="array" ref="Y20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29" spans="1:25" ht="15" customHeight="1" x14ac:dyDescent="0.35">
      <c r="A2029" s="1">
        <v>2028</v>
      </c>
      <c r="B2029" s="13">
        <v>-8.9527935847033095</v>
      </c>
      <c r="C2029" s="12">
        <v>39.248329885691</v>
      </c>
      <c r="D2029" s="1">
        <v>5860</v>
      </c>
      <c r="E2029" s="2" t="s">
        <v>2190</v>
      </c>
      <c r="F2029" s="1"/>
      <c r="G2029" s="2" t="s">
        <v>19</v>
      </c>
      <c r="H2029" s="2" t="s">
        <v>374</v>
      </c>
      <c r="I2029" s="2" t="s">
        <v>728</v>
      </c>
      <c r="J2029" s="1">
        <v>-70758</v>
      </c>
      <c r="K2029" s="1">
        <v>-46302</v>
      </c>
      <c r="L2029" s="2" t="s">
        <v>21</v>
      </c>
      <c r="M2029" s="1">
        <v>1995</v>
      </c>
      <c r="N2029" s="1" t="str" cm="1">
        <f t="array" ref="N20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29" s="2" t="s">
        <v>65</v>
      </c>
      <c r="P2029" s="2" t="str" cm="1">
        <f t="array" ref="P20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29" s="1">
        <v>1</v>
      </c>
      <c r="R2029" s="1">
        <v>11.5</v>
      </c>
      <c r="S2029" s="1">
        <v>16.79</v>
      </c>
      <c r="T2029" s="1">
        <v>11.5</v>
      </c>
      <c r="U2029" s="9"/>
      <c r="V2029" s="10"/>
      <c r="W2029" s="1" t="s">
        <v>30</v>
      </c>
      <c r="X2029" s="2" t="s">
        <v>24</v>
      </c>
      <c r="Y2029" s="2" t="str" cm="1">
        <f t="array" ref="Y20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0" spans="1:25" ht="15" customHeight="1" x14ac:dyDescent="0.35">
      <c r="A2030" s="1">
        <v>2029</v>
      </c>
      <c r="B2030" s="13">
        <v>-9.2102973692560397</v>
      </c>
      <c r="C2030" s="12">
        <v>38.722206882472399</v>
      </c>
      <c r="D2030" s="1">
        <v>5861</v>
      </c>
      <c r="E2030" s="2" t="s">
        <v>2191</v>
      </c>
      <c r="F2030" s="1"/>
      <c r="G2030" s="2" t="s">
        <v>37</v>
      </c>
      <c r="H2030" s="2" t="s">
        <v>374</v>
      </c>
      <c r="I2030" s="2" t="s">
        <v>1952</v>
      </c>
      <c r="J2030" s="1">
        <v>-93678</v>
      </c>
      <c r="K2030" s="1">
        <v>-104479</v>
      </c>
      <c r="L2030" s="2" t="s">
        <v>21</v>
      </c>
      <c r="M2030" s="1">
        <v>1993</v>
      </c>
      <c r="N2030" s="1" t="str" cm="1">
        <f t="array" ref="N20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0" s="2" t="s">
        <v>65</v>
      </c>
      <c r="P2030" s="2" t="str" cm="1">
        <f t="array" ref="P20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0" s="1">
        <v>3</v>
      </c>
      <c r="R2030" s="1">
        <v>66.8</v>
      </c>
      <c r="S2030" s="1">
        <v>9.3000000000000007</v>
      </c>
      <c r="T2030" s="1">
        <v>33.6</v>
      </c>
      <c r="U2030" s="1">
        <v>5.96</v>
      </c>
      <c r="V2030" s="10"/>
      <c r="W2030" s="1" t="s">
        <v>30</v>
      </c>
      <c r="X2030" s="2" t="s">
        <v>38</v>
      </c>
      <c r="Y2030" s="2" t="str" cm="1">
        <f t="array" ref="Y20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1" spans="1:25" ht="15" customHeight="1" x14ac:dyDescent="0.35">
      <c r="A2031" s="1">
        <v>2030</v>
      </c>
      <c r="B2031" s="13">
        <v>-7.8875605064019298</v>
      </c>
      <c r="C2031" s="12">
        <v>41.161343842911897</v>
      </c>
      <c r="D2031" s="1">
        <v>5865</v>
      </c>
      <c r="E2031" s="2" t="s">
        <v>2192</v>
      </c>
      <c r="F2031" s="1"/>
      <c r="G2031" s="2" t="s">
        <v>37</v>
      </c>
      <c r="H2031" s="2" t="s">
        <v>265</v>
      </c>
      <c r="I2031" s="2" t="s">
        <v>2193</v>
      </c>
      <c r="J2031" s="1">
        <v>20608.759999999998</v>
      </c>
      <c r="K2031" s="1">
        <v>165825.20000000001</v>
      </c>
      <c r="L2031" s="2" t="s">
        <v>21</v>
      </c>
      <c r="M2031" s="1">
        <v>2007</v>
      </c>
      <c r="N2031" s="1" t="str" cm="1">
        <f t="array" ref="N20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1" s="2" t="s">
        <v>65</v>
      </c>
      <c r="P2031" s="2" t="str" cm="1">
        <f t="array" ref="P20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1" s="1">
        <v>1</v>
      </c>
      <c r="R2031" s="1">
        <v>15</v>
      </c>
      <c r="S2031" s="1">
        <v>30</v>
      </c>
      <c r="T2031" s="1">
        <v>15</v>
      </c>
      <c r="U2031" s="9"/>
      <c r="V2031" s="10"/>
      <c r="W2031" s="1" t="s">
        <v>41</v>
      </c>
      <c r="X2031" s="2" t="s">
        <v>24</v>
      </c>
      <c r="Y2031" s="2" t="str" cm="1">
        <f t="array" ref="Y20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2" spans="1:25" ht="15" customHeight="1" x14ac:dyDescent="0.35">
      <c r="A2032" s="1">
        <v>2031</v>
      </c>
      <c r="B2032" s="13">
        <v>-8.4184467721498493</v>
      </c>
      <c r="C2032" s="12">
        <v>40.185009569873799</v>
      </c>
      <c r="D2032" s="1">
        <v>5866</v>
      </c>
      <c r="E2032" s="2" t="s">
        <v>2194</v>
      </c>
      <c r="F2032" s="1"/>
      <c r="G2032" s="2" t="s">
        <v>37</v>
      </c>
      <c r="H2032" s="2" t="s">
        <v>915</v>
      </c>
      <c r="I2032" s="2" t="s">
        <v>915</v>
      </c>
      <c r="J2032" s="1">
        <v>-24300.28</v>
      </c>
      <c r="K2032" s="1">
        <v>57415.6</v>
      </c>
      <c r="L2032" s="2" t="s">
        <v>21</v>
      </c>
      <c r="M2032" s="1">
        <v>2006</v>
      </c>
      <c r="N2032" s="1" t="str" cm="1">
        <f t="array" ref="N20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2" s="2" t="s">
        <v>32</v>
      </c>
      <c r="P2032" s="2" t="str" cm="1">
        <f t="array" ref="P20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2" s="1">
        <v>2</v>
      </c>
      <c r="R2032" s="1">
        <v>18</v>
      </c>
      <c r="S2032" s="1">
        <v>24.21</v>
      </c>
      <c r="T2032" s="1">
        <v>9</v>
      </c>
      <c r="U2032" s="1">
        <v>6.05</v>
      </c>
      <c r="V2032" s="10"/>
      <c r="W2032" s="1" t="s">
        <v>46</v>
      </c>
      <c r="X2032" s="2" t="s">
        <v>24</v>
      </c>
      <c r="Y2032" s="2" t="str" cm="1">
        <f t="array" ref="Y20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3" spans="1:25" ht="15" customHeight="1" x14ac:dyDescent="0.35">
      <c r="A2033" s="1">
        <v>2032</v>
      </c>
      <c r="B2033" s="13">
        <v>-8.4174663898511906</v>
      </c>
      <c r="C2033" s="12">
        <v>40.184412189592102</v>
      </c>
      <c r="D2033" s="1">
        <v>5867</v>
      </c>
      <c r="E2033" s="2" t="s">
        <v>2195</v>
      </c>
      <c r="F2033" s="1"/>
      <c r="G2033" s="2" t="s">
        <v>37</v>
      </c>
      <c r="H2033" s="2" t="s">
        <v>915</v>
      </c>
      <c r="I2033" s="2" t="s">
        <v>915</v>
      </c>
      <c r="J2033" s="1">
        <v>-24217</v>
      </c>
      <c r="K2033" s="1">
        <v>57349</v>
      </c>
      <c r="L2033" s="2" t="s">
        <v>21</v>
      </c>
      <c r="M2033" s="1">
        <v>2006</v>
      </c>
      <c r="N2033" s="1" t="str" cm="1">
        <f t="array" ref="N20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3" s="2" t="s">
        <v>32</v>
      </c>
      <c r="P2033" s="2" t="str" cm="1">
        <f t="array" ref="P20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3" s="1">
        <v>3</v>
      </c>
      <c r="R2033" s="1">
        <v>26.5</v>
      </c>
      <c r="S2033" s="1">
        <v>14.03</v>
      </c>
      <c r="T2033" s="1">
        <v>9.25</v>
      </c>
      <c r="U2033" s="1">
        <v>6.61</v>
      </c>
      <c r="V2033" s="10"/>
      <c r="W2033" s="1" t="s">
        <v>46</v>
      </c>
      <c r="X2033" s="2" t="s">
        <v>38</v>
      </c>
      <c r="Y2033" s="2" t="str" cm="1">
        <f t="array" ref="Y20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4" spans="1:25" ht="15" customHeight="1" x14ac:dyDescent="0.35">
      <c r="A2034" s="1">
        <v>2033</v>
      </c>
      <c r="B2034" s="13">
        <v>-8.4029110672793905</v>
      </c>
      <c r="C2034" s="12">
        <v>40.183026434850099</v>
      </c>
      <c r="D2034" s="1">
        <v>5868</v>
      </c>
      <c r="E2034" s="2" t="s">
        <v>2196</v>
      </c>
      <c r="F2034" s="1"/>
      <c r="G2034" s="2" t="s">
        <v>37</v>
      </c>
      <c r="H2034" s="2" t="s">
        <v>915</v>
      </c>
      <c r="I2034" s="2" t="s">
        <v>915</v>
      </c>
      <c r="J2034" s="1">
        <v>-22977.88</v>
      </c>
      <c r="K2034" s="1">
        <v>57191.26</v>
      </c>
      <c r="L2034" s="2" t="s">
        <v>21</v>
      </c>
      <c r="M2034" s="1">
        <v>2006</v>
      </c>
      <c r="N2034" s="1" t="str" cm="1">
        <f t="array" ref="N20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4" s="2" t="s">
        <v>32</v>
      </c>
      <c r="P2034" s="2" t="str" cm="1">
        <f t="array" ref="P20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4" s="1">
        <v>2</v>
      </c>
      <c r="R2034" s="1">
        <v>18</v>
      </c>
      <c r="S2034" s="1">
        <v>21.56</v>
      </c>
      <c r="T2034" s="1">
        <v>9</v>
      </c>
      <c r="U2034" s="1">
        <v>6.45</v>
      </c>
      <c r="V2034" s="10"/>
      <c r="W2034" s="1" t="s">
        <v>46</v>
      </c>
      <c r="X2034" s="2" t="s">
        <v>24</v>
      </c>
      <c r="Y2034" s="2" t="str" cm="1">
        <f t="array" ref="Y20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5" spans="1:25" ht="15" customHeight="1" x14ac:dyDescent="0.35">
      <c r="A2035" s="1">
        <v>2034</v>
      </c>
      <c r="B2035" s="13">
        <v>-8.4026704726567001</v>
      </c>
      <c r="C2035" s="12">
        <v>40.183084633024102</v>
      </c>
      <c r="D2035" s="1">
        <v>5869</v>
      </c>
      <c r="E2035" s="2" t="s">
        <v>2197</v>
      </c>
      <c r="F2035" s="1"/>
      <c r="G2035" s="2" t="s">
        <v>37</v>
      </c>
      <c r="H2035" s="2" t="s">
        <v>915</v>
      </c>
      <c r="I2035" s="2" t="s">
        <v>915</v>
      </c>
      <c r="J2035" s="1">
        <v>-22957.37</v>
      </c>
      <c r="K2035" s="1">
        <v>57197.66</v>
      </c>
      <c r="L2035" s="2" t="s">
        <v>21</v>
      </c>
      <c r="M2035" s="1">
        <v>2006</v>
      </c>
      <c r="N2035" s="1" t="str" cm="1">
        <f t="array" ref="N20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5" s="2" t="s">
        <v>32</v>
      </c>
      <c r="P2035" s="2" t="str" cm="1">
        <f t="array" ref="P20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5" s="1">
        <v>2</v>
      </c>
      <c r="R2035" s="1">
        <v>18</v>
      </c>
      <c r="S2035" s="1">
        <v>21.56</v>
      </c>
      <c r="T2035" s="1">
        <v>9</v>
      </c>
      <c r="U2035" s="1">
        <v>6.45</v>
      </c>
      <c r="V2035" s="10"/>
      <c r="W2035" s="1" t="s">
        <v>46</v>
      </c>
      <c r="X2035" s="2" t="s">
        <v>24</v>
      </c>
      <c r="Y2035" s="2" t="str" cm="1">
        <f t="array" ref="Y20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6" spans="1:25" ht="15" customHeight="1" x14ac:dyDescent="0.35">
      <c r="A2036" s="1">
        <v>2035</v>
      </c>
      <c r="B2036" s="13">
        <v>-8.27302618244744</v>
      </c>
      <c r="C2036" s="12">
        <v>40.269628945155198</v>
      </c>
      <c r="D2036" s="1">
        <v>5878</v>
      </c>
      <c r="E2036" s="2" t="s">
        <v>2198</v>
      </c>
      <c r="F2036" s="1"/>
      <c r="G2036" s="2" t="s">
        <v>26</v>
      </c>
      <c r="H2036" s="2" t="s">
        <v>915</v>
      </c>
      <c r="I2036" s="2" t="s">
        <v>1329</v>
      </c>
      <c r="J2036" s="1">
        <v>-11901</v>
      </c>
      <c r="K2036" s="1">
        <v>66782</v>
      </c>
      <c r="L2036" s="2" t="s">
        <v>21</v>
      </c>
      <c r="M2036" s="1">
        <v>2005</v>
      </c>
      <c r="N2036" s="1" t="str" cm="1">
        <f t="array" ref="N20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6" s="2" t="s">
        <v>32</v>
      </c>
      <c r="P2036" s="2" t="str" cm="1">
        <f t="array" ref="P20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6" s="1">
        <v>3</v>
      </c>
      <c r="R2036" s="1">
        <v>146.69999999999999</v>
      </c>
      <c r="S2036" s="1">
        <v>8.5399999999999991</v>
      </c>
      <c r="T2036" s="1">
        <v>80</v>
      </c>
      <c r="U2036" s="1">
        <v>9.76</v>
      </c>
      <c r="V2036" s="10"/>
      <c r="W2036" s="1" t="s">
        <v>46</v>
      </c>
      <c r="X2036" s="2" t="s">
        <v>85</v>
      </c>
      <c r="Y2036" s="2" t="str" cm="1">
        <f t="array" ref="Y20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7" spans="1:25" ht="15" customHeight="1" x14ac:dyDescent="0.35">
      <c r="A2037" s="1">
        <v>2036</v>
      </c>
      <c r="B2037" s="13">
        <v>-7.3600588411196703</v>
      </c>
      <c r="C2037" s="12">
        <v>41.328422634802799</v>
      </c>
      <c r="D2037" s="1">
        <v>5880</v>
      </c>
      <c r="E2037" s="2" t="s">
        <v>2199</v>
      </c>
      <c r="F2037" s="1"/>
      <c r="G2037" s="2" t="s">
        <v>26</v>
      </c>
      <c r="H2037" s="2" t="s">
        <v>1659</v>
      </c>
      <c r="I2037" s="2" t="s">
        <v>1799</v>
      </c>
      <c r="J2037" s="1">
        <v>64717</v>
      </c>
      <c r="K2037" s="1">
        <v>184640</v>
      </c>
      <c r="L2037" s="2" t="s">
        <v>21</v>
      </c>
      <c r="M2037" s="1">
        <v>1986</v>
      </c>
      <c r="N2037" s="1" t="str" cm="1">
        <f t="array" ref="N20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7" s="2" t="s">
        <v>32</v>
      </c>
      <c r="P2037" s="2" t="str" cm="1">
        <f t="array" ref="P20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7" s="1">
        <v>4</v>
      </c>
      <c r="R2037" s="1">
        <v>190.8</v>
      </c>
      <c r="S2037" s="1">
        <v>11</v>
      </c>
      <c r="T2037" s="1">
        <v>57.4</v>
      </c>
      <c r="U2037" s="1">
        <v>33.700000000000003</v>
      </c>
      <c r="V2037" s="10"/>
      <c r="W2037" s="1" t="s">
        <v>41</v>
      </c>
      <c r="X2037" s="2" t="s">
        <v>38</v>
      </c>
      <c r="Y2037" s="2" t="str" cm="1">
        <f t="array" ref="Y20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8" spans="1:25" ht="15" customHeight="1" x14ac:dyDescent="0.35">
      <c r="A2038" s="1">
        <v>2037</v>
      </c>
      <c r="B2038" s="13">
        <v>-6.8368272636513199</v>
      </c>
      <c r="C2038" s="12">
        <v>40.617956602667498</v>
      </c>
      <c r="D2038" s="1">
        <v>5883</v>
      </c>
      <c r="E2038" s="2" t="s">
        <v>2200</v>
      </c>
      <c r="F2038" s="1"/>
      <c r="G2038" s="2" t="s">
        <v>19</v>
      </c>
      <c r="H2038" s="2" t="s">
        <v>39</v>
      </c>
      <c r="I2038" s="2" t="s">
        <v>353</v>
      </c>
      <c r="J2038" s="1">
        <v>109691.6</v>
      </c>
      <c r="K2038" s="1">
        <v>106259.9</v>
      </c>
      <c r="L2038" s="2" t="s">
        <v>21</v>
      </c>
      <c r="M2038" s="1">
        <v>1990</v>
      </c>
      <c r="N2038" s="1" t="str" cm="1">
        <f t="array" ref="N20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8" s="2" t="s">
        <v>133</v>
      </c>
      <c r="P2038" s="2" t="str" cm="1">
        <f t="array" ref="P20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38" s="1">
        <v>1</v>
      </c>
      <c r="R2038" s="1">
        <v>7.5</v>
      </c>
      <c r="S2038" s="1">
        <v>14.4</v>
      </c>
      <c r="T2038" s="1">
        <v>7.5</v>
      </c>
      <c r="U2038" s="9"/>
      <c r="V2038" s="10"/>
      <c r="W2038" s="1" t="s">
        <v>41</v>
      </c>
      <c r="X2038" s="2" t="s">
        <v>24</v>
      </c>
      <c r="Y2038" s="2" t="str" cm="1">
        <f t="array" ref="Y20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39" spans="1:25" ht="15" customHeight="1" x14ac:dyDescent="0.35">
      <c r="A2039" s="1">
        <v>2038</v>
      </c>
      <c r="B2039" s="13">
        <v>-6.8300766891747404</v>
      </c>
      <c r="C2039" s="12">
        <v>40.612149021811199</v>
      </c>
      <c r="D2039" s="1">
        <v>5884</v>
      </c>
      <c r="E2039" s="2" t="s">
        <v>2201</v>
      </c>
      <c r="F2039" s="1"/>
      <c r="G2039" s="2" t="s">
        <v>19</v>
      </c>
      <c r="H2039" s="2" t="s">
        <v>39</v>
      </c>
      <c r="I2039" s="2" t="s">
        <v>353</v>
      </c>
      <c r="J2039" s="1">
        <v>110272.4</v>
      </c>
      <c r="K2039" s="1">
        <v>105623.4</v>
      </c>
      <c r="L2039" s="2" t="s">
        <v>21</v>
      </c>
      <c r="M2039" s="1">
        <v>1990</v>
      </c>
      <c r="N2039" s="1" t="str" cm="1">
        <f t="array" ref="N20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39" s="2" t="s">
        <v>32</v>
      </c>
      <c r="P2039" s="2" t="str" cm="1">
        <f t="array" ref="P20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39" s="1">
        <v>3</v>
      </c>
      <c r="R2039" s="1">
        <v>39.1</v>
      </c>
      <c r="S2039" s="1">
        <v>19.149999999999999</v>
      </c>
      <c r="T2039" s="1">
        <v>20</v>
      </c>
      <c r="U2039" s="1">
        <v>6.61</v>
      </c>
      <c r="V2039" s="10"/>
      <c r="W2039" s="1" t="s">
        <v>41</v>
      </c>
      <c r="X2039" s="2" t="s">
        <v>38</v>
      </c>
      <c r="Y2039" s="2" t="str" cm="1">
        <f t="array" ref="Y20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0" spans="1:25" ht="15" customHeight="1" x14ac:dyDescent="0.35">
      <c r="A2040" s="1">
        <v>2039</v>
      </c>
      <c r="B2040" s="13">
        <v>-6.8327135750660997</v>
      </c>
      <c r="C2040" s="12">
        <v>40.6154646266125</v>
      </c>
      <c r="D2040" s="1">
        <v>5885</v>
      </c>
      <c r="E2040" s="2" t="s">
        <v>2202</v>
      </c>
      <c r="F2040" s="1"/>
      <c r="G2040" s="2" t="s">
        <v>19</v>
      </c>
      <c r="H2040" s="2" t="s">
        <v>39</v>
      </c>
      <c r="I2040" s="2" t="s">
        <v>353</v>
      </c>
      <c r="J2040" s="1">
        <v>110043.8</v>
      </c>
      <c r="K2040" s="1">
        <v>105988.3</v>
      </c>
      <c r="L2040" s="2" t="s">
        <v>21</v>
      </c>
      <c r="M2040" s="1">
        <v>1990</v>
      </c>
      <c r="N2040" s="1" t="str" cm="1">
        <f t="array" ref="N20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0" s="2" t="s">
        <v>65</v>
      </c>
      <c r="P2040" s="2" t="str" cm="1">
        <f t="array" ref="P20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0" s="1">
        <v>1</v>
      </c>
      <c r="R2040" s="1">
        <v>12.6</v>
      </c>
      <c r="S2040" s="1">
        <v>14.4</v>
      </c>
      <c r="T2040" s="1">
        <v>12.6</v>
      </c>
      <c r="U2040" s="9"/>
      <c r="V2040" s="10"/>
      <c r="W2040" s="1" t="s">
        <v>41</v>
      </c>
      <c r="X2040" s="2" t="s">
        <v>24</v>
      </c>
      <c r="Y2040" s="2" t="str" cm="1">
        <f t="array" ref="Y20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1" spans="1:25" ht="15" customHeight="1" x14ac:dyDescent="0.35">
      <c r="A2041" s="1">
        <v>2040</v>
      </c>
      <c r="B2041" s="13">
        <v>-6.8320358244053203</v>
      </c>
      <c r="C2041" s="12">
        <v>40.614950017802599</v>
      </c>
      <c r="D2041" s="1">
        <v>5886</v>
      </c>
      <c r="E2041" s="2" t="s">
        <v>2203</v>
      </c>
      <c r="F2041" s="1"/>
      <c r="G2041" s="2" t="s">
        <v>26</v>
      </c>
      <c r="H2041" s="2" t="s">
        <v>39</v>
      </c>
      <c r="I2041" s="2" t="s">
        <v>353</v>
      </c>
      <c r="J2041" s="1">
        <v>110102</v>
      </c>
      <c r="K2041" s="1">
        <v>105932</v>
      </c>
      <c r="L2041" s="2" t="s">
        <v>21</v>
      </c>
      <c r="M2041" s="1">
        <v>2001</v>
      </c>
      <c r="N2041" s="1" t="str" cm="1">
        <f t="array" ref="N20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1" s="2" t="s">
        <v>65</v>
      </c>
      <c r="P2041" s="2" t="str" cm="1">
        <f t="array" ref="P20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1" s="1">
        <v>1</v>
      </c>
      <c r="R2041" s="1">
        <v>12.6</v>
      </c>
      <c r="S2041" s="1">
        <v>14.4</v>
      </c>
      <c r="T2041" s="1">
        <v>12.6</v>
      </c>
      <c r="U2041" s="9"/>
      <c r="V2041" s="10"/>
      <c r="W2041" s="1" t="s">
        <v>41</v>
      </c>
      <c r="X2041" s="2" t="s">
        <v>24</v>
      </c>
      <c r="Y2041" s="2" t="str" cm="1">
        <f t="array" ref="Y20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2" spans="1:25" ht="15" customHeight="1" x14ac:dyDescent="0.35">
      <c r="A2042" s="1">
        <v>2041</v>
      </c>
      <c r="B2042" s="13">
        <v>-7.1584344493825398</v>
      </c>
      <c r="C2042" s="12">
        <v>40.655760193236702</v>
      </c>
      <c r="D2042" s="1">
        <v>5887</v>
      </c>
      <c r="E2042" s="2" t="s">
        <v>2204</v>
      </c>
      <c r="F2042" s="1"/>
      <c r="G2042" s="2" t="s">
        <v>37</v>
      </c>
      <c r="H2042" s="2" t="s">
        <v>39</v>
      </c>
      <c r="I2042" s="2" t="s">
        <v>156</v>
      </c>
      <c r="J2042" s="1">
        <v>82430.14</v>
      </c>
      <c r="K2042" s="1">
        <v>110106.8</v>
      </c>
      <c r="L2042" s="2" t="s">
        <v>21</v>
      </c>
      <c r="M2042" s="1">
        <v>2007</v>
      </c>
      <c r="N2042" s="1" t="str" cm="1">
        <f t="array" ref="N20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2" s="2" t="s">
        <v>32</v>
      </c>
      <c r="P2042" s="2" t="str" cm="1">
        <f t="array" ref="P20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2" s="1">
        <v>3</v>
      </c>
      <c r="R2042" s="1">
        <v>35</v>
      </c>
      <c r="S2042" s="1">
        <v>11.9</v>
      </c>
      <c r="T2042" s="1">
        <v>18</v>
      </c>
      <c r="U2042" s="1">
        <v>7.4</v>
      </c>
      <c r="V2042" s="10"/>
      <c r="W2042" s="1" t="s">
        <v>41</v>
      </c>
      <c r="X2042" s="2" t="s">
        <v>38</v>
      </c>
      <c r="Y2042" s="2" t="str" cm="1">
        <f t="array" ref="Y20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3" spans="1:25" ht="15" customHeight="1" x14ac:dyDescent="0.35">
      <c r="A2043" s="1">
        <v>2042</v>
      </c>
      <c r="B2043" s="13">
        <v>-7.2071909746466698</v>
      </c>
      <c r="C2043" s="12">
        <v>40.590417447028997</v>
      </c>
      <c r="D2043" s="1">
        <v>5891</v>
      </c>
      <c r="E2043" s="2" t="s">
        <v>2205</v>
      </c>
      <c r="F2043" s="1"/>
      <c r="G2043" s="2" t="s">
        <v>37</v>
      </c>
      <c r="H2043" s="2" t="s">
        <v>39</v>
      </c>
      <c r="I2043" s="2" t="s">
        <v>39</v>
      </c>
      <c r="J2043" s="1">
        <v>78383</v>
      </c>
      <c r="K2043" s="1">
        <v>102806</v>
      </c>
      <c r="L2043" s="2" t="s">
        <v>21</v>
      </c>
      <c r="M2043" s="1">
        <v>2008</v>
      </c>
      <c r="N2043" s="1" t="str" cm="1">
        <f t="array" ref="N20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3" s="2" t="s">
        <v>32</v>
      </c>
      <c r="P2043" s="2" t="str" cm="1">
        <f t="array" ref="P20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43" s="1">
        <v>3</v>
      </c>
      <c r="R2043" s="1">
        <v>35</v>
      </c>
      <c r="S2043" s="1">
        <v>11.8</v>
      </c>
      <c r="T2043" s="1">
        <v>18</v>
      </c>
      <c r="U2043" s="1">
        <v>7.34</v>
      </c>
      <c r="V2043" s="10"/>
      <c r="W2043" s="1" t="s">
        <v>41</v>
      </c>
      <c r="X2043" s="2" t="s">
        <v>38</v>
      </c>
      <c r="Y2043" s="2" t="str" cm="1">
        <f t="array" ref="Y20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4" spans="1:25" ht="15" customHeight="1" x14ac:dyDescent="0.35">
      <c r="A2044" s="1">
        <v>2043</v>
      </c>
      <c r="B2044" s="13">
        <v>-7.2043033480174801</v>
      </c>
      <c r="C2044" s="12">
        <v>40.593903546450903</v>
      </c>
      <c r="D2044" s="1">
        <v>5892</v>
      </c>
      <c r="E2044" s="2" t="s">
        <v>2206</v>
      </c>
      <c r="F2044" s="1"/>
      <c r="G2044" s="2" t="s">
        <v>19</v>
      </c>
      <c r="H2044" s="2" t="s">
        <v>39</v>
      </c>
      <c r="I2044" s="2" t="s">
        <v>39</v>
      </c>
      <c r="J2044" s="1">
        <v>78623.37</v>
      </c>
      <c r="K2044" s="1">
        <v>103195.7</v>
      </c>
      <c r="L2044" s="2" t="s">
        <v>21</v>
      </c>
      <c r="M2044" s="1">
        <v>2008</v>
      </c>
      <c r="N2044" s="1" t="str" cm="1">
        <f t="array" ref="N20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4" s="2" t="s">
        <v>65</v>
      </c>
      <c r="P2044" s="2" t="str" cm="1">
        <f t="array" ref="P20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44" s="1">
        <v>1</v>
      </c>
      <c r="R2044" s="1">
        <v>10.55</v>
      </c>
      <c r="S2044" s="1">
        <v>12.84</v>
      </c>
      <c r="T2044" s="1">
        <v>10.55</v>
      </c>
      <c r="U2044" s="9"/>
      <c r="V2044" s="10"/>
      <c r="W2044" s="1" t="s">
        <v>41</v>
      </c>
      <c r="X2044" s="2" t="s">
        <v>24</v>
      </c>
      <c r="Y2044" s="2" t="str" cm="1">
        <f t="array" ref="Y20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5" spans="1:25" ht="15" customHeight="1" x14ac:dyDescent="0.35">
      <c r="A2045" s="1">
        <v>2044</v>
      </c>
      <c r="B2045" s="13">
        <v>-9.2493886937429899</v>
      </c>
      <c r="C2045" s="12">
        <v>39.216536175977502</v>
      </c>
      <c r="D2045" s="1">
        <v>5900</v>
      </c>
      <c r="E2045" s="2" t="s">
        <v>2207</v>
      </c>
      <c r="F2045" s="1"/>
      <c r="G2045" s="2" t="s">
        <v>26</v>
      </c>
      <c r="H2045" s="2" t="s">
        <v>374</v>
      </c>
      <c r="I2045" s="2" t="s">
        <v>2208</v>
      </c>
      <c r="J2045" s="1">
        <v>-96405.16</v>
      </c>
      <c r="K2045" s="1">
        <v>-49558.17</v>
      </c>
      <c r="L2045" s="2" t="s">
        <v>21</v>
      </c>
      <c r="M2045" s="1">
        <v>2008</v>
      </c>
      <c r="N2045" s="1" t="str" cm="1">
        <f t="array" ref="N20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5" s="2" t="s">
        <v>22</v>
      </c>
      <c r="P2045" s="2" t="str" cm="1">
        <f t="array" ref="P20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5" s="1">
        <v>1</v>
      </c>
      <c r="R2045" s="1">
        <v>20</v>
      </c>
      <c r="S2045" s="1">
        <v>11.4</v>
      </c>
      <c r="T2045" s="1">
        <v>20</v>
      </c>
      <c r="U2045" s="9"/>
      <c r="V2045" s="10"/>
      <c r="W2045" s="1" t="s">
        <v>30</v>
      </c>
      <c r="X2045" s="2" t="s">
        <v>38</v>
      </c>
      <c r="Y2045" s="2" t="str" cm="1">
        <f t="array" ref="Y20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6" spans="1:25" ht="15" customHeight="1" x14ac:dyDescent="0.35">
      <c r="A2046" s="1">
        <v>2045</v>
      </c>
      <c r="B2046" s="13">
        <v>-9.0653238564065397</v>
      </c>
      <c r="C2046" s="12">
        <v>38.971586072936503</v>
      </c>
      <c r="D2046" s="1">
        <v>5902</v>
      </c>
      <c r="E2046" s="2" t="s">
        <v>2209</v>
      </c>
      <c r="F2046" s="1"/>
      <c r="G2046" s="2" t="s">
        <v>26</v>
      </c>
      <c r="H2046" s="2" t="s">
        <v>374</v>
      </c>
      <c r="I2046" s="2" t="s">
        <v>2210</v>
      </c>
      <c r="J2046" s="1">
        <v>-80787.520000000004</v>
      </c>
      <c r="K2046" s="1">
        <v>-76932.3</v>
      </c>
      <c r="L2046" s="2" t="s">
        <v>21</v>
      </c>
      <c r="M2046" s="1">
        <v>2008</v>
      </c>
      <c r="N2046" s="1" t="str" cm="1">
        <f t="array" ref="N20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6" s="2" t="s">
        <v>22</v>
      </c>
      <c r="P2046" s="2" t="str" cm="1">
        <f t="array" ref="P20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6" s="1">
        <v>1</v>
      </c>
      <c r="R2046" s="1">
        <v>14.3</v>
      </c>
      <c r="S2046" s="1">
        <v>11.4</v>
      </c>
      <c r="T2046" s="1">
        <v>14.3</v>
      </c>
      <c r="U2046" s="9"/>
      <c r="V2046" s="10"/>
      <c r="W2046" s="1" t="s">
        <v>30</v>
      </c>
      <c r="X2046" s="2" t="s">
        <v>24</v>
      </c>
      <c r="Y2046" s="2" t="str" cm="1">
        <f t="array" ref="Y20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7" spans="1:25" ht="15" customHeight="1" x14ac:dyDescent="0.35">
      <c r="A2047" s="1">
        <v>2046</v>
      </c>
      <c r="B2047" s="13">
        <v>-8.6482603827175506</v>
      </c>
      <c r="C2047" s="12">
        <v>40.150797860181299</v>
      </c>
      <c r="D2047" s="1">
        <v>5906</v>
      </c>
      <c r="E2047" s="2" t="s">
        <v>2211</v>
      </c>
      <c r="F2047" s="1"/>
      <c r="G2047" s="2" t="s">
        <v>19</v>
      </c>
      <c r="H2047" s="2" t="s">
        <v>915</v>
      </c>
      <c r="I2047" s="2" t="s">
        <v>1495</v>
      </c>
      <c r="J2047" s="1">
        <v>-43894</v>
      </c>
      <c r="K2047" s="1">
        <v>53705</v>
      </c>
      <c r="L2047" s="2" t="s">
        <v>21</v>
      </c>
      <c r="M2047" s="1">
        <v>2006</v>
      </c>
      <c r="N2047" s="1" t="str" cm="1">
        <f t="array" ref="N20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7" s="2" t="s">
        <v>22</v>
      </c>
      <c r="P2047" s="2" t="str" cm="1">
        <f t="array" ref="P20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7" s="1">
        <v>1</v>
      </c>
      <c r="R2047" s="1">
        <v>46</v>
      </c>
      <c r="S2047" s="1">
        <v>11.6</v>
      </c>
      <c r="T2047" s="1">
        <v>46</v>
      </c>
      <c r="U2047" s="9"/>
      <c r="V2047" s="10"/>
      <c r="W2047" s="1" t="s">
        <v>46</v>
      </c>
      <c r="X2047" s="2" t="s">
        <v>85</v>
      </c>
      <c r="Y2047" s="2" t="str" cm="1">
        <f t="array" ref="Y20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8" spans="1:25" ht="15" customHeight="1" x14ac:dyDescent="0.35">
      <c r="A2048" s="1">
        <v>2047</v>
      </c>
      <c r="B2048" s="13">
        <v>-7.0957856864622499</v>
      </c>
      <c r="C2048" s="12">
        <v>40.747068626660599</v>
      </c>
      <c r="D2048" s="1">
        <v>5910</v>
      </c>
      <c r="E2048" s="2" t="s">
        <v>2212</v>
      </c>
      <c r="F2048" s="1"/>
      <c r="G2048" s="2" t="s">
        <v>37</v>
      </c>
      <c r="H2048" s="2" t="s">
        <v>39</v>
      </c>
      <c r="I2048" s="2" t="s">
        <v>156</v>
      </c>
      <c r="J2048" s="1">
        <v>87608.83</v>
      </c>
      <c r="K2048" s="1">
        <v>120307.3</v>
      </c>
      <c r="L2048" s="2" t="s">
        <v>21</v>
      </c>
      <c r="M2048" s="1">
        <v>2009</v>
      </c>
      <c r="N2048" s="1" t="str" cm="1">
        <f t="array" ref="N20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8" s="2" t="s">
        <v>22</v>
      </c>
      <c r="P2048" s="2" t="str" cm="1">
        <f t="array" ref="P20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8" s="1">
        <v>1</v>
      </c>
      <c r="R2048" s="1">
        <v>29</v>
      </c>
      <c r="S2048" s="1">
        <v>6.6</v>
      </c>
      <c r="T2048" s="1">
        <v>29</v>
      </c>
      <c r="U2048" s="9"/>
      <c r="V2048" s="10"/>
      <c r="W2048" s="1" t="s">
        <v>41</v>
      </c>
      <c r="X2048" s="2" t="s">
        <v>38</v>
      </c>
      <c r="Y2048" s="2" t="str" cm="1">
        <f t="array" ref="Y20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49" spans="1:25" ht="15" customHeight="1" x14ac:dyDescent="0.35">
      <c r="A2049" s="1">
        <v>2048</v>
      </c>
      <c r="B2049" s="13">
        <v>-9.3133745863250095</v>
      </c>
      <c r="C2049" s="12">
        <v>39.234800226172901</v>
      </c>
      <c r="D2049" s="1">
        <v>5914</v>
      </c>
      <c r="E2049" s="2" t="s">
        <v>2213</v>
      </c>
      <c r="F2049" s="1"/>
      <c r="G2049" s="2" t="s">
        <v>26</v>
      </c>
      <c r="H2049" s="2" t="s">
        <v>374</v>
      </c>
      <c r="I2049" s="2" t="s">
        <v>2208</v>
      </c>
      <c r="J2049" s="1">
        <v>-101904.9</v>
      </c>
      <c r="K2049" s="1">
        <v>-47460.38</v>
      </c>
      <c r="L2049" s="2" t="s">
        <v>21</v>
      </c>
      <c r="M2049" s="1">
        <v>2008</v>
      </c>
      <c r="N2049" s="1" t="str" cm="1">
        <f t="array" ref="N20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49" s="2" t="s">
        <v>22</v>
      </c>
      <c r="P2049" s="2" t="str" cm="1">
        <f t="array" ref="P20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49" s="1">
        <v>1</v>
      </c>
      <c r="R2049" s="1">
        <v>17.5</v>
      </c>
      <c r="S2049" s="1">
        <v>11.4</v>
      </c>
      <c r="T2049" s="1">
        <v>17.5</v>
      </c>
      <c r="U2049" s="9"/>
      <c r="V2049" s="10"/>
      <c r="W2049" s="1" t="s">
        <v>30</v>
      </c>
      <c r="X2049" s="2" t="s">
        <v>24</v>
      </c>
      <c r="Y2049" s="2" t="str" cm="1">
        <f t="array" ref="Y20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0" spans="1:25" ht="15" customHeight="1" x14ac:dyDescent="0.35">
      <c r="A2050" s="1">
        <v>2049</v>
      </c>
      <c r="B2050" s="13">
        <v>-8.8855522711787795</v>
      </c>
      <c r="C2050" s="12">
        <v>39.745861735365999</v>
      </c>
      <c r="D2050" s="1">
        <v>5919</v>
      </c>
      <c r="E2050" s="2" t="s">
        <v>2214</v>
      </c>
      <c r="F2050" s="1"/>
      <c r="G2050" s="2" t="s">
        <v>26</v>
      </c>
      <c r="H2050" s="2" t="s">
        <v>143</v>
      </c>
      <c r="I2050" s="2" t="s">
        <v>143</v>
      </c>
      <c r="J2050" s="1">
        <v>-64492</v>
      </c>
      <c r="K2050" s="1">
        <v>8887</v>
      </c>
      <c r="L2050" s="2" t="s">
        <v>21</v>
      </c>
      <c r="M2050" s="1">
        <v>1940</v>
      </c>
      <c r="N2050" s="1" t="str" cm="1">
        <f t="array" ref="N20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050" s="2" t="s">
        <v>29</v>
      </c>
      <c r="P2050" s="2" t="str" cm="1">
        <f t="array" ref="P20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050" s="1">
        <v>3</v>
      </c>
      <c r="R2050" s="1">
        <v>6.48</v>
      </c>
      <c r="S2050" s="1">
        <v>24</v>
      </c>
      <c r="T2050" s="1">
        <v>2.4</v>
      </c>
      <c r="U2050" s="1">
        <v>1</v>
      </c>
      <c r="V2050" s="10"/>
      <c r="W2050" s="1" t="s">
        <v>23</v>
      </c>
      <c r="X2050" s="2" t="s">
        <v>35</v>
      </c>
      <c r="Y2050" s="2" t="str" cm="1">
        <f t="array" ref="Y20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051" spans="1:25" ht="15" customHeight="1" x14ac:dyDescent="0.35">
      <c r="A2051" s="1">
        <v>2050</v>
      </c>
      <c r="B2051" s="13">
        <v>-7.6194332402915803</v>
      </c>
      <c r="C2051" s="12">
        <v>39.284193648087701</v>
      </c>
      <c r="D2051" s="1">
        <v>5941</v>
      </c>
      <c r="E2051" s="2" t="s">
        <v>2215</v>
      </c>
      <c r="F2051" s="1"/>
      <c r="G2051" s="2" t="s">
        <v>26</v>
      </c>
      <c r="H2051" s="2" t="s">
        <v>20</v>
      </c>
      <c r="I2051" s="2" t="s">
        <v>460</v>
      </c>
      <c r="J2051" s="1">
        <v>44319.39</v>
      </c>
      <c r="K2051" s="1">
        <v>-42514.83</v>
      </c>
      <c r="L2051" s="2" t="s">
        <v>21</v>
      </c>
      <c r="M2051" s="1">
        <v>2009</v>
      </c>
      <c r="N2051" s="1" t="str" cm="1">
        <f t="array" ref="N20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1" s="2" t="s">
        <v>32</v>
      </c>
      <c r="P2051" s="2" t="str" cm="1">
        <f t="array" ref="P20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1" s="1">
        <v>9</v>
      </c>
      <c r="R2051" s="1">
        <v>301</v>
      </c>
      <c r="S2051" s="1">
        <v>12.5</v>
      </c>
      <c r="T2051" s="1">
        <v>35</v>
      </c>
      <c r="U2051" s="1">
        <v>23.6</v>
      </c>
      <c r="V2051" s="10"/>
      <c r="W2051" s="1" t="s">
        <v>23</v>
      </c>
      <c r="X2051" s="2" t="s">
        <v>38</v>
      </c>
      <c r="Y2051" s="2" t="str" cm="1">
        <f t="array" ref="Y20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2" spans="1:25" ht="15" customHeight="1" x14ac:dyDescent="0.35">
      <c r="A2052" s="1">
        <v>2051</v>
      </c>
      <c r="B2052" s="13">
        <v>-7.6441309554306196</v>
      </c>
      <c r="C2052" s="12">
        <v>39.313411692705301</v>
      </c>
      <c r="D2052" s="1">
        <v>5943</v>
      </c>
      <c r="E2052" s="2" t="s">
        <v>2216</v>
      </c>
      <c r="F2052" s="1"/>
      <c r="G2052" s="2" t="s">
        <v>26</v>
      </c>
      <c r="H2052" s="2" t="s">
        <v>20</v>
      </c>
      <c r="I2052" s="2" t="s">
        <v>460</v>
      </c>
      <c r="J2052" s="1">
        <v>42170.95</v>
      </c>
      <c r="K2052" s="1">
        <v>-39282.79</v>
      </c>
      <c r="L2052" s="2" t="s">
        <v>21</v>
      </c>
      <c r="M2052" s="1">
        <v>2009</v>
      </c>
      <c r="N2052" s="1" t="str" cm="1">
        <f t="array" ref="N20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2" s="2" t="s">
        <v>32</v>
      </c>
      <c r="P2052" s="2" t="str" cm="1">
        <f t="array" ref="P20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2" s="1">
        <v>3</v>
      </c>
      <c r="R2052" s="1">
        <v>52</v>
      </c>
      <c r="S2052" s="1">
        <v>12.5</v>
      </c>
      <c r="T2052" s="1">
        <v>20</v>
      </c>
      <c r="U2052" s="1">
        <v>8</v>
      </c>
      <c r="V2052" s="10"/>
      <c r="W2052" s="1" t="s">
        <v>23</v>
      </c>
      <c r="X2052" s="2" t="s">
        <v>38</v>
      </c>
      <c r="Y2052" s="2" t="str" cm="1">
        <f t="array" ref="Y20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3" spans="1:25" ht="15" customHeight="1" x14ac:dyDescent="0.35">
      <c r="A2053" s="1">
        <v>2052</v>
      </c>
      <c r="B2053" s="13">
        <v>-7.4578510411227903</v>
      </c>
      <c r="C2053" s="12">
        <v>39.285967625846801</v>
      </c>
      <c r="D2053" s="1">
        <v>5944</v>
      </c>
      <c r="E2053" s="2" t="s">
        <v>2217</v>
      </c>
      <c r="F2053" s="1"/>
      <c r="G2053" s="2" t="s">
        <v>19</v>
      </c>
      <c r="H2053" s="2" t="s">
        <v>20</v>
      </c>
      <c r="I2053" s="2" t="s">
        <v>20</v>
      </c>
      <c r="J2053" s="1">
        <v>58259.19</v>
      </c>
      <c r="K2053" s="1">
        <v>-42226.29</v>
      </c>
      <c r="L2053" s="2" t="s">
        <v>21</v>
      </c>
      <c r="M2053" s="1">
        <v>2009</v>
      </c>
      <c r="N2053" s="1" t="str" cm="1">
        <f t="array" ref="N20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3" s="2" t="s">
        <v>133</v>
      </c>
      <c r="P2053" s="2" t="str" cm="1">
        <f t="array" ref="P20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3" s="1">
        <v>1</v>
      </c>
      <c r="R2053" s="1">
        <v>9.3000000000000007</v>
      </c>
      <c r="S2053" s="1">
        <v>32.5</v>
      </c>
      <c r="T2053" s="1">
        <v>9.3000000000000007</v>
      </c>
      <c r="U2053" s="9"/>
      <c r="V2053" s="10"/>
      <c r="W2053" s="1" t="s">
        <v>23</v>
      </c>
      <c r="X2053" s="2" t="s">
        <v>24</v>
      </c>
      <c r="Y2053" s="2" t="str" cm="1">
        <f t="array" ref="Y20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4" spans="1:25" ht="15" customHeight="1" x14ac:dyDescent="0.35">
      <c r="A2054" s="1">
        <v>2053</v>
      </c>
      <c r="B2054" s="13">
        <v>-7.4646557939916702</v>
      </c>
      <c r="C2054" s="12">
        <v>39.281310902483199</v>
      </c>
      <c r="D2054" s="1">
        <v>5945</v>
      </c>
      <c r="E2054" s="2" t="s">
        <v>2218</v>
      </c>
      <c r="F2054" s="1"/>
      <c r="G2054" s="2" t="s">
        <v>19</v>
      </c>
      <c r="H2054" s="2" t="s">
        <v>20</v>
      </c>
      <c r="I2054" s="2" t="s">
        <v>20</v>
      </c>
      <c r="J2054" s="1">
        <v>57675.91</v>
      </c>
      <c r="K2054" s="1">
        <v>-42747.65</v>
      </c>
      <c r="L2054" s="2" t="s">
        <v>21</v>
      </c>
      <c r="M2054" s="1">
        <v>2009</v>
      </c>
      <c r="N2054" s="1" t="str" cm="1">
        <f t="array" ref="N20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4" s="2" t="s">
        <v>133</v>
      </c>
      <c r="P2054" s="2" t="str" cm="1">
        <f t="array" ref="P20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54" s="1">
        <v>1</v>
      </c>
      <c r="R2054" s="1">
        <v>9.0500000000000007</v>
      </c>
      <c r="S2054" s="1">
        <v>15</v>
      </c>
      <c r="T2054" s="1">
        <v>9.0500000000000007</v>
      </c>
      <c r="U2054" s="9"/>
      <c r="V2054" s="10"/>
      <c r="W2054" s="1" t="s">
        <v>23</v>
      </c>
      <c r="X2054" s="2" t="s">
        <v>24</v>
      </c>
      <c r="Y2054" s="2" t="str" cm="1">
        <f t="array" ref="Y20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5" spans="1:25" ht="15" customHeight="1" x14ac:dyDescent="0.35">
      <c r="A2055" s="1">
        <v>2054</v>
      </c>
      <c r="B2055" s="13">
        <v>-7.46985218575134</v>
      </c>
      <c r="C2055" s="12">
        <v>39.280619141872002</v>
      </c>
      <c r="D2055" s="1">
        <v>5946</v>
      </c>
      <c r="E2055" s="2" t="s">
        <v>2219</v>
      </c>
      <c r="F2055" s="1"/>
      <c r="G2055" s="2" t="s">
        <v>37</v>
      </c>
      <c r="H2055" s="2" t="s">
        <v>20</v>
      </c>
      <c r="I2055" s="2" t="s">
        <v>20</v>
      </c>
      <c r="J2055" s="1">
        <v>57228.11</v>
      </c>
      <c r="K2055" s="1">
        <v>-42827.75</v>
      </c>
      <c r="L2055" s="2" t="s">
        <v>21</v>
      </c>
      <c r="M2055" s="1">
        <v>2009</v>
      </c>
      <c r="N2055" s="1" t="str" cm="1">
        <f t="array" ref="N20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5" s="2" t="s">
        <v>32</v>
      </c>
      <c r="P2055" s="2" t="str" cm="1">
        <f t="array" ref="P20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5" s="1">
        <v>3</v>
      </c>
      <c r="R2055" s="1">
        <v>40</v>
      </c>
      <c r="S2055" s="1">
        <v>8.1</v>
      </c>
      <c r="T2055" s="1">
        <v>18</v>
      </c>
      <c r="U2055" s="1">
        <v>8.5</v>
      </c>
      <c r="V2055" s="10"/>
      <c r="W2055" s="1" t="s">
        <v>23</v>
      </c>
      <c r="X2055" s="2" t="s">
        <v>38</v>
      </c>
      <c r="Y2055" s="2" t="str" cm="1">
        <f t="array" ref="Y20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6" spans="1:25" ht="15" customHeight="1" x14ac:dyDescent="0.35">
      <c r="A2056" s="1">
        <v>2055</v>
      </c>
      <c r="B2056" s="13">
        <v>-7.4896619395373198</v>
      </c>
      <c r="C2056" s="12">
        <v>39.275715264003999</v>
      </c>
      <c r="D2056" s="1">
        <v>5948</v>
      </c>
      <c r="E2056" s="2" t="s">
        <v>2220</v>
      </c>
      <c r="F2056" s="1"/>
      <c r="G2056" s="2" t="s">
        <v>26</v>
      </c>
      <c r="H2056" s="2" t="s">
        <v>20</v>
      </c>
      <c r="I2056" s="2" t="s">
        <v>20</v>
      </c>
      <c r="J2056" s="1">
        <v>55522.71</v>
      </c>
      <c r="K2056" s="1">
        <v>-43384.53</v>
      </c>
      <c r="L2056" s="2" t="s">
        <v>21</v>
      </c>
      <c r="M2056" s="1">
        <v>2009</v>
      </c>
      <c r="N2056" s="1" t="str" cm="1">
        <f t="array" ref="N20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6" s="2" t="s">
        <v>32</v>
      </c>
      <c r="P2056" s="2" t="str" cm="1">
        <f t="array" ref="P20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6" s="1">
        <v>3</v>
      </c>
      <c r="R2056" s="1">
        <v>52</v>
      </c>
      <c r="S2056" s="1">
        <v>15</v>
      </c>
      <c r="T2056" s="1">
        <v>20</v>
      </c>
      <c r="U2056" s="1">
        <v>9.0500000000000007</v>
      </c>
      <c r="V2056" s="10"/>
      <c r="W2056" s="1" t="s">
        <v>23</v>
      </c>
      <c r="X2056" s="2" t="s">
        <v>38</v>
      </c>
      <c r="Y2056" s="2" t="str" cm="1">
        <f t="array" ref="Y20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7" spans="1:25" ht="15" customHeight="1" x14ac:dyDescent="0.35">
      <c r="A2057" s="1">
        <v>2056</v>
      </c>
      <c r="B2057" s="13">
        <v>-7.5031421187340896</v>
      </c>
      <c r="C2057" s="12">
        <v>39.275820948966199</v>
      </c>
      <c r="D2057" s="1">
        <v>5950</v>
      </c>
      <c r="E2057" s="2" t="s">
        <v>2221</v>
      </c>
      <c r="F2057" s="1"/>
      <c r="G2057" s="2" t="s">
        <v>26</v>
      </c>
      <c r="H2057" s="2" t="s">
        <v>20</v>
      </c>
      <c r="I2057" s="2" t="s">
        <v>20</v>
      </c>
      <c r="J2057" s="1">
        <v>54359.42</v>
      </c>
      <c r="K2057" s="1">
        <v>-43380.98</v>
      </c>
      <c r="L2057" s="2" t="s">
        <v>21</v>
      </c>
      <c r="M2057" s="1">
        <v>2009</v>
      </c>
      <c r="N2057" s="1" t="str" cm="1">
        <f t="array" ref="N20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7" s="2" t="s">
        <v>32</v>
      </c>
      <c r="P2057" s="2" t="str" cm="1">
        <f t="array" ref="P20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7" s="1">
        <v>3</v>
      </c>
      <c r="R2057" s="1">
        <v>52</v>
      </c>
      <c r="S2057" s="1">
        <v>15</v>
      </c>
      <c r="T2057" s="1">
        <v>20</v>
      </c>
      <c r="U2057" s="1">
        <v>10.74</v>
      </c>
      <c r="V2057" s="10"/>
      <c r="W2057" s="1" t="s">
        <v>23</v>
      </c>
      <c r="X2057" s="2" t="s">
        <v>38</v>
      </c>
      <c r="Y2057" s="2" t="str" cm="1">
        <f t="array" ref="Y20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8" spans="1:25" ht="15" customHeight="1" x14ac:dyDescent="0.35">
      <c r="A2058" s="1">
        <v>2057</v>
      </c>
      <c r="B2058" s="13">
        <v>-7.5152180875537598</v>
      </c>
      <c r="C2058" s="12">
        <v>39.276326828491101</v>
      </c>
      <c r="D2058" s="1">
        <v>5952</v>
      </c>
      <c r="E2058" s="2" t="s">
        <v>2222</v>
      </c>
      <c r="F2058" s="1"/>
      <c r="G2058" s="2" t="s">
        <v>37</v>
      </c>
      <c r="H2058" s="2" t="s">
        <v>20</v>
      </c>
      <c r="I2058" s="2" t="s">
        <v>20</v>
      </c>
      <c r="J2058" s="1">
        <v>53317</v>
      </c>
      <c r="K2058" s="1">
        <v>-43332</v>
      </c>
      <c r="L2058" s="2" t="s">
        <v>21</v>
      </c>
      <c r="M2058" s="1">
        <v>2009</v>
      </c>
      <c r="N2058" s="1" t="str" cm="1">
        <f t="array" ref="N20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8" s="2" t="s">
        <v>32</v>
      </c>
      <c r="P2058" s="2" t="str" cm="1">
        <f t="array" ref="P20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8" s="1">
        <v>3</v>
      </c>
      <c r="R2058" s="1">
        <v>32</v>
      </c>
      <c r="S2058" s="1">
        <v>9.6</v>
      </c>
      <c r="T2058" s="1">
        <v>16</v>
      </c>
      <c r="U2058" s="1">
        <v>8.1999999999999993</v>
      </c>
      <c r="V2058" s="10"/>
      <c r="W2058" s="1" t="s">
        <v>23</v>
      </c>
      <c r="X2058" s="2" t="s">
        <v>38</v>
      </c>
      <c r="Y2058" s="2" t="str" cm="1">
        <f t="array" ref="Y20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59" spans="1:25" ht="15" customHeight="1" x14ac:dyDescent="0.35">
      <c r="A2059" s="1">
        <v>2058</v>
      </c>
      <c r="B2059" s="13">
        <v>-7.52700677730867</v>
      </c>
      <c r="C2059" s="12">
        <v>39.278694635849497</v>
      </c>
      <c r="D2059" s="1">
        <v>5954</v>
      </c>
      <c r="E2059" s="2" t="s">
        <v>2223</v>
      </c>
      <c r="F2059" s="1"/>
      <c r="G2059" s="2" t="s">
        <v>37</v>
      </c>
      <c r="H2059" s="2" t="s">
        <v>20</v>
      </c>
      <c r="I2059" s="2" t="s">
        <v>20</v>
      </c>
      <c r="J2059" s="1">
        <v>52298</v>
      </c>
      <c r="K2059" s="1">
        <v>-43076</v>
      </c>
      <c r="L2059" s="2" t="s">
        <v>21</v>
      </c>
      <c r="M2059" s="1">
        <v>2009</v>
      </c>
      <c r="N2059" s="1" t="str" cm="1">
        <f t="array" ref="N20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59" s="2" t="s">
        <v>32</v>
      </c>
      <c r="P2059" s="2" t="str" cm="1">
        <f t="array" ref="P20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59" s="1">
        <v>3</v>
      </c>
      <c r="R2059" s="1">
        <v>32</v>
      </c>
      <c r="S2059" s="1">
        <v>8.1</v>
      </c>
      <c r="T2059" s="1">
        <v>16</v>
      </c>
      <c r="U2059" s="1">
        <v>7.3</v>
      </c>
      <c r="V2059" s="10"/>
      <c r="W2059" s="1" t="s">
        <v>23</v>
      </c>
      <c r="X2059" s="2" t="s">
        <v>38</v>
      </c>
      <c r="Y2059" s="2" t="str" cm="1">
        <f t="array" ref="Y20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0" spans="1:25" ht="15" customHeight="1" x14ac:dyDescent="0.35">
      <c r="A2060" s="1">
        <v>2059</v>
      </c>
      <c r="B2060" s="13">
        <v>-7.55050556908507</v>
      </c>
      <c r="C2060" s="12">
        <v>39.282390989823199</v>
      </c>
      <c r="D2060" s="1">
        <v>5955</v>
      </c>
      <c r="E2060" s="2" t="s">
        <v>2224</v>
      </c>
      <c r="F2060" s="1"/>
      <c r="G2060" s="2" t="s">
        <v>26</v>
      </c>
      <c r="H2060" s="2" t="s">
        <v>20</v>
      </c>
      <c r="I2060" s="2" t="s">
        <v>20</v>
      </c>
      <c r="J2060" s="1">
        <v>50267.73</v>
      </c>
      <c r="K2060" s="1">
        <v>-42678.94</v>
      </c>
      <c r="L2060" s="2" t="s">
        <v>21</v>
      </c>
      <c r="M2060" s="1">
        <v>2009</v>
      </c>
      <c r="N2060" s="1" t="str" cm="1">
        <f t="array" ref="N20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0" s="2" t="s">
        <v>32</v>
      </c>
      <c r="P2060" s="2" t="str" cm="1">
        <f t="array" ref="P20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0" s="1">
        <v>4</v>
      </c>
      <c r="R2060" s="1">
        <v>96</v>
      </c>
      <c r="S2060" s="1">
        <v>15</v>
      </c>
      <c r="T2060" s="1">
        <v>28</v>
      </c>
      <c r="U2060" s="1">
        <v>6.6</v>
      </c>
      <c r="V2060" s="10"/>
      <c r="W2060" s="1" t="s">
        <v>23</v>
      </c>
      <c r="X2060" s="2" t="s">
        <v>38</v>
      </c>
      <c r="Y2060" s="2" t="str" cm="1">
        <f t="array" ref="Y20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1" spans="1:25" ht="15" customHeight="1" x14ac:dyDescent="0.35">
      <c r="A2061" s="1">
        <v>2060</v>
      </c>
      <c r="B2061" s="13">
        <v>-7.5664579497672397</v>
      </c>
      <c r="C2061" s="12">
        <v>39.278332424567502</v>
      </c>
      <c r="D2061" s="1">
        <v>5958</v>
      </c>
      <c r="E2061" s="2" t="s">
        <v>2225</v>
      </c>
      <c r="F2061" s="1"/>
      <c r="G2061" s="2" t="s">
        <v>19</v>
      </c>
      <c r="H2061" s="2" t="s">
        <v>20</v>
      </c>
      <c r="I2061" s="2" t="s">
        <v>460</v>
      </c>
      <c r="J2061" s="1">
        <v>48894.15</v>
      </c>
      <c r="K2061" s="1">
        <v>-43138.27</v>
      </c>
      <c r="L2061" s="2" t="s">
        <v>21</v>
      </c>
      <c r="M2061" s="1">
        <v>2009</v>
      </c>
      <c r="N2061" s="1" t="str" cm="1">
        <f t="array" ref="N20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1" s="2" t="s">
        <v>32</v>
      </c>
      <c r="P2061" s="2" t="str" cm="1">
        <f t="array" ref="P20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1" s="1">
        <v>3</v>
      </c>
      <c r="R2061" s="1">
        <v>28</v>
      </c>
      <c r="S2061" s="1">
        <v>25.1</v>
      </c>
      <c r="T2061" s="1">
        <v>12</v>
      </c>
      <c r="U2061" s="1">
        <v>8.4</v>
      </c>
      <c r="V2061" s="10"/>
      <c r="W2061" s="1" t="s">
        <v>23</v>
      </c>
      <c r="X2061" s="2" t="s">
        <v>38</v>
      </c>
      <c r="Y2061" s="2" t="str" cm="1">
        <f t="array" ref="Y20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2" spans="1:25" ht="15" customHeight="1" x14ac:dyDescent="0.35">
      <c r="A2062" s="1">
        <v>2061</v>
      </c>
      <c r="B2062" s="13">
        <v>-7.5842675277440499</v>
      </c>
      <c r="C2062" s="12">
        <v>39.281923977468303</v>
      </c>
      <c r="D2062" s="1">
        <v>5960</v>
      </c>
      <c r="E2062" s="2" t="s">
        <v>2226</v>
      </c>
      <c r="F2062" s="1"/>
      <c r="G2062" s="2" t="s">
        <v>37</v>
      </c>
      <c r="H2062" s="2" t="s">
        <v>20</v>
      </c>
      <c r="I2062" s="2" t="s">
        <v>460</v>
      </c>
      <c r="J2062" s="1">
        <v>47355</v>
      </c>
      <c r="K2062" s="1">
        <v>-42749</v>
      </c>
      <c r="L2062" s="2" t="s">
        <v>21</v>
      </c>
      <c r="M2062" s="1">
        <v>2009</v>
      </c>
      <c r="N2062" s="1" t="str" cm="1">
        <f t="array" ref="N20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2" s="2" t="s">
        <v>32</v>
      </c>
      <c r="P2062" s="2" t="str" cm="1">
        <f t="array" ref="P20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2" s="1">
        <v>3</v>
      </c>
      <c r="R2062" s="1">
        <v>35</v>
      </c>
      <c r="S2062" s="1">
        <v>11.1</v>
      </c>
      <c r="T2062" s="1">
        <v>17</v>
      </c>
      <c r="U2062" s="1">
        <v>11</v>
      </c>
      <c r="V2062" s="10"/>
      <c r="W2062" s="1" t="s">
        <v>23</v>
      </c>
      <c r="X2062" s="2" t="s">
        <v>38</v>
      </c>
      <c r="Y2062" s="2" t="str" cm="1">
        <f t="array" ref="Y20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3" spans="1:25" ht="15" customHeight="1" x14ac:dyDescent="0.35">
      <c r="A2063" s="1">
        <v>2062</v>
      </c>
      <c r="B2063" s="13">
        <v>-7.61595419353573</v>
      </c>
      <c r="C2063" s="12">
        <v>39.280348639059</v>
      </c>
      <c r="D2063" s="1">
        <v>5964</v>
      </c>
      <c r="E2063" s="2" t="s">
        <v>2227</v>
      </c>
      <c r="F2063" s="1"/>
      <c r="G2063" s="2" t="s">
        <v>37</v>
      </c>
      <c r="H2063" s="2" t="s">
        <v>20</v>
      </c>
      <c r="I2063" s="2" t="s">
        <v>460</v>
      </c>
      <c r="J2063" s="1">
        <v>44622</v>
      </c>
      <c r="K2063" s="1">
        <v>-42940</v>
      </c>
      <c r="L2063" s="2" t="s">
        <v>21</v>
      </c>
      <c r="M2063" s="1">
        <v>2009</v>
      </c>
      <c r="N2063" s="1" t="str" cm="1">
        <f t="array" ref="N20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3" s="2" t="s">
        <v>32</v>
      </c>
      <c r="P2063" s="2" t="str" cm="1">
        <f t="array" ref="P20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3" s="1">
        <v>3</v>
      </c>
      <c r="R2063" s="1">
        <v>55</v>
      </c>
      <c r="S2063" s="1">
        <v>13.1</v>
      </c>
      <c r="T2063" s="1">
        <v>27</v>
      </c>
      <c r="U2063" s="1">
        <v>7.05</v>
      </c>
      <c r="V2063" s="10"/>
      <c r="W2063" s="1" t="s">
        <v>23</v>
      </c>
      <c r="X2063" s="2" t="s">
        <v>38</v>
      </c>
      <c r="Y2063" s="2" t="str" cm="1">
        <f t="array" ref="Y20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4" spans="1:25" ht="15" customHeight="1" x14ac:dyDescent="0.35">
      <c r="A2064" s="1">
        <v>2063</v>
      </c>
      <c r="B2064" s="13">
        <v>-7.6270581197305303</v>
      </c>
      <c r="C2064" s="12">
        <v>39.2662952118703</v>
      </c>
      <c r="D2064" s="1">
        <v>5966</v>
      </c>
      <c r="E2064" s="2" t="s">
        <v>2228</v>
      </c>
      <c r="F2064" s="1"/>
      <c r="G2064" s="2" t="s">
        <v>26</v>
      </c>
      <c r="H2064" s="2" t="s">
        <v>20</v>
      </c>
      <c r="I2064" s="2" t="s">
        <v>460</v>
      </c>
      <c r="J2064" s="1">
        <v>43672.63</v>
      </c>
      <c r="K2064" s="1">
        <v>-44505.65</v>
      </c>
      <c r="L2064" s="2" t="s">
        <v>21</v>
      </c>
      <c r="M2064" s="1">
        <v>2009</v>
      </c>
      <c r="N2064" s="1" t="str" cm="1">
        <f t="array" ref="N20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4" s="2" t="s">
        <v>32</v>
      </c>
      <c r="P2064" s="2" t="str" cm="1">
        <f t="array" ref="P20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4" s="1">
        <v>17</v>
      </c>
      <c r="R2064" s="1">
        <v>581</v>
      </c>
      <c r="S2064" s="1">
        <v>15</v>
      </c>
      <c r="T2064" s="1">
        <v>35</v>
      </c>
      <c r="U2064" s="1">
        <v>29.2</v>
      </c>
      <c r="V2064" s="10"/>
      <c r="W2064" s="1" t="s">
        <v>23</v>
      </c>
      <c r="X2064" s="2" t="s">
        <v>38</v>
      </c>
      <c r="Y2064" s="2" t="str" cm="1">
        <f t="array" ref="Y20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5" spans="1:25" ht="15" customHeight="1" x14ac:dyDescent="0.35">
      <c r="A2065" s="1">
        <v>2064</v>
      </c>
      <c r="B2065" s="13">
        <v>-7.69691808994813</v>
      </c>
      <c r="C2065" s="12">
        <v>39.197960642404603</v>
      </c>
      <c r="D2065" s="1">
        <v>5967</v>
      </c>
      <c r="E2065" s="2" t="s">
        <v>2229</v>
      </c>
      <c r="F2065" s="1"/>
      <c r="G2065" s="2" t="s">
        <v>37</v>
      </c>
      <c r="H2065" s="2" t="s">
        <v>20</v>
      </c>
      <c r="I2065" s="2" t="s">
        <v>195</v>
      </c>
      <c r="J2065" s="1">
        <v>37680.15</v>
      </c>
      <c r="K2065" s="1">
        <v>-52123.57</v>
      </c>
      <c r="L2065" s="2" t="s">
        <v>21</v>
      </c>
      <c r="M2065" s="1">
        <v>2009</v>
      </c>
      <c r="N2065" s="1" t="str" cm="1">
        <f t="array" ref="N20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5" s="2" t="s">
        <v>32</v>
      </c>
      <c r="P2065" s="2" t="str" cm="1">
        <f t="array" ref="P20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5" s="1">
        <v>3</v>
      </c>
      <c r="R2065" s="1">
        <v>60</v>
      </c>
      <c r="S2065" s="1">
        <v>18.7</v>
      </c>
      <c r="T2065" s="1">
        <v>30</v>
      </c>
      <c r="U2065" s="1">
        <v>16.8</v>
      </c>
      <c r="V2065" s="10"/>
      <c r="W2065" s="1" t="s">
        <v>23</v>
      </c>
      <c r="X2065" s="2" t="s">
        <v>38</v>
      </c>
      <c r="Y2065" s="2" t="str" cm="1">
        <f t="array" ref="Y20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6" spans="1:25" ht="15" customHeight="1" x14ac:dyDescent="0.35">
      <c r="A2066" s="1">
        <v>2065</v>
      </c>
      <c r="B2066" s="13">
        <v>-7.6894629437729201</v>
      </c>
      <c r="C2066" s="12">
        <v>39.201002931646499</v>
      </c>
      <c r="D2066" s="1">
        <v>5968</v>
      </c>
      <c r="E2066" s="2" t="s">
        <v>2230</v>
      </c>
      <c r="F2066" s="1"/>
      <c r="G2066" s="2" t="s">
        <v>37</v>
      </c>
      <c r="H2066" s="2" t="s">
        <v>20</v>
      </c>
      <c r="I2066" s="2" t="s">
        <v>195</v>
      </c>
      <c r="J2066" s="1">
        <v>38322.51</v>
      </c>
      <c r="K2066" s="1">
        <v>-51782.69</v>
      </c>
      <c r="L2066" s="2" t="s">
        <v>21</v>
      </c>
      <c r="M2066" s="1">
        <v>2009</v>
      </c>
      <c r="N2066" s="1" t="str" cm="1">
        <f t="array" ref="N20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6" s="2" t="s">
        <v>32</v>
      </c>
      <c r="P2066" s="2" t="str" cm="1">
        <f t="array" ref="P20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6" s="1">
        <v>3</v>
      </c>
      <c r="R2066" s="1">
        <v>32</v>
      </c>
      <c r="S2066" s="1">
        <v>9.6</v>
      </c>
      <c r="T2066" s="1">
        <v>16</v>
      </c>
      <c r="U2066" s="1">
        <v>7.5</v>
      </c>
      <c r="V2066" s="10"/>
      <c r="W2066" s="1" t="s">
        <v>23</v>
      </c>
      <c r="X2066" s="2" t="s">
        <v>38</v>
      </c>
      <c r="Y2066" s="2" t="str" cm="1">
        <f t="array" ref="Y20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7" spans="1:25" ht="15" customHeight="1" x14ac:dyDescent="0.35">
      <c r="A2067" s="1">
        <v>2066</v>
      </c>
      <c r="B2067" s="13">
        <v>-7.6716217008405998</v>
      </c>
      <c r="C2067" s="12">
        <v>39.220090225895902</v>
      </c>
      <c r="D2067" s="1">
        <v>5971</v>
      </c>
      <c r="E2067" s="2" t="s">
        <v>2231</v>
      </c>
      <c r="F2067" s="1"/>
      <c r="G2067" s="2" t="s">
        <v>37</v>
      </c>
      <c r="H2067" s="2" t="s">
        <v>20</v>
      </c>
      <c r="I2067" s="2" t="s">
        <v>195</v>
      </c>
      <c r="J2067" s="1">
        <v>39852.870000000003</v>
      </c>
      <c r="K2067" s="1">
        <v>-49655.92</v>
      </c>
      <c r="L2067" s="2" t="s">
        <v>21</v>
      </c>
      <c r="M2067" s="1">
        <v>2009</v>
      </c>
      <c r="N2067" s="1" t="str" cm="1">
        <f t="array" ref="N20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7" s="2" t="s">
        <v>32</v>
      </c>
      <c r="P2067" s="2" t="str" cm="1">
        <f t="array" ref="P20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7" s="1">
        <v>3</v>
      </c>
      <c r="R2067" s="1">
        <v>35</v>
      </c>
      <c r="S2067" s="1">
        <v>9.98</v>
      </c>
      <c r="T2067" s="1">
        <v>18</v>
      </c>
      <c r="U2067" s="1">
        <v>7.7</v>
      </c>
      <c r="V2067" s="10"/>
      <c r="W2067" s="1" t="s">
        <v>23</v>
      </c>
      <c r="X2067" s="2" t="s">
        <v>38</v>
      </c>
      <c r="Y2067" s="2" t="str" cm="1">
        <f t="array" ref="Y20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8" spans="1:25" ht="15" customHeight="1" x14ac:dyDescent="0.35">
      <c r="A2068" s="1">
        <v>2067</v>
      </c>
      <c r="B2068" s="13">
        <v>-7.6656874488664899</v>
      </c>
      <c r="C2068" s="12">
        <v>39.221714009926401</v>
      </c>
      <c r="D2068" s="1">
        <v>5972</v>
      </c>
      <c r="E2068" s="2" t="s">
        <v>2232</v>
      </c>
      <c r="F2068" s="1"/>
      <c r="G2068" s="2" t="s">
        <v>37</v>
      </c>
      <c r="H2068" s="2" t="s">
        <v>20</v>
      </c>
      <c r="I2068" s="2" t="s">
        <v>195</v>
      </c>
      <c r="J2068" s="1">
        <v>40364.410000000003</v>
      </c>
      <c r="K2068" s="1">
        <v>-49473.02</v>
      </c>
      <c r="L2068" s="2" t="s">
        <v>21</v>
      </c>
      <c r="M2068" s="1">
        <v>2009</v>
      </c>
      <c r="N2068" s="1" t="str" cm="1">
        <f t="array" ref="N20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8" s="2" t="s">
        <v>32</v>
      </c>
      <c r="P2068" s="2" t="str" cm="1">
        <f t="array" ref="P20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8" s="1">
        <v>3</v>
      </c>
      <c r="R2068" s="1">
        <v>32</v>
      </c>
      <c r="S2068" s="1">
        <v>6.88</v>
      </c>
      <c r="T2068" s="1">
        <v>16</v>
      </c>
      <c r="U2068" s="1">
        <v>7.5</v>
      </c>
      <c r="V2068" s="10"/>
      <c r="W2068" s="1" t="s">
        <v>23</v>
      </c>
      <c r="X2068" s="2" t="s">
        <v>38</v>
      </c>
      <c r="Y2068" s="2" t="str" cm="1">
        <f t="array" ref="Y20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69" spans="1:25" ht="15" customHeight="1" x14ac:dyDescent="0.35">
      <c r="A2069" s="1">
        <v>2068</v>
      </c>
      <c r="B2069" s="13">
        <v>-7.6535787348687299</v>
      </c>
      <c r="C2069" s="12">
        <v>39.2227183824874</v>
      </c>
      <c r="D2069" s="1">
        <v>5973</v>
      </c>
      <c r="E2069" s="2" t="s">
        <v>2233</v>
      </c>
      <c r="F2069" s="1"/>
      <c r="G2069" s="2" t="s">
        <v>19</v>
      </c>
      <c r="H2069" s="2" t="s">
        <v>20</v>
      </c>
      <c r="I2069" s="2" t="s">
        <v>195</v>
      </c>
      <c r="J2069" s="1">
        <v>41409.480000000003</v>
      </c>
      <c r="K2069" s="1">
        <v>-49356.05</v>
      </c>
      <c r="L2069" s="2" t="s">
        <v>21</v>
      </c>
      <c r="M2069" s="1">
        <v>2009</v>
      </c>
      <c r="N2069" s="1" t="str" cm="1">
        <f t="array" ref="N20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69" s="2" t="s">
        <v>32</v>
      </c>
      <c r="P2069" s="2" t="str" cm="1">
        <f t="array" ref="P20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69" s="1">
        <v>3</v>
      </c>
      <c r="R2069" s="1">
        <v>30</v>
      </c>
      <c r="S2069" s="1">
        <v>31.05</v>
      </c>
      <c r="T2069" s="1">
        <v>14</v>
      </c>
      <c r="U2069" s="1">
        <v>9.15</v>
      </c>
      <c r="V2069" s="10"/>
      <c r="W2069" s="1" t="s">
        <v>23</v>
      </c>
      <c r="X2069" s="2" t="s">
        <v>38</v>
      </c>
      <c r="Y2069" s="2" t="str" cm="1">
        <f t="array" ref="Y20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0" spans="1:25" ht="15" customHeight="1" x14ac:dyDescent="0.35">
      <c r="A2070" s="1">
        <v>2069</v>
      </c>
      <c r="B2070" s="13">
        <v>-7.6462681349194801</v>
      </c>
      <c r="C2070" s="12">
        <v>39.224169045496701</v>
      </c>
      <c r="D2070" s="1">
        <v>5974</v>
      </c>
      <c r="E2070" s="2" t="s">
        <v>2234</v>
      </c>
      <c r="F2070" s="1"/>
      <c r="G2070" s="2" t="s">
        <v>26</v>
      </c>
      <c r="H2070" s="2" t="s">
        <v>20</v>
      </c>
      <c r="I2070" s="2" t="s">
        <v>195</v>
      </c>
      <c r="J2070" s="1">
        <v>42039.92</v>
      </c>
      <c r="K2070" s="1">
        <v>-49191.63</v>
      </c>
      <c r="L2070" s="2" t="s">
        <v>21</v>
      </c>
      <c r="M2070" s="1">
        <v>2009</v>
      </c>
      <c r="N2070" s="1" t="str" cm="1">
        <f t="array" ref="N20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0" s="2" t="s">
        <v>32</v>
      </c>
      <c r="P2070" s="2" t="str" cm="1">
        <f t="array" ref="P20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0" s="1">
        <v>3</v>
      </c>
      <c r="R2070" s="1">
        <v>52</v>
      </c>
      <c r="S2070" s="1">
        <v>15</v>
      </c>
      <c r="T2070" s="1">
        <v>20</v>
      </c>
      <c r="U2070" s="1">
        <v>11.7</v>
      </c>
      <c r="V2070" s="10"/>
      <c r="W2070" s="1" t="s">
        <v>23</v>
      </c>
      <c r="X2070" s="2" t="s">
        <v>38</v>
      </c>
      <c r="Y2070" s="2" t="str" cm="1">
        <f t="array" ref="Y20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1" spans="1:25" ht="15" customHeight="1" x14ac:dyDescent="0.35">
      <c r="A2071" s="1">
        <v>2070</v>
      </c>
      <c r="B2071" s="13">
        <v>-7.6342617364197496</v>
      </c>
      <c r="C2071" s="12">
        <v>39.236779215946299</v>
      </c>
      <c r="D2071" s="1">
        <v>5976</v>
      </c>
      <c r="E2071" s="2" t="s">
        <v>2235</v>
      </c>
      <c r="F2071" s="1"/>
      <c r="G2071" s="2" t="s">
        <v>37</v>
      </c>
      <c r="H2071" s="2" t="s">
        <v>20</v>
      </c>
      <c r="I2071" s="2" t="s">
        <v>195</v>
      </c>
      <c r="J2071" s="1">
        <v>43069</v>
      </c>
      <c r="K2071" s="1">
        <v>-47786</v>
      </c>
      <c r="L2071" s="2" t="s">
        <v>21</v>
      </c>
      <c r="M2071" s="1">
        <v>2009</v>
      </c>
      <c r="N2071" s="1" t="str" cm="1">
        <f t="array" ref="N20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1" s="2" t="s">
        <v>32</v>
      </c>
      <c r="P2071" s="2" t="str" cm="1">
        <f t="array" ref="P20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1" s="1">
        <v>3</v>
      </c>
      <c r="R2071" s="1">
        <v>36</v>
      </c>
      <c r="S2071" s="1">
        <v>7.04</v>
      </c>
      <c r="T2071" s="1">
        <v>18</v>
      </c>
      <c r="U2071" s="1">
        <v>7.6</v>
      </c>
      <c r="V2071" s="10"/>
      <c r="W2071" s="1" t="s">
        <v>23</v>
      </c>
      <c r="X2071" s="2" t="s">
        <v>38</v>
      </c>
      <c r="Y2071" s="2" t="str" cm="1">
        <f t="array" ref="Y20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2" spans="1:25" ht="15" customHeight="1" x14ac:dyDescent="0.35">
      <c r="A2072" s="1">
        <v>2071</v>
      </c>
      <c r="B2072" s="13">
        <v>-7.6312099039973997</v>
      </c>
      <c r="C2072" s="12">
        <v>39.257643765553603</v>
      </c>
      <c r="D2072" s="1">
        <v>5977</v>
      </c>
      <c r="E2072" s="2" t="s">
        <v>2236</v>
      </c>
      <c r="F2072" s="1"/>
      <c r="G2072" s="2" t="s">
        <v>37</v>
      </c>
      <c r="H2072" s="2" t="s">
        <v>20</v>
      </c>
      <c r="I2072" s="2" t="s">
        <v>460</v>
      </c>
      <c r="J2072" s="1">
        <v>43319.65</v>
      </c>
      <c r="K2072" s="1">
        <v>-45468.14</v>
      </c>
      <c r="L2072" s="2" t="s">
        <v>21</v>
      </c>
      <c r="M2072" s="1">
        <v>2009</v>
      </c>
      <c r="N2072" s="1" t="str" cm="1">
        <f t="array" ref="N20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2" s="2" t="s">
        <v>32</v>
      </c>
      <c r="P2072" s="2" t="str" cm="1">
        <f t="array" ref="P20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2" s="1">
        <v>3</v>
      </c>
      <c r="R2072" s="1">
        <v>36</v>
      </c>
      <c r="S2072" s="1">
        <v>8.1</v>
      </c>
      <c r="T2072" s="1">
        <v>18</v>
      </c>
      <c r="U2072" s="1">
        <v>7.75</v>
      </c>
      <c r="V2072" s="10"/>
      <c r="W2072" s="1" t="s">
        <v>23</v>
      </c>
      <c r="X2072" s="2" t="s">
        <v>38</v>
      </c>
      <c r="Y2072" s="2" t="str" cm="1">
        <f t="array" ref="Y20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3" spans="1:25" ht="15" customHeight="1" x14ac:dyDescent="0.35">
      <c r="A2073" s="1">
        <v>2072</v>
      </c>
      <c r="B2073" s="13">
        <v>-7.6349127680637503</v>
      </c>
      <c r="C2073" s="12">
        <v>39.247228859363602</v>
      </c>
      <c r="D2073" s="1">
        <v>5978</v>
      </c>
      <c r="E2073" s="2" t="s">
        <v>2237</v>
      </c>
      <c r="F2073" s="1"/>
      <c r="G2073" s="2" t="s">
        <v>26</v>
      </c>
      <c r="H2073" s="2" t="s">
        <v>20</v>
      </c>
      <c r="I2073" s="2" t="s">
        <v>460</v>
      </c>
      <c r="J2073" s="1">
        <v>43006.41</v>
      </c>
      <c r="K2073" s="1">
        <v>-46626.18</v>
      </c>
      <c r="L2073" s="2" t="s">
        <v>21</v>
      </c>
      <c r="M2073" s="1">
        <v>2009</v>
      </c>
      <c r="N2073" s="1" t="str" cm="1">
        <f t="array" ref="N20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3" s="2" t="s">
        <v>32</v>
      </c>
      <c r="P2073" s="2" t="str" cm="1">
        <f t="array" ref="P20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3" s="1">
        <v>3</v>
      </c>
      <c r="R2073" s="1">
        <v>68</v>
      </c>
      <c r="S2073" s="1">
        <v>18.5</v>
      </c>
      <c r="T2073" s="1">
        <v>28</v>
      </c>
      <c r="U2073" s="1">
        <v>13.4</v>
      </c>
      <c r="V2073" s="10"/>
      <c r="W2073" s="1" t="s">
        <v>23</v>
      </c>
      <c r="X2073" s="2" t="s">
        <v>38</v>
      </c>
      <c r="Y2073" s="2" t="str" cm="1">
        <f t="array" ref="Y20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4" spans="1:25" ht="15" customHeight="1" x14ac:dyDescent="0.35">
      <c r="A2074" s="1">
        <v>2073</v>
      </c>
      <c r="B2074" s="13">
        <v>-8.4016743678598793</v>
      </c>
      <c r="C2074" s="12">
        <v>38.284761884897399</v>
      </c>
      <c r="D2074" s="1">
        <v>5979</v>
      </c>
      <c r="E2074" s="2" t="s">
        <v>2238</v>
      </c>
      <c r="F2074" s="1"/>
      <c r="G2074" s="2" t="s">
        <v>26</v>
      </c>
      <c r="H2074" s="2" t="s">
        <v>600</v>
      </c>
      <c r="I2074" s="2" t="s">
        <v>1351</v>
      </c>
      <c r="J2074" s="1">
        <v>-23497.33</v>
      </c>
      <c r="K2074" s="1">
        <v>-153554.79999999999</v>
      </c>
      <c r="L2074" s="2" t="s">
        <v>21</v>
      </c>
      <c r="M2074" s="1">
        <v>2009</v>
      </c>
      <c r="N2074" s="1" t="str" cm="1">
        <f t="array" ref="N20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4" s="2" t="s">
        <v>22</v>
      </c>
      <c r="P2074" s="2" t="str" cm="1">
        <f t="array" ref="P20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074" s="1">
        <v>1</v>
      </c>
      <c r="R2074" s="1">
        <v>12.4</v>
      </c>
      <c r="S2074" s="1">
        <v>10.52</v>
      </c>
      <c r="T2074" s="1">
        <v>12.4</v>
      </c>
      <c r="U2074" s="9"/>
      <c r="V2074" s="10"/>
      <c r="W2074" s="1" t="s">
        <v>30</v>
      </c>
      <c r="X2074" s="2" t="s">
        <v>24</v>
      </c>
      <c r="Y2074" s="2" t="str" cm="1">
        <f t="array" ref="Y20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5" spans="1:25" ht="15" customHeight="1" x14ac:dyDescent="0.35">
      <c r="A2075" s="1">
        <v>2074</v>
      </c>
      <c r="B2075" s="13">
        <v>-8.8390815765116599</v>
      </c>
      <c r="C2075" s="12">
        <v>38.5076954232036</v>
      </c>
      <c r="D2075" s="1">
        <v>5981</v>
      </c>
      <c r="E2075" s="2" t="s">
        <v>2239</v>
      </c>
      <c r="F2075" s="1"/>
      <c r="G2075" s="2" t="s">
        <v>19</v>
      </c>
      <c r="H2075" s="2" t="s">
        <v>600</v>
      </c>
      <c r="I2075" s="2" t="s">
        <v>600</v>
      </c>
      <c r="J2075" s="1">
        <v>-61577.8</v>
      </c>
      <c r="K2075" s="1">
        <v>-128606.2</v>
      </c>
      <c r="L2075" s="2" t="s">
        <v>21</v>
      </c>
      <c r="M2075" s="1">
        <v>2009</v>
      </c>
      <c r="N2075" s="1" t="str" cm="1">
        <f t="array" ref="N20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5" s="2" t="s">
        <v>65</v>
      </c>
      <c r="P2075" s="2" t="str" cm="1">
        <f t="array" ref="P20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5" s="1">
        <v>1</v>
      </c>
      <c r="R2075" s="1">
        <v>12.02</v>
      </c>
      <c r="S2075" s="1">
        <v>20.059999999999999</v>
      </c>
      <c r="T2075" s="1">
        <v>12.02</v>
      </c>
      <c r="U2075" s="9"/>
      <c r="V2075" s="10"/>
      <c r="W2075" s="1" t="s">
        <v>30</v>
      </c>
      <c r="X2075" s="2" t="s">
        <v>24</v>
      </c>
      <c r="Y2075" s="2" t="str" cm="1">
        <f t="array" ref="Y20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6" spans="1:25" ht="15" customHeight="1" x14ac:dyDescent="0.35">
      <c r="A2076" s="1">
        <v>2075</v>
      </c>
      <c r="B2076" s="13">
        <v>-9.0371812437872592</v>
      </c>
      <c r="C2076" s="12">
        <v>38.571951260742203</v>
      </c>
      <c r="D2076" s="1">
        <v>5991</v>
      </c>
      <c r="E2076" s="2" t="s">
        <v>2240</v>
      </c>
      <c r="F2076" s="1"/>
      <c r="G2076" s="2" t="s">
        <v>37</v>
      </c>
      <c r="H2076" s="2" t="s">
        <v>600</v>
      </c>
      <c r="I2076" s="2" t="s">
        <v>2241</v>
      </c>
      <c r="J2076" s="1">
        <v>-78787</v>
      </c>
      <c r="K2076" s="1">
        <v>-121322</v>
      </c>
      <c r="L2076" s="2" t="s">
        <v>21</v>
      </c>
      <c r="M2076" s="1">
        <v>2009</v>
      </c>
      <c r="N2076" s="1" t="str" cm="1">
        <f t="array" ref="N20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6" s="2" t="s">
        <v>65</v>
      </c>
      <c r="P2076" s="2" t="str" cm="1">
        <f t="array" ref="P20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76" s="1">
        <v>1</v>
      </c>
      <c r="R2076" s="1">
        <v>17.12</v>
      </c>
      <c r="S2076" s="1">
        <v>55</v>
      </c>
      <c r="T2076" s="1">
        <v>17.12</v>
      </c>
      <c r="U2076" s="9"/>
      <c r="V2076" s="10"/>
      <c r="W2076" s="1" t="s">
        <v>30</v>
      </c>
      <c r="X2076" s="2" t="s">
        <v>24</v>
      </c>
      <c r="Y2076" s="2" t="str" cm="1">
        <f t="array" ref="Y20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7" spans="1:25" ht="15" customHeight="1" x14ac:dyDescent="0.35">
      <c r="A2077" s="1">
        <v>2076</v>
      </c>
      <c r="B2077" s="13">
        <v>-8.4432601381943204</v>
      </c>
      <c r="C2077" s="12">
        <v>40.181049806264902</v>
      </c>
      <c r="D2077" s="1">
        <v>5992</v>
      </c>
      <c r="E2077" s="2" t="s">
        <v>2242</v>
      </c>
      <c r="F2077" s="1"/>
      <c r="G2077" s="2" t="s">
        <v>37</v>
      </c>
      <c r="H2077" s="2" t="s">
        <v>915</v>
      </c>
      <c r="I2077" s="2" t="s">
        <v>915</v>
      </c>
      <c r="J2077" s="1">
        <v>-26415</v>
      </c>
      <c r="K2077" s="1">
        <v>56983</v>
      </c>
      <c r="L2077" s="2" t="s">
        <v>21</v>
      </c>
      <c r="M2077" s="1">
        <v>2007</v>
      </c>
      <c r="N2077" s="1" t="str" cm="1">
        <f t="array" ref="N20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7" s="2" t="s">
        <v>32</v>
      </c>
      <c r="P2077" s="2" t="str" cm="1">
        <f t="array" ref="P20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7" s="1">
        <v>3</v>
      </c>
      <c r="R2077" s="1">
        <v>49</v>
      </c>
      <c r="S2077" s="1">
        <v>16.72</v>
      </c>
      <c r="T2077" s="1">
        <v>27</v>
      </c>
      <c r="U2077" s="1">
        <v>7.5</v>
      </c>
      <c r="V2077" s="10"/>
      <c r="W2077" s="1" t="s">
        <v>46</v>
      </c>
      <c r="X2077" s="2" t="s">
        <v>38</v>
      </c>
      <c r="Y2077" s="2" t="str" cm="1">
        <f t="array" ref="Y20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8" spans="1:25" ht="15" customHeight="1" x14ac:dyDescent="0.35">
      <c r="A2078" s="1">
        <v>2077</v>
      </c>
      <c r="B2078" s="13">
        <v>-7.4855233340773397</v>
      </c>
      <c r="C2078" s="12">
        <v>41.297637681769203</v>
      </c>
      <c r="D2078" s="1">
        <v>5993</v>
      </c>
      <c r="E2078" s="2" t="s">
        <v>2243</v>
      </c>
      <c r="F2078" s="1"/>
      <c r="G2078" s="2" t="s">
        <v>37</v>
      </c>
      <c r="H2078" s="2" t="s">
        <v>265</v>
      </c>
      <c r="I2078" s="2" t="s">
        <v>1112</v>
      </c>
      <c r="J2078" s="1">
        <v>54239</v>
      </c>
      <c r="K2078" s="1">
        <v>181135</v>
      </c>
      <c r="L2078" s="2" t="s">
        <v>21</v>
      </c>
      <c r="M2078" s="1">
        <v>2008</v>
      </c>
      <c r="N2078" s="1" t="str" cm="1">
        <f t="array" ref="N20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8" s="2" t="s">
        <v>32</v>
      </c>
      <c r="P2078" s="2" t="str" cm="1">
        <f t="array" ref="P20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8" s="1">
        <v>3</v>
      </c>
      <c r="R2078" s="1">
        <v>40</v>
      </c>
      <c r="S2078" s="1">
        <v>10.5</v>
      </c>
      <c r="T2078" s="1">
        <v>16</v>
      </c>
      <c r="U2078" s="1">
        <v>6.56</v>
      </c>
      <c r="V2078" s="10"/>
      <c r="W2078" s="1" t="s">
        <v>41</v>
      </c>
      <c r="X2078" s="2" t="s">
        <v>24</v>
      </c>
      <c r="Y2078" s="2" t="str" cm="1">
        <f t="array" ref="Y20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79" spans="1:25" ht="15" customHeight="1" x14ac:dyDescent="0.35">
      <c r="A2079" s="1">
        <v>2078</v>
      </c>
      <c r="B2079" s="13">
        <v>-8.3451573420563907</v>
      </c>
      <c r="C2079" s="12">
        <v>41.032581553428599</v>
      </c>
      <c r="D2079" s="1">
        <v>5994</v>
      </c>
      <c r="E2079" s="2" t="s">
        <v>2244</v>
      </c>
      <c r="F2079" s="1"/>
      <c r="G2079" s="2" t="s">
        <v>63</v>
      </c>
      <c r="H2079" s="2" t="s">
        <v>1608</v>
      </c>
      <c r="I2079" s="2" t="s">
        <v>1697</v>
      </c>
      <c r="J2079" s="1">
        <v>-17832</v>
      </c>
      <c r="K2079" s="1">
        <v>151518</v>
      </c>
      <c r="L2079" s="2" t="s">
        <v>21</v>
      </c>
      <c r="M2079" s="1">
        <v>2006</v>
      </c>
      <c r="N2079" s="1" t="str" cm="1">
        <f t="array" ref="N20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79" s="2" t="s">
        <v>32</v>
      </c>
      <c r="P2079" s="2" t="str" cm="1">
        <f t="array" ref="P20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79" s="1">
        <v>3</v>
      </c>
      <c r="R2079" s="1">
        <v>91</v>
      </c>
      <c r="S2079" s="1">
        <v>17.100000000000001</v>
      </c>
      <c r="T2079" s="1">
        <v>35</v>
      </c>
      <c r="U2079" s="1">
        <v>14.7</v>
      </c>
      <c r="V2079" s="10"/>
      <c r="W2079" s="1" t="s">
        <v>41</v>
      </c>
      <c r="X2079" s="2" t="s">
        <v>24</v>
      </c>
      <c r="Y2079" s="2" t="str" cm="1">
        <f t="array" ref="Y20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0" spans="1:25" ht="15" customHeight="1" x14ac:dyDescent="0.35">
      <c r="A2080" s="1">
        <v>2079</v>
      </c>
      <c r="B2080" s="13">
        <v>-8.7427873385340504</v>
      </c>
      <c r="C2080" s="12">
        <v>41.528467567649997</v>
      </c>
      <c r="D2080" s="1">
        <v>5995</v>
      </c>
      <c r="E2080" s="2" t="s">
        <v>2245</v>
      </c>
      <c r="F2080" s="1"/>
      <c r="G2080" s="2" t="s">
        <v>63</v>
      </c>
      <c r="H2080" s="2" t="s">
        <v>225</v>
      </c>
      <c r="I2080" s="2" t="s">
        <v>1749</v>
      </c>
      <c r="J2080" s="1">
        <v>-50883.68</v>
      </c>
      <c r="K2080" s="1">
        <v>206748.6</v>
      </c>
      <c r="L2080" s="2" t="s">
        <v>21</v>
      </c>
      <c r="M2080" s="1">
        <v>2009</v>
      </c>
      <c r="N2080" s="1" t="str" cm="1">
        <f t="array" ref="N20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0" s="2" t="s">
        <v>32</v>
      </c>
      <c r="P2080" s="2" t="str" cm="1">
        <f t="array" ref="P20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0" s="1">
        <v>6</v>
      </c>
      <c r="R2080" s="1">
        <v>162.4</v>
      </c>
      <c r="S2080" s="1">
        <v>14.5</v>
      </c>
      <c r="T2080" s="1">
        <v>29</v>
      </c>
      <c r="U2080" s="1">
        <v>18.3</v>
      </c>
      <c r="V2080" s="10"/>
      <c r="W2080" s="1" t="s">
        <v>41</v>
      </c>
      <c r="X2080" s="2" t="s">
        <v>38</v>
      </c>
      <c r="Y2080" s="2" t="str" cm="1">
        <f t="array" ref="Y20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1" spans="1:25" ht="15" customHeight="1" x14ac:dyDescent="0.35">
      <c r="A2081" s="1">
        <v>2080</v>
      </c>
      <c r="B2081" s="13">
        <v>-7.2296716295852201</v>
      </c>
      <c r="C2081" s="12">
        <v>41.505980439352101</v>
      </c>
      <c r="D2081" s="1">
        <v>5996</v>
      </c>
      <c r="E2081" s="2" t="s">
        <v>2246</v>
      </c>
      <c r="F2081" s="1"/>
      <c r="G2081" s="2" t="s">
        <v>26</v>
      </c>
      <c r="H2081" s="2" t="s">
        <v>1659</v>
      </c>
      <c r="I2081" s="2" t="s">
        <v>1729</v>
      </c>
      <c r="J2081" s="1">
        <v>75426.95</v>
      </c>
      <c r="K2081" s="1">
        <v>204465.7</v>
      </c>
      <c r="L2081" s="2" t="s">
        <v>21</v>
      </c>
      <c r="M2081" s="1">
        <v>2006</v>
      </c>
      <c r="N2081" s="1" t="str" cm="1">
        <f t="array" ref="N20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1" s="2" t="s">
        <v>32</v>
      </c>
      <c r="P2081" s="2" t="str" cm="1">
        <f t="array" ref="P20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1" s="1">
        <v>4</v>
      </c>
      <c r="R2081" s="1">
        <v>144</v>
      </c>
      <c r="S2081" s="1">
        <v>12.4</v>
      </c>
      <c r="T2081" s="1">
        <v>36</v>
      </c>
      <c r="U2081" s="1">
        <v>19.850000000000001</v>
      </c>
      <c r="V2081" s="10"/>
      <c r="W2081" s="1" t="s">
        <v>41</v>
      </c>
      <c r="X2081" s="2" t="s">
        <v>38</v>
      </c>
      <c r="Y2081" s="2" t="str" cm="1">
        <f t="array" ref="Y20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2" spans="1:25" ht="15" customHeight="1" x14ac:dyDescent="0.35">
      <c r="A2082" s="1">
        <v>2081</v>
      </c>
      <c r="B2082" s="13">
        <v>-7.2290503823310397</v>
      </c>
      <c r="C2082" s="12">
        <v>41.495904006318298</v>
      </c>
      <c r="D2082" s="1">
        <v>5999</v>
      </c>
      <c r="E2082" s="2" t="s">
        <v>2247</v>
      </c>
      <c r="F2082" s="1"/>
      <c r="G2082" s="2" t="s">
        <v>19</v>
      </c>
      <c r="H2082" s="2" t="s">
        <v>1659</v>
      </c>
      <c r="I2082" s="2" t="s">
        <v>1729</v>
      </c>
      <c r="J2082" s="1">
        <v>75490.52</v>
      </c>
      <c r="K2082" s="1">
        <v>203347.1</v>
      </c>
      <c r="L2082" s="2" t="s">
        <v>21</v>
      </c>
      <c r="M2082" s="1">
        <v>2006</v>
      </c>
      <c r="N2082" s="1" t="str" cm="1">
        <f t="array" ref="N20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2" s="2" t="s">
        <v>133</v>
      </c>
      <c r="P2082" s="2" t="str" cm="1">
        <f t="array" ref="P20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2" s="1">
        <v>1</v>
      </c>
      <c r="R2082" s="1">
        <v>5.45</v>
      </c>
      <c r="S2082" s="1">
        <v>19.3</v>
      </c>
      <c r="T2082" s="1">
        <v>5.45</v>
      </c>
      <c r="U2082" s="9"/>
      <c r="V2082" s="10"/>
      <c r="W2082" s="1" t="s">
        <v>41</v>
      </c>
      <c r="X2082" s="2" t="s">
        <v>24</v>
      </c>
      <c r="Y2082" s="2" t="str" cm="1">
        <f t="array" ref="Y20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3" spans="1:25" ht="15" customHeight="1" x14ac:dyDescent="0.35">
      <c r="A2083" s="1">
        <v>2082</v>
      </c>
      <c r="B2083" s="13">
        <v>-7.2290288951314299</v>
      </c>
      <c r="C2083" s="12">
        <v>41.508229014949897</v>
      </c>
      <c r="D2083" s="1">
        <v>6000</v>
      </c>
      <c r="E2083" s="2" t="s">
        <v>2248</v>
      </c>
      <c r="F2083" s="1"/>
      <c r="G2083" s="2" t="s">
        <v>37</v>
      </c>
      <c r="H2083" s="2" t="s">
        <v>1659</v>
      </c>
      <c r="I2083" s="2" t="s">
        <v>1729</v>
      </c>
      <c r="J2083" s="1">
        <v>75478</v>
      </c>
      <c r="K2083" s="1">
        <v>204716</v>
      </c>
      <c r="L2083" s="2" t="s">
        <v>21</v>
      </c>
      <c r="M2083" s="1">
        <v>2006</v>
      </c>
      <c r="N2083" s="1" t="str" cm="1">
        <f t="array" ref="N20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3" s="2" t="s">
        <v>32</v>
      </c>
      <c r="P2083" s="2" t="str" cm="1">
        <f t="array" ref="P20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3" s="1">
        <v>3</v>
      </c>
      <c r="R2083" s="1">
        <v>33.299999999999997</v>
      </c>
      <c r="S2083" s="1">
        <v>8.8000000000000007</v>
      </c>
      <c r="T2083" s="1">
        <v>15.5</v>
      </c>
      <c r="U2083" s="1">
        <v>8.15</v>
      </c>
      <c r="V2083" s="10"/>
      <c r="W2083" s="1" t="s">
        <v>41</v>
      </c>
      <c r="X2083" s="2" t="s">
        <v>24</v>
      </c>
      <c r="Y2083" s="2" t="str" cm="1">
        <f t="array" ref="Y20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4" spans="1:25" ht="15" customHeight="1" x14ac:dyDescent="0.35">
      <c r="A2084" s="1">
        <v>2083</v>
      </c>
      <c r="B2084" s="13">
        <v>-7.2267313695718398</v>
      </c>
      <c r="C2084" s="12">
        <v>41.491870094255503</v>
      </c>
      <c r="D2084" s="1">
        <v>6002</v>
      </c>
      <c r="E2084" s="2" t="s">
        <v>2249</v>
      </c>
      <c r="F2084" s="1"/>
      <c r="G2084" s="2" t="s">
        <v>37</v>
      </c>
      <c r="H2084" s="2" t="s">
        <v>1659</v>
      </c>
      <c r="I2084" s="2" t="s">
        <v>1729</v>
      </c>
      <c r="J2084" s="1">
        <v>75688.86</v>
      </c>
      <c r="K2084" s="1">
        <v>202901.1</v>
      </c>
      <c r="L2084" s="2" t="s">
        <v>21</v>
      </c>
      <c r="M2084" s="1">
        <v>2006</v>
      </c>
      <c r="N2084" s="1" t="str" cm="1">
        <f t="array" ref="N20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4" s="2" t="s">
        <v>32</v>
      </c>
      <c r="P2084" s="2" t="str" cm="1">
        <f t="array" ref="P20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4" s="1">
        <v>3</v>
      </c>
      <c r="R2084" s="1">
        <v>37.799999999999997</v>
      </c>
      <c r="S2084" s="1">
        <v>10.8</v>
      </c>
      <c r="T2084" s="1">
        <v>18</v>
      </c>
      <c r="U2084" s="1">
        <v>7.5</v>
      </c>
      <c r="V2084" s="10"/>
      <c r="W2084" s="1" t="s">
        <v>41</v>
      </c>
      <c r="X2084" s="2" t="s">
        <v>24</v>
      </c>
      <c r="Y2084" s="2" t="str" cm="1">
        <f t="array" ref="Y20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5" spans="1:25" ht="15" customHeight="1" x14ac:dyDescent="0.35">
      <c r="A2085" s="1">
        <v>2084</v>
      </c>
      <c r="B2085" s="13">
        <v>-7.2243362023199298</v>
      </c>
      <c r="C2085" s="12">
        <v>41.479767283998598</v>
      </c>
      <c r="D2085" s="1">
        <v>6003</v>
      </c>
      <c r="E2085" s="2" t="s">
        <v>2250</v>
      </c>
      <c r="F2085" s="1"/>
      <c r="G2085" s="2" t="s">
        <v>37</v>
      </c>
      <c r="H2085" s="2" t="s">
        <v>1659</v>
      </c>
      <c r="I2085" s="2" t="s">
        <v>1729</v>
      </c>
      <c r="J2085" s="1">
        <v>75903</v>
      </c>
      <c r="K2085" s="1">
        <v>201559</v>
      </c>
      <c r="L2085" s="2" t="s">
        <v>21</v>
      </c>
      <c r="M2085" s="1">
        <v>2006</v>
      </c>
      <c r="N2085" s="1" t="str" cm="1">
        <f t="array" ref="N20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5" s="2" t="s">
        <v>32</v>
      </c>
      <c r="P2085" s="2" t="str" cm="1">
        <f t="array" ref="P20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5" s="1">
        <v>3</v>
      </c>
      <c r="R2085" s="1">
        <v>35.299999999999997</v>
      </c>
      <c r="S2085" s="1">
        <v>8.8000000000000007</v>
      </c>
      <c r="T2085" s="1">
        <v>15.5</v>
      </c>
      <c r="U2085" s="1">
        <v>8.3000000000000007</v>
      </c>
      <c r="V2085" s="10"/>
      <c r="W2085" s="1" t="s">
        <v>41</v>
      </c>
      <c r="X2085" s="2" t="s">
        <v>24</v>
      </c>
      <c r="Y2085" s="2" t="str" cm="1">
        <f t="array" ref="Y20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6" spans="1:25" ht="15" customHeight="1" x14ac:dyDescent="0.35">
      <c r="A2086" s="1">
        <v>2085</v>
      </c>
      <c r="B2086" s="13">
        <v>-7.2278713164133199</v>
      </c>
      <c r="C2086" s="12">
        <v>41.510991247076802</v>
      </c>
      <c r="D2086" s="1">
        <v>6005</v>
      </c>
      <c r="E2086" s="2" t="s">
        <v>2251</v>
      </c>
      <c r="F2086" s="1"/>
      <c r="G2086" s="2" t="s">
        <v>26</v>
      </c>
      <c r="H2086" s="2" t="s">
        <v>1659</v>
      </c>
      <c r="I2086" s="2" t="s">
        <v>1729</v>
      </c>
      <c r="J2086" s="1">
        <v>75571.429999999993</v>
      </c>
      <c r="K2086" s="1">
        <v>205023.8</v>
      </c>
      <c r="L2086" s="2" t="s">
        <v>21</v>
      </c>
      <c r="M2086" s="1">
        <v>2006</v>
      </c>
      <c r="N2086" s="1" t="str" cm="1">
        <f t="array" ref="N20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6" s="2" t="s">
        <v>32</v>
      </c>
      <c r="P2086" s="2" t="str" cm="1">
        <f t="array" ref="P20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6" s="1">
        <v>6</v>
      </c>
      <c r="R2086" s="1">
        <v>216</v>
      </c>
      <c r="S2086" s="1">
        <v>12.4</v>
      </c>
      <c r="T2086" s="1">
        <v>36</v>
      </c>
      <c r="U2086" s="1">
        <v>14.3</v>
      </c>
      <c r="V2086" s="10"/>
      <c r="W2086" s="1" t="s">
        <v>41</v>
      </c>
      <c r="X2086" s="2" t="s">
        <v>38</v>
      </c>
      <c r="Y2086" s="2" t="str" cm="1">
        <f t="array" ref="Y20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7" spans="1:25" ht="15" customHeight="1" x14ac:dyDescent="0.35">
      <c r="A2087" s="1">
        <v>2086</v>
      </c>
      <c r="B2087" s="13">
        <v>-7.32637105494703</v>
      </c>
      <c r="C2087" s="12">
        <v>41.659074762258903</v>
      </c>
      <c r="D2087" s="1">
        <v>6006</v>
      </c>
      <c r="E2087" s="2" t="s">
        <v>2252</v>
      </c>
      <c r="F2087" s="1"/>
      <c r="G2087" s="2" t="s">
        <v>19</v>
      </c>
      <c r="H2087" s="2" t="s">
        <v>265</v>
      </c>
      <c r="I2087" s="2" t="s">
        <v>1134</v>
      </c>
      <c r="J2087" s="1">
        <v>67194.64</v>
      </c>
      <c r="K2087" s="1">
        <v>221389.5</v>
      </c>
      <c r="L2087" s="2" t="s">
        <v>21</v>
      </c>
      <c r="M2087" s="1">
        <v>2008</v>
      </c>
      <c r="N2087" s="1" t="str" cm="1">
        <f t="array" ref="N20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7" s="2" t="s">
        <v>133</v>
      </c>
      <c r="P2087" s="2" t="str" cm="1">
        <f t="array" ref="P20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87" s="1">
        <v>1</v>
      </c>
      <c r="R2087" s="1">
        <v>6.8</v>
      </c>
      <c r="S2087" s="1">
        <v>10.8</v>
      </c>
      <c r="T2087" s="1">
        <v>6.8</v>
      </c>
      <c r="U2087" s="9"/>
      <c r="V2087" s="10"/>
      <c r="W2087" s="1" t="s">
        <v>41</v>
      </c>
      <c r="X2087" s="2" t="s">
        <v>24</v>
      </c>
      <c r="Y2087" s="2" t="str" cm="1">
        <f t="array" ref="Y20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8" spans="1:25" ht="15" customHeight="1" x14ac:dyDescent="0.35">
      <c r="A2088" s="1">
        <v>2087</v>
      </c>
      <c r="B2088" s="13">
        <v>-8.8434634700761503</v>
      </c>
      <c r="C2088" s="12">
        <v>38.505980759502599</v>
      </c>
      <c r="D2088" s="1">
        <v>6010</v>
      </c>
      <c r="E2088" s="2" t="s">
        <v>2253</v>
      </c>
      <c r="F2088" s="1"/>
      <c r="G2088" s="2" t="s">
        <v>37</v>
      </c>
      <c r="H2088" s="2" t="s">
        <v>600</v>
      </c>
      <c r="I2088" s="2" t="s">
        <v>600</v>
      </c>
      <c r="J2088" s="1">
        <v>-61961.48</v>
      </c>
      <c r="K2088" s="1">
        <v>-128793.60000000001</v>
      </c>
      <c r="L2088" s="2" t="s">
        <v>21</v>
      </c>
      <c r="M2088" s="1">
        <v>2009</v>
      </c>
      <c r="N2088" s="1" t="str" cm="1">
        <f t="array" ref="N20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8" s="2" t="s">
        <v>32</v>
      </c>
      <c r="P2088" s="2" t="str" cm="1">
        <f t="array" ref="P20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8" s="1">
        <v>3</v>
      </c>
      <c r="R2088" s="1">
        <v>39</v>
      </c>
      <c r="S2088" s="1">
        <v>13.26</v>
      </c>
      <c r="T2088" s="1">
        <v>19.5</v>
      </c>
      <c r="U2088" s="1">
        <v>9.1999999999999993</v>
      </c>
      <c r="V2088" s="10"/>
      <c r="W2088" s="1" t="s">
        <v>30</v>
      </c>
      <c r="X2088" s="2" t="s">
        <v>38</v>
      </c>
      <c r="Y2088" s="2" t="str" cm="1">
        <f t="array" ref="Y20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89" spans="1:25" ht="15" customHeight="1" x14ac:dyDescent="0.35">
      <c r="A2089" s="1">
        <v>2088</v>
      </c>
      <c r="B2089" s="13">
        <v>-8.8441285639725802</v>
      </c>
      <c r="C2089" s="12">
        <v>38.505157863525199</v>
      </c>
      <c r="D2089" s="1">
        <v>6011</v>
      </c>
      <c r="E2089" s="2" t="s">
        <v>2254</v>
      </c>
      <c r="F2089" s="1"/>
      <c r="G2089" s="2" t="s">
        <v>37</v>
      </c>
      <c r="H2089" s="2" t="s">
        <v>600</v>
      </c>
      <c r="I2089" s="2" t="s">
        <v>600</v>
      </c>
      <c r="J2089" s="1">
        <v>-62020.2</v>
      </c>
      <c r="K2089" s="1">
        <v>-128884.5</v>
      </c>
      <c r="L2089" s="2" t="s">
        <v>21</v>
      </c>
      <c r="M2089" s="1">
        <v>2009</v>
      </c>
      <c r="N2089" s="1" t="str" cm="1">
        <f t="array" ref="N20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89" s="2" t="s">
        <v>32</v>
      </c>
      <c r="P2089" s="2" t="str" cm="1">
        <f t="array" ref="P20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89" s="1">
        <v>3</v>
      </c>
      <c r="R2089" s="1">
        <v>39</v>
      </c>
      <c r="S2089" s="1">
        <v>13.26</v>
      </c>
      <c r="T2089" s="1">
        <v>19.5</v>
      </c>
      <c r="U2089" s="1">
        <v>7.65</v>
      </c>
      <c r="V2089" s="10"/>
      <c r="W2089" s="1" t="s">
        <v>30</v>
      </c>
      <c r="X2089" s="2" t="s">
        <v>38</v>
      </c>
      <c r="Y2089" s="2" t="str" cm="1">
        <f t="array" ref="Y20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0" spans="1:25" ht="15" customHeight="1" x14ac:dyDescent="0.35">
      <c r="A2090" s="1">
        <v>2089</v>
      </c>
      <c r="B2090" s="13">
        <v>-8.8390252130849696</v>
      </c>
      <c r="C2090" s="12">
        <v>38.515778056422</v>
      </c>
      <c r="D2090" s="1">
        <v>6012</v>
      </c>
      <c r="E2090" s="2" t="s">
        <v>2255</v>
      </c>
      <c r="F2090" s="1"/>
      <c r="G2090" s="2" t="s">
        <v>63</v>
      </c>
      <c r="H2090" s="2" t="s">
        <v>600</v>
      </c>
      <c r="I2090" s="2" t="s">
        <v>600</v>
      </c>
      <c r="J2090" s="1">
        <v>-61566</v>
      </c>
      <c r="K2090" s="1">
        <v>-127709</v>
      </c>
      <c r="L2090" s="2" t="s">
        <v>21</v>
      </c>
      <c r="M2090" s="1">
        <v>2009</v>
      </c>
      <c r="N2090" s="1" t="str" cm="1">
        <f t="array" ref="N20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0" s="2" t="s">
        <v>32</v>
      </c>
      <c r="P2090" s="2" t="str" cm="1">
        <f t="array" ref="P20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0" s="1">
        <v>15</v>
      </c>
      <c r="R2090" s="1">
        <v>495</v>
      </c>
      <c r="S2090" s="1">
        <v>14.5</v>
      </c>
      <c r="T2090" s="1">
        <v>35</v>
      </c>
      <c r="U2090" s="1">
        <v>13</v>
      </c>
      <c r="V2090" s="10"/>
      <c r="W2090" s="1" t="s">
        <v>30</v>
      </c>
      <c r="X2090" s="2" t="s">
        <v>38</v>
      </c>
      <c r="Y2090" s="2" t="str" cm="1">
        <f t="array" ref="Y20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1" spans="1:25" ht="15" customHeight="1" x14ac:dyDescent="0.35">
      <c r="A2091" s="1">
        <v>2090</v>
      </c>
      <c r="B2091" s="13">
        <v>-8.3506714877427903</v>
      </c>
      <c r="C2091" s="12">
        <v>41.034227217847899</v>
      </c>
      <c r="D2091" s="1">
        <v>6013</v>
      </c>
      <c r="E2091" s="2" t="s">
        <v>2256</v>
      </c>
      <c r="F2091" s="1"/>
      <c r="G2091" s="2" t="s">
        <v>37</v>
      </c>
      <c r="H2091" s="2" t="s">
        <v>1608</v>
      </c>
      <c r="I2091" s="2" t="s">
        <v>1697</v>
      </c>
      <c r="J2091" s="1">
        <v>-18295.25</v>
      </c>
      <c r="K2091" s="1">
        <v>151701.9</v>
      </c>
      <c r="L2091" s="2" t="s">
        <v>21</v>
      </c>
      <c r="M2091" s="1">
        <v>2007</v>
      </c>
      <c r="N2091" s="1" t="str" cm="1">
        <f t="array" ref="N20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1" s="2" t="s">
        <v>65</v>
      </c>
      <c r="P2091" s="2" t="str" cm="1">
        <f t="array" ref="P20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091" s="1">
        <v>1</v>
      </c>
      <c r="R2091" s="1">
        <v>13.4</v>
      </c>
      <c r="S2091" s="1">
        <v>7.9</v>
      </c>
      <c r="T2091" s="1">
        <v>13.4</v>
      </c>
      <c r="U2091" s="9"/>
      <c r="V2091" s="10"/>
      <c r="W2091" s="1" t="s">
        <v>41</v>
      </c>
      <c r="X2091" s="2" t="s">
        <v>24</v>
      </c>
      <c r="Y2091" s="2" t="str" cm="1">
        <f t="array" ref="Y20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2" spans="1:25" ht="15" customHeight="1" x14ac:dyDescent="0.35">
      <c r="A2092" s="1">
        <v>2091</v>
      </c>
      <c r="B2092" s="13">
        <v>-8.3152523845509805</v>
      </c>
      <c r="C2092" s="12">
        <v>41.035334966136702</v>
      </c>
      <c r="D2092" s="1">
        <v>6014</v>
      </c>
      <c r="E2092" s="2" t="s">
        <v>2257</v>
      </c>
      <c r="F2092" s="1"/>
      <c r="G2092" s="2" t="s">
        <v>37</v>
      </c>
      <c r="H2092" s="2" t="s">
        <v>1608</v>
      </c>
      <c r="I2092" s="2" t="s">
        <v>1697</v>
      </c>
      <c r="J2092" s="1">
        <v>-15316.54</v>
      </c>
      <c r="K2092" s="1">
        <v>151818.1</v>
      </c>
      <c r="L2092" s="2" t="s">
        <v>21</v>
      </c>
      <c r="M2092" s="1">
        <v>2006</v>
      </c>
      <c r="N2092" s="1" t="str" cm="1">
        <f t="array" ref="N20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2" s="2" t="s">
        <v>32</v>
      </c>
      <c r="P2092" s="2" t="str" cm="1">
        <f t="array" ref="P20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2" s="1">
        <v>3</v>
      </c>
      <c r="R2092" s="1">
        <v>53.4</v>
      </c>
      <c r="S2092" s="1">
        <v>21</v>
      </c>
      <c r="T2092" s="1">
        <v>24.4</v>
      </c>
      <c r="U2092" s="1">
        <v>9.81</v>
      </c>
      <c r="V2092" s="10"/>
      <c r="W2092" s="1" t="s">
        <v>41</v>
      </c>
      <c r="X2092" s="2" t="s">
        <v>38</v>
      </c>
      <c r="Y2092" s="2" t="str" cm="1">
        <f t="array" ref="Y20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3" spans="1:25" ht="15" customHeight="1" x14ac:dyDescent="0.35">
      <c r="A2093" s="1">
        <v>2092</v>
      </c>
      <c r="B2093" s="13">
        <v>-8.3424411193297292</v>
      </c>
      <c r="C2093" s="12">
        <v>41.031089057478603</v>
      </c>
      <c r="D2093" s="1">
        <v>6016</v>
      </c>
      <c r="E2093" s="2" t="s">
        <v>2115</v>
      </c>
      <c r="F2093" s="1"/>
      <c r="G2093" s="2" t="s">
        <v>63</v>
      </c>
      <c r="H2093" s="2" t="s">
        <v>1608</v>
      </c>
      <c r="I2093" s="2" t="s">
        <v>1697</v>
      </c>
      <c r="J2093" s="1">
        <v>-17603.98</v>
      </c>
      <c r="K2093" s="1">
        <v>151351.70000000001</v>
      </c>
      <c r="L2093" s="2" t="s">
        <v>21</v>
      </c>
      <c r="M2093" s="1">
        <v>2006</v>
      </c>
      <c r="N2093" s="1" t="str" cm="1">
        <f t="array" ref="N20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3" s="2" t="s">
        <v>32</v>
      </c>
      <c r="P2093" s="2" t="str" cm="1">
        <f t="array" ref="P20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3" s="1">
        <v>7</v>
      </c>
      <c r="R2093" s="1">
        <v>219</v>
      </c>
      <c r="S2093" s="1">
        <v>17.100000000000001</v>
      </c>
      <c r="T2093" s="1">
        <v>34</v>
      </c>
      <c r="U2093" s="1">
        <v>33</v>
      </c>
      <c r="V2093" s="10"/>
      <c r="W2093" s="1" t="s">
        <v>41</v>
      </c>
      <c r="X2093" s="2" t="s">
        <v>38</v>
      </c>
      <c r="Y2093" s="2" t="str" cm="1">
        <f t="array" ref="Y20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4" spans="1:25" ht="15" customHeight="1" x14ac:dyDescent="0.35">
      <c r="A2094" s="1">
        <v>2093</v>
      </c>
      <c r="B2094" s="13">
        <v>-8.3390858800671701</v>
      </c>
      <c r="C2094" s="12">
        <v>41.033755054489703</v>
      </c>
      <c r="D2094" s="1">
        <v>6017</v>
      </c>
      <c r="E2094" s="2" t="s">
        <v>2258</v>
      </c>
      <c r="F2094" s="1"/>
      <c r="G2094" s="2" t="s">
        <v>63</v>
      </c>
      <c r="H2094" s="2" t="s">
        <v>1608</v>
      </c>
      <c r="I2094" s="2" t="s">
        <v>1697</v>
      </c>
      <c r="J2094" s="1">
        <v>-17321.12</v>
      </c>
      <c r="K2094" s="1">
        <v>151647.1</v>
      </c>
      <c r="L2094" s="2" t="s">
        <v>21</v>
      </c>
      <c r="M2094" s="1">
        <v>2006</v>
      </c>
      <c r="N2094" s="1" t="str" cm="1">
        <f t="array" ref="N20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4" s="2" t="s">
        <v>32</v>
      </c>
      <c r="P2094" s="2" t="str" cm="1">
        <f t="array" ref="P20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4" s="1">
        <v>5</v>
      </c>
      <c r="R2094" s="1">
        <v>145.66</v>
      </c>
      <c r="S2094" s="1">
        <v>19.100000000000001</v>
      </c>
      <c r="T2094" s="1">
        <v>32</v>
      </c>
      <c r="U2094" s="1">
        <v>28.02</v>
      </c>
      <c r="V2094" s="10"/>
      <c r="W2094" s="1" t="s">
        <v>41</v>
      </c>
      <c r="X2094" s="2" t="s">
        <v>38</v>
      </c>
      <c r="Y2094" s="2" t="str" cm="1">
        <f t="array" ref="Y20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5" spans="1:25" ht="15" customHeight="1" x14ac:dyDescent="0.35">
      <c r="A2095" s="1">
        <v>2094</v>
      </c>
      <c r="B2095" s="13">
        <v>-8.3308810042543904</v>
      </c>
      <c r="C2095" s="12">
        <v>41.034362827097702</v>
      </c>
      <c r="D2095" s="1">
        <v>6018</v>
      </c>
      <c r="E2095" s="2" t="s">
        <v>2259</v>
      </c>
      <c r="F2095" s="1"/>
      <c r="G2095" s="2" t="s">
        <v>63</v>
      </c>
      <c r="H2095" s="2" t="s">
        <v>1608</v>
      </c>
      <c r="I2095" s="2" t="s">
        <v>1697</v>
      </c>
      <c r="J2095" s="1">
        <v>-16631</v>
      </c>
      <c r="K2095" s="1">
        <v>151713</v>
      </c>
      <c r="L2095" s="2" t="s">
        <v>21</v>
      </c>
      <c r="M2095" s="1">
        <v>2006</v>
      </c>
      <c r="N2095" s="1" t="str" cm="1">
        <f t="array" ref="N20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5" s="2" t="s">
        <v>32</v>
      </c>
      <c r="P2095" s="2" t="str" cm="1">
        <f t="array" ref="P20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5" s="1">
        <v>3</v>
      </c>
      <c r="R2095" s="1">
        <v>154</v>
      </c>
      <c r="S2095" s="1">
        <v>14.5</v>
      </c>
      <c r="T2095" s="1">
        <v>70</v>
      </c>
      <c r="U2095" s="1">
        <v>27.35</v>
      </c>
      <c r="V2095" s="10"/>
      <c r="W2095" s="1" t="s">
        <v>41</v>
      </c>
      <c r="X2095" s="2" t="s">
        <v>38</v>
      </c>
      <c r="Y2095" s="2" t="str" cm="1">
        <f t="array" ref="Y20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6" spans="1:25" ht="15" customHeight="1" x14ac:dyDescent="0.35">
      <c r="A2096" s="1">
        <v>2095</v>
      </c>
      <c r="B2096" s="13">
        <v>-8.3280896329778002</v>
      </c>
      <c r="C2096" s="12">
        <v>41.035448131993199</v>
      </c>
      <c r="D2096" s="1">
        <v>6019</v>
      </c>
      <c r="E2096" s="2" t="s">
        <v>2260</v>
      </c>
      <c r="F2096" s="1"/>
      <c r="G2096" s="2" t="s">
        <v>63</v>
      </c>
      <c r="H2096" s="2" t="s">
        <v>1608</v>
      </c>
      <c r="I2096" s="2" t="s">
        <v>1697</v>
      </c>
      <c r="J2096" s="1">
        <v>-16396</v>
      </c>
      <c r="K2096" s="1">
        <v>151833</v>
      </c>
      <c r="L2096" s="2" t="s">
        <v>21</v>
      </c>
      <c r="M2096" s="1">
        <v>2006</v>
      </c>
      <c r="N2096" s="1" t="str" cm="1">
        <f t="array" ref="N20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6" s="2" t="s">
        <v>32</v>
      </c>
      <c r="P2096" s="2" t="str" cm="1">
        <f t="array" ref="P20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6" s="1">
        <v>3</v>
      </c>
      <c r="R2096" s="1">
        <v>154</v>
      </c>
      <c r="S2096" s="1">
        <v>14.5</v>
      </c>
      <c r="T2096" s="1">
        <v>70</v>
      </c>
      <c r="U2096" s="1">
        <v>32.700000000000003</v>
      </c>
      <c r="V2096" s="10"/>
      <c r="W2096" s="1" t="s">
        <v>41</v>
      </c>
      <c r="X2096" s="2" t="s">
        <v>38</v>
      </c>
      <c r="Y2096" s="2" t="str" cm="1">
        <f t="array" ref="Y20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7" spans="1:26" ht="15" customHeight="1" x14ac:dyDescent="0.35">
      <c r="A2097" s="1">
        <v>2096</v>
      </c>
      <c r="B2097" s="13">
        <v>-8.3247286423673401</v>
      </c>
      <c r="C2097" s="12">
        <v>41.041081624399901</v>
      </c>
      <c r="D2097" s="1">
        <v>6020</v>
      </c>
      <c r="E2097" s="2" t="s">
        <v>2261</v>
      </c>
      <c r="F2097" s="1"/>
      <c r="G2097" s="2" t="s">
        <v>63</v>
      </c>
      <c r="H2097" s="2" t="s">
        <v>1608</v>
      </c>
      <c r="I2097" s="2" t="s">
        <v>1697</v>
      </c>
      <c r="J2097" s="1">
        <v>-16112</v>
      </c>
      <c r="K2097" s="1">
        <v>152458</v>
      </c>
      <c r="L2097" s="2" t="s">
        <v>21</v>
      </c>
      <c r="M2097" s="1">
        <v>2006</v>
      </c>
      <c r="N2097" s="1" t="str" cm="1">
        <f t="array" ref="N20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7" s="2" t="s">
        <v>32</v>
      </c>
      <c r="P2097" s="2" t="str" cm="1">
        <f t="array" ref="P20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7" s="1">
        <v>3</v>
      </c>
      <c r="R2097" s="1">
        <v>65</v>
      </c>
      <c r="S2097" s="1">
        <v>14.5</v>
      </c>
      <c r="T2097" s="1">
        <v>25</v>
      </c>
      <c r="U2097" s="1">
        <v>13</v>
      </c>
      <c r="V2097" s="10"/>
      <c r="W2097" s="1" t="s">
        <v>41</v>
      </c>
      <c r="X2097" s="2" t="s">
        <v>38</v>
      </c>
      <c r="Y2097" s="2" t="str" cm="1">
        <f t="array" ref="Y20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8" spans="1:26" ht="15" customHeight="1" x14ac:dyDescent="0.35">
      <c r="A2098" s="1">
        <v>2097</v>
      </c>
      <c r="B2098" s="13">
        <v>-8.3060440369736401</v>
      </c>
      <c r="C2098" s="12">
        <v>41.027188298873597</v>
      </c>
      <c r="D2098" s="1">
        <v>6021</v>
      </c>
      <c r="E2098" s="2" t="s">
        <v>2262</v>
      </c>
      <c r="F2098" s="1"/>
      <c r="G2098" s="2" t="s">
        <v>63</v>
      </c>
      <c r="H2098" s="2" t="s">
        <v>1608</v>
      </c>
      <c r="I2098" s="2" t="s">
        <v>1697</v>
      </c>
      <c r="J2098" s="1">
        <v>-14544</v>
      </c>
      <c r="K2098" s="1">
        <v>150911.79999999999</v>
      </c>
      <c r="L2098" s="2" t="s">
        <v>21</v>
      </c>
      <c r="M2098" s="1">
        <v>2006</v>
      </c>
      <c r="N2098" s="1" t="str" cm="1">
        <f t="array" ref="N20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8" s="2" t="s">
        <v>32</v>
      </c>
      <c r="P2098" s="2" t="str" cm="1">
        <f t="array" ref="P20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8" s="1">
        <v>4</v>
      </c>
      <c r="R2098" s="1">
        <v>113.6</v>
      </c>
      <c r="S2098" s="1">
        <v>14.5</v>
      </c>
      <c r="T2098" s="1">
        <v>32</v>
      </c>
      <c r="U2098" s="1">
        <v>19</v>
      </c>
      <c r="V2098" s="10"/>
      <c r="W2098" s="1" t="s">
        <v>41</v>
      </c>
      <c r="X2098" s="2" t="s">
        <v>24</v>
      </c>
      <c r="Y2098" s="2" t="str" cm="1">
        <f t="array" ref="Y20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099" spans="1:26" ht="15" customHeight="1" x14ac:dyDescent="0.35">
      <c r="A2099" s="1">
        <v>2098</v>
      </c>
      <c r="B2099" s="13">
        <v>-7.9609691488266501</v>
      </c>
      <c r="C2099" s="12">
        <v>41.477222951240996</v>
      </c>
      <c r="D2099" s="1">
        <v>6026</v>
      </c>
      <c r="E2099" s="2" t="s">
        <v>2263</v>
      </c>
      <c r="F2099" s="1"/>
      <c r="G2099" s="2" t="s">
        <v>37</v>
      </c>
      <c r="H2099" s="2" t="s">
        <v>225</v>
      </c>
      <c r="I2099" s="2" t="s">
        <v>1972</v>
      </c>
      <c r="J2099" s="1">
        <v>14378</v>
      </c>
      <c r="K2099" s="1">
        <v>200892</v>
      </c>
      <c r="L2099" s="2" t="s">
        <v>21</v>
      </c>
      <c r="M2099" s="1">
        <v>2008</v>
      </c>
      <c r="N2099" s="1" t="str" cm="1">
        <f t="array" ref="N20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099" s="2" t="s">
        <v>32</v>
      </c>
      <c r="P2099" s="2" t="str" cm="1">
        <f t="array" ref="P20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099" s="1">
        <v>2</v>
      </c>
      <c r="R2099" s="1">
        <v>58.7</v>
      </c>
      <c r="S2099" s="1">
        <v>9.75</v>
      </c>
      <c r="T2099" s="1">
        <v>33.5</v>
      </c>
      <c r="U2099" s="1">
        <v>19.399999999999999</v>
      </c>
      <c r="V2099" s="10"/>
      <c r="W2099" s="1" t="s">
        <v>41</v>
      </c>
      <c r="X2099" s="2" t="s">
        <v>24</v>
      </c>
      <c r="Y2099" s="2" t="str" cm="1">
        <f t="array" ref="Y20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0" spans="1:26" ht="15" customHeight="1" x14ac:dyDescent="0.35">
      <c r="A2100" s="1">
        <v>2099</v>
      </c>
      <c r="B2100" s="13">
        <v>-7.9572190532896601</v>
      </c>
      <c r="C2100" s="12">
        <v>41.478234716647698</v>
      </c>
      <c r="D2100" s="1">
        <v>6027</v>
      </c>
      <c r="E2100" s="2" t="s">
        <v>2264</v>
      </c>
      <c r="F2100" s="1"/>
      <c r="G2100" s="2" t="s">
        <v>37</v>
      </c>
      <c r="H2100" s="2" t="s">
        <v>225</v>
      </c>
      <c r="I2100" s="2" t="s">
        <v>1972</v>
      </c>
      <c r="J2100" s="1">
        <v>14691</v>
      </c>
      <c r="K2100" s="1">
        <v>201005</v>
      </c>
      <c r="L2100" s="2" t="s">
        <v>21</v>
      </c>
      <c r="M2100" s="1">
        <v>2008</v>
      </c>
      <c r="N2100" s="1" t="str" cm="1">
        <f t="array" ref="N21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0" s="2" t="s">
        <v>32</v>
      </c>
      <c r="P2100" s="2" t="str" cm="1">
        <f t="array" ref="P21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0" s="1">
        <v>3</v>
      </c>
      <c r="R2100" s="1">
        <v>41.1</v>
      </c>
      <c r="S2100" s="1">
        <v>9.75</v>
      </c>
      <c r="T2100" s="1">
        <v>20.100000000000001</v>
      </c>
      <c r="U2100" s="1">
        <v>9.34</v>
      </c>
      <c r="V2100" s="10"/>
      <c r="W2100" s="1" t="s">
        <v>41</v>
      </c>
      <c r="X2100" s="2" t="s">
        <v>24</v>
      </c>
      <c r="Y2100" s="2" t="str" cm="1">
        <f t="array" ref="Y21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1" spans="1:26" ht="15" customHeight="1" x14ac:dyDescent="0.35">
      <c r="A2101" s="1">
        <v>2100</v>
      </c>
      <c r="B2101" s="13">
        <v>-7.9746448879473801</v>
      </c>
      <c r="C2101" s="12">
        <v>41.480799136590903</v>
      </c>
      <c r="D2101" s="1">
        <v>6028</v>
      </c>
      <c r="E2101" s="2" t="s">
        <v>2265</v>
      </c>
      <c r="F2101" s="1"/>
      <c r="G2101" s="2" t="s">
        <v>37</v>
      </c>
      <c r="H2101" s="2" t="s">
        <v>225</v>
      </c>
      <c r="I2101" s="2" t="s">
        <v>1972</v>
      </c>
      <c r="J2101" s="1">
        <v>13235</v>
      </c>
      <c r="K2101" s="1">
        <v>201287</v>
      </c>
      <c r="L2101" s="2" t="s">
        <v>21</v>
      </c>
      <c r="M2101" s="1">
        <v>2008</v>
      </c>
      <c r="N2101" s="1" t="str" cm="1">
        <f t="array" ref="N21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1" s="2" t="s">
        <v>32</v>
      </c>
      <c r="P2101" s="2" t="str" cm="1">
        <f t="array" ref="P21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1" s="9"/>
      <c r="R2101" s="5"/>
      <c r="S2101" s="1">
        <v>39</v>
      </c>
      <c r="U2101" s="9"/>
      <c r="V2101" s="10"/>
      <c r="W2101" s="1" t="s">
        <v>41</v>
      </c>
      <c r="X2101" s="2" t="s">
        <v>24</v>
      </c>
      <c r="Y2101" s="2" t="str" cm="1">
        <f t="array" ref="Y21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2" spans="1:26" ht="15" customHeight="1" x14ac:dyDescent="0.35">
      <c r="A2102" s="1">
        <v>2101</v>
      </c>
      <c r="B2102" s="13">
        <v>-7.9735359473978002</v>
      </c>
      <c r="C2102" s="12">
        <v>41.478942804554499</v>
      </c>
      <c r="D2102" s="1">
        <v>6029</v>
      </c>
      <c r="E2102" s="2" t="s">
        <v>2266</v>
      </c>
      <c r="F2102" s="1"/>
      <c r="G2102" s="2" t="s">
        <v>37</v>
      </c>
      <c r="H2102" s="2" t="s">
        <v>225</v>
      </c>
      <c r="I2102" s="2" t="s">
        <v>1972</v>
      </c>
      <c r="J2102" s="1">
        <v>13328</v>
      </c>
      <c r="K2102" s="1">
        <v>201081</v>
      </c>
      <c r="L2102" s="2" t="s">
        <v>21</v>
      </c>
      <c r="M2102" s="1">
        <v>2008</v>
      </c>
      <c r="N2102" s="1" t="str" cm="1">
        <f t="array" ref="N21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2" s="2" t="s">
        <v>32</v>
      </c>
      <c r="P2102" s="2" t="str" cm="1">
        <f t="array" ref="P21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2" s="9"/>
      <c r="R2102" s="5"/>
      <c r="S2102" s="1">
        <v>61</v>
      </c>
      <c r="U2102" s="9"/>
      <c r="V2102" s="10"/>
      <c r="W2102" s="1" t="s">
        <v>41</v>
      </c>
      <c r="X2102" s="2" t="s">
        <v>24</v>
      </c>
      <c r="Y2102" s="2" t="str" cm="1">
        <f t="array" ref="Y21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3" spans="1:26" ht="15" customHeight="1" x14ac:dyDescent="0.35">
      <c r="A2103" s="1">
        <v>2102</v>
      </c>
      <c r="B2103" s="13">
        <v>-7.9531852383809696</v>
      </c>
      <c r="C2103" s="12">
        <v>41.478282501060903</v>
      </c>
      <c r="D2103" s="1">
        <v>6030</v>
      </c>
      <c r="E2103" s="2" t="s">
        <v>2267</v>
      </c>
      <c r="F2103" s="1"/>
      <c r="G2103" s="2" t="s">
        <v>19</v>
      </c>
      <c r="H2103" s="2" t="s">
        <v>225</v>
      </c>
      <c r="I2103" s="2" t="s">
        <v>1972</v>
      </c>
      <c r="J2103" s="1">
        <v>15027.91</v>
      </c>
      <c r="K2103" s="1">
        <v>201011</v>
      </c>
      <c r="L2103" s="2" t="s">
        <v>21</v>
      </c>
      <c r="M2103" s="1">
        <v>2008</v>
      </c>
      <c r="N2103" s="1" t="str" cm="1">
        <f t="array" ref="N21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3" s="2" t="s">
        <v>133</v>
      </c>
      <c r="P2103" s="2" t="str" cm="1">
        <f t="array" ref="P21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3" s="1">
        <v>1</v>
      </c>
      <c r="R2103" s="1">
        <v>3.3</v>
      </c>
      <c r="S2103" s="1">
        <v>24</v>
      </c>
      <c r="T2103" s="1">
        <v>3.3</v>
      </c>
      <c r="U2103" s="9"/>
      <c r="V2103" s="10"/>
      <c r="W2103" s="1" t="s">
        <v>41</v>
      </c>
      <c r="X2103" s="2" t="s">
        <v>24</v>
      </c>
      <c r="Y2103" s="2" t="str" cm="1">
        <f t="array" ref="Y21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4" spans="1:26" ht="15" customHeight="1" x14ac:dyDescent="0.35">
      <c r="A2104" s="1">
        <v>2103</v>
      </c>
      <c r="B2104" s="13">
        <v>-8.7203373996634408</v>
      </c>
      <c r="C2104" s="12">
        <v>39.268864650482598</v>
      </c>
      <c r="D2104" s="1">
        <v>6031</v>
      </c>
      <c r="E2104" s="2" t="s">
        <v>37</v>
      </c>
      <c r="F2104" s="1"/>
      <c r="G2104" s="2" t="s">
        <v>37</v>
      </c>
      <c r="H2104" s="2" t="s">
        <v>54</v>
      </c>
      <c r="I2104" s="2" t="s">
        <v>54</v>
      </c>
      <c r="J2104" s="1">
        <v>-50676.639999999999</v>
      </c>
      <c r="K2104" s="1">
        <v>-44178.080000000002</v>
      </c>
      <c r="L2104" s="2" t="s">
        <v>21</v>
      </c>
      <c r="M2104" s="1">
        <v>2009</v>
      </c>
      <c r="N2104" s="1" t="str" cm="1">
        <f t="array" ref="N21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4" s="2" t="s">
        <v>32</v>
      </c>
      <c r="P2104" s="2" t="str" cm="1">
        <f t="array" ref="P21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4" s="1">
        <v>2</v>
      </c>
      <c r="R2104" s="1">
        <v>39</v>
      </c>
      <c r="S2104" s="1">
        <v>10.4</v>
      </c>
      <c r="T2104" s="1">
        <v>19.5</v>
      </c>
      <c r="U2104" s="1">
        <v>7.9</v>
      </c>
      <c r="V2104" s="10"/>
      <c r="W2104" s="1" t="s">
        <v>30</v>
      </c>
      <c r="X2104" s="2" t="s">
        <v>38</v>
      </c>
      <c r="Y2104" s="2" t="str" cm="1">
        <f t="array" ref="Y21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5" spans="1:26" ht="15" customHeight="1" x14ac:dyDescent="0.35">
      <c r="A2105" s="1">
        <v>2104</v>
      </c>
      <c r="B2105" s="13">
        <v>-7.9853532834130299</v>
      </c>
      <c r="C2105" s="12">
        <v>41.489367067764803</v>
      </c>
      <c r="D2105" s="1">
        <v>6032</v>
      </c>
      <c r="E2105" s="2" t="s">
        <v>2268</v>
      </c>
      <c r="F2105" s="1"/>
      <c r="G2105" s="2" t="s">
        <v>63</v>
      </c>
      <c r="H2105" s="2" t="s">
        <v>225</v>
      </c>
      <c r="I2105" s="2" t="s">
        <v>1972</v>
      </c>
      <c r="J2105" s="1">
        <v>12339</v>
      </c>
      <c r="K2105" s="1">
        <v>202237</v>
      </c>
      <c r="L2105" s="2" t="s">
        <v>21</v>
      </c>
      <c r="M2105" s="1">
        <v>2008</v>
      </c>
      <c r="N2105" s="1" t="str" cm="1">
        <f t="array" ref="N21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5" s="2" t="s">
        <v>32</v>
      </c>
      <c r="P2105" s="2" t="str" cm="1">
        <f t="array" ref="P21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5" s="1">
        <v>20</v>
      </c>
      <c r="R2105" s="1">
        <v>780</v>
      </c>
      <c r="S2105" s="1">
        <v>12.64</v>
      </c>
      <c r="T2105" s="1">
        <v>40</v>
      </c>
      <c r="U2105" s="1">
        <v>31.45</v>
      </c>
      <c r="V2105" s="10"/>
      <c r="W2105" s="1" t="s">
        <v>41</v>
      </c>
      <c r="X2105" s="2" t="s">
        <v>38</v>
      </c>
      <c r="Y2105" s="2" t="str" cm="1">
        <f t="array" ref="Y21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6" spans="1:26" ht="15" customHeight="1" x14ac:dyDescent="0.35">
      <c r="A2106" s="1">
        <v>2105</v>
      </c>
      <c r="B2106" s="13">
        <v>-7.9717933078597598</v>
      </c>
      <c r="C2106" s="12">
        <v>41.477740156543497</v>
      </c>
      <c r="D2106" s="1">
        <v>6033</v>
      </c>
      <c r="E2106" s="2" t="s">
        <v>2269</v>
      </c>
      <c r="F2106" s="1"/>
      <c r="G2106" s="2" t="s">
        <v>63</v>
      </c>
      <c r="H2106" s="2" t="s">
        <v>225</v>
      </c>
      <c r="I2106" s="2" t="s">
        <v>1972</v>
      </c>
      <c r="J2106" s="1">
        <v>13473.8</v>
      </c>
      <c r="K2106" s="1">
        <v>200947.7</v>
      </c>
      <c r="L2106" s="2" t="s">
        <v>21</v>
      </c>
      <c r="M2106" s="1">
        <v>2008</v>
      </c>
      <c r="N2106" s="1" t="str" cm="1">
        <f t="array" ref="N21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6" s="2" t="s">
        <v>32</v>
      </c>
      <c r="P2106" s="2" t="str" cm="1">
        <f t="array" ref="P21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6" s="9"/>
      <c r="R2106" s="5"/>
      <c r="S2106" s="1">
        <v>14.47</v>
      </c>
      <c r="U2106" s="9"/>
      <c r="V2106" s="10"/>
      <c r="W2106" s="1" t="s">
        <v>41</v>
      </c>
      <c r="X2106" s="2" t="s">
        <v>38</v>
      </c>
      <c r="Y2106" s="2" t="str" cm="1">
        <f t="array" ref="Y21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7" spans="1:26" ht="15" customHeight="1" x14ac:dyDescent="0.35">
      <c r="A2107" s="1">
        <v>2106</v>
      </c>
      <c r="B2107" s="13">
        <v>-7.6286802662779003</v>
      </c>
      <c r="C2107" s="12">
        <v>39.262668535821099</v>
      </c>
      <c r="D2107" s="1">
        <v>6039</v>
      </c>
      <c r="E2107" s="2" t="s">
        <v>2270</v>
      </c>
      <c r="F2107" s="1"/>
      <c r="G2107" s="2" t="s">
        <v>19</v>
      </c>
      <c r="H2107" s="2" t="s">
        <v>20</v>
      </c>
      <c r="I2107" s="2" t="s">
        <v>460</v>
      </c>
      <c r="J2107" s="1">
        <v>43534.879999999997</v>
      </c>
      <c r="K2107" s="1">
        <v>-44909.07</v>
      </c>
      <c r="L2107" s="2" t="s">
        <v>21</v>
      </c>
      <c r="M2107" s="1">
        <v>2009</v>
      </c>
      <c r="N2107" s="1" t="str" cm="1">
        <f t="array" ref="N21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7" s="2" t="s">
        <v>133</v>
      </c>
      <c r="P2107" s="2" t="str" cm="1">
        <f t="array" ref="P21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07" s="1">
        <v>1</v>
      </c>
      <c r="R2107" s="1">
        <v>9.0500000000000007</v>
      </c>
      <c r="S2107" s="1">
        <v>18</v>
      </c>
      <c r="T2107" s="1">
        <v>9.0500000000000007</v>
      </c>
      <c r="U2107" s="9"/>
      <c r="V2107" s="10"/>
      <c r="W2107" s="1" t="s">
        <v>23</v>
      </c>
      <c r="X2107" s="2" t="s">
        <v>24</v>
      </c>
      <c r="Y2107" s="2" t="str" cm="1">
        <f t="array" ref="Y21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8" spans="1:26" ht="15" customHeight="1" x14ac:dyDescent="0.35">
      <c r="A2108" s="1">
        <v>2107</v>
      </c>
      <c r="B2108" s="13">
        <v>-8.4614071148875603</v>
      </c>
      <c r="C2108" s="12">
        <v>40.4633423553542</v>
      </c>
      <c r="D2108" s="1">
        <v>6045</v>
      </c>
      <c r="E2108" s="2" t="s">
        <v>2271</v>
      </c>
      <c r="F2108" s="1"/>
      <c r="G2108" s="2" t="s">
        <v>26</v>
      </c>
      <c r="H2108" s="2" t="s">
        <v>1608</v>
      </c>
      <c r="I2108" s="2" t="s">
        <v>1653</v>
      </c>
      <c r="J2108" s="1">
        <v>-27844.32</v>
      </c>
      <c r="K2108" s="1">
        <v>88334.64</v>
      </c>
      <c r="L2108" s="2" t="s">
        <v>21</v>
      </c>
      <c r="M2108" s="1">
        <v>2009</v>
      </c>
      <c r="N2108" s="1" t="str" cm="1">
        <f t="array" ref="N21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8" s="2" t="s">
        <v>32</v>
      </c>
      <c r="P2108" s="2" t="str" cm="1">
        <f t="array" ref="P21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08" s="1">
        <v>3</v>
      </c>
      <c r="R2108" s="1">
        <v>64</v>
      </c>
      <c r="S2108" s="1">
        <v>19.399999999999999</v>
      </c>
      <c r="T2108" s="1">
        <v>24</v>
      </c>
      <c r="U2108" s="1">
        <v>3</v>
      </c>
      <c r="V2108" s="10"/>
      <c r="W2108" s="1" t="s">
        <v>46</v>
      </c>
      <c r="X2108" s="2" t="s">
        <v>38</v>
      </c>
      <c r="Y2108" s="2" t="str" cm="1">
        <f t="array" ref="Y21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09" spans="1:26" ht="15" customHeight="1" x14ac:dyDescent="0.35">
      <c r="A2109" s="1">
        <v>2108</v>
      </c>
      <c r="B2109" s="13">
        <v>-8.3402275609886196</v>
      </c>
      <c r="C2109" s="12">
        <v>37.777450431701702</v>
      </c>
      <c r="D2109" s="1">
        <v>6054</v>
      </c>
      <c r="E2109" s="2" t="s">
        <v>618</v>
      </c>
      <c r="F2109" s="1"/>
      <c r="G2109" s="2" t="s">
        <v>19</v>
      </c>
      <c r="H2109" s="2" t="s">
        <v>27</v>
      </c>
      <c r="I2109" s="2" t="s">
        <v>392</v>
      </c>
      <c r="J2109" s="1">
        <v>-18246.64</v>
      </c>
      <c r="K2109" s="1">
        <v>-209878.8</v>
      </c>
      <c r="L2109" s="2" t="s">
        <v>21</v>
      </c>
      <c r="M2109" s="1">
        <v>2008</v>
      </c>
      <c r="N2109" s="1" t="str" cm="1">
        <f t="array" ref="N21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09" s="2" t="s">
        <v>22</v>
      </c>
      <c r="P2109" s="2" t="str" cm="1">
        <f t="array" ref="P21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09" s="1">
        <v>1</v>
      </c>
      <c r="R2109" s="1">
        <v>9.06</v>
      </c>
      <c r="S2109" s="1">
        <v>11.7</v>
      </c>
      <c r="T2109" s="1">
        <v>9.06</v>
      </c>
      <c r="U2109" s="9"/>
      <c r="V2109" s="10"/>
      <c r="W2109" s="1" t="s">
        <v>30</v>
      </c>
      <c r="X2109" s="2" t="s">
        <v>38</v>
      </c>
      <c r="Y2109" s="2" t="str" cm="1">
        <f t="array" ref="Y21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0" spans="1:26" ht="15" customHeight="1" x14ac:dyDescent="0.35">
      <c r="A2110" s="1">
        <v>2109</v>
      </c>
      <c r="B2110" s="13">
        <v>-8.3451928041404297</v>
      </c>
      <c r="C2110" s="12">
        <v>39.460843832945301</v>
      </c>
      <c r="D2110" s="1">
        <v>6055</v>
      </c>
      <c r="E2110" s="2" t="s">
        <v>2272</v>
      </c>
      <c r="F2110" s="1"/>
      <c r="G2110" s="2" t="s">
        <v>26</v>
      </c>
      <c r="H2110" s="2" t="s">
        <v>54</v>
      </c>
      <c r="I2110" s="2" t="s">
        <v>55</v>
      </c>
      <c r="J2110" s="1">
        <v>-18252.349999999999</v>
      </c>
      <c r="K2110" s="1">
        <v>-23006.99</v>
      </c>
      <c r="L2110" s="2" t="s">
        <v>21</v>
      </c>
      <c r="M2110" s="1">
        <v>2010</v>
      </c>
      <c r="N2110" s="1" t="str" cm="1">
        <f t="array" ref="N21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0" s="2" t="s">
        <v>32</v>
      </c>
      <c r="P2110" s="2" t="str" cm="1">
        <f t="array" ref="P21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0" s="1">
        <v>3</v>
      </c>
      <c r="R2110" s="1">
        <v>57</v>
      </c>
      <c r="S2110" s="1">
        <v>13.5</v>
      </c>
      <c r="T2110" s="1">
        <v>25</v>
      </c>
      <c r="U2110" s="1">
        <v>24</v>
      </c>
      <c r="V2110" s="10"/>
      <c r="W2110" s="1" t="s">
        <v>23</v>
      </c>
      <c r="X2110" s="2" t="s">
        <v>38</v>
      </c>
      <c r="Y2110" s="2" t="str" cm="1">
        <f t="array" ref="Y21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1" spans="1:26" ht="15" customHeight="1" x14ac:dyDescent="0.35">
      <c r="A2111" s="1">
        <v>2110</v>
      </c>
      <c r="B2111" s="13">
        <v>-8.7947034936204798</v>
      </c>
      <c r="C2111" s="12">
        <v>39.568993695523901</v>
      </c>
      <c r="D2111" s="1">
        <v>6060</v>
      </c>
      <c r="E2111" s="2" t="s">
        <v>2273</v>
      </c>
      <c r="F2111" s="1"/>
      <c r="G2111" s="2" t="s">
        <v>26</v>
      </c>
      <c r="H2111" s="2" t="s">
        <v>143</v>
      </c>
      <c r="I2111" s="2" t="s">
        <v>364</v>
      </c>
      <c r="J2111" s="1">
        <v>-56850</v>
      </c>
      <c r="K2111" s="1">
        <v>-10812</v>
      </c>
      <c r="L2111" s="2" t="s">
        <v>21</v>
      </c>
      <c r="M2111" s="1">
        <v>1980</v>
      </c>
      <c r="N2111" s="1" t="str" cm="1">
        <f t="array" ref="N21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11" s="2" t="s">
        <v>32</v>
      </c>
      <c r="P2111" s="2" t="str" cm="1">
        <f t="array" ref="P21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1" s="1">
        <v>3</v>
      </c>
      <c r="R2111" s="1">
        <v>4.5</v>
      </c>
      <c r="S2111" s="1">
        <v>11.65</v>
      </c>
      <c r="T2111" s="1">
        <v>1.5</v>
      </c>
      <c r="U2111" s="1">
        <v>1</v>
      </c>
      <c r="V2111" s="10"/>
      <c r="W2111" s="1" t="s">
        <v>23</v>
      </c>
      <c r="X2111" s="2" t="s">
        <v>24</v>
      </c>
      <c r="Y2111" s="2" t="str" cm="1">
        <f t="array" ref="Y21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11" s="2" t="s">
        <v>181</v>
      </c>
    </row>
    <row r="2112" spans="1:26" ht="15" customHeight="1" x14ac:dyDescent="0.35">
      <c r="A2112" s="1">
        <v>2111</v>
      </c>
      <c r="B2112" s="13">
        <v>-7.5010274660358602</v>
      </c>
      <c r="C2112" s="12">
        <v>37.338403541763398</v>
      </c>
      <c r="D2112" s="1">
        <v>6063</v>
      </c>
      <c r="E2112" s="2" t="s">
        <v>2274</v>
      </c>
      <c r="F2112" s="1"/>
      <c r="G2112" s="2" t="s">
        <v>37</v>
      </c>
      <c r="H2112" s="2" t="s">
        <v>69</v>
      </c>
      <c r="I2112" s="2" t="s">
        <v>672</v>
      </c>
      <c r="J2112" s="1">
        <v>56012.56</v>
      </c>
      <c r="K2112" s="1">
        <v>-258440.6</v>
      </c>
      <c r="L2112" s="2" t="s">
        <v>21</v>
      </c>
      <c r="M2112" s="1">
        <v>2005</v>
      </c>
      <c r="N2112" s="1" t="str" cm="1">
        <f t="array" ref="N21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2" s="2" t="s">
        <v>32</v>
      </c>
      <c r="P2112" s="2" t="str" cm="1">
        <f t="array" ref="P21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2" s="1">
        <v>3</v>
      </c>
      <c r="R2112" s="1">
        <v>49.4</v>
      </c>
      <c r="S2112" s="1">
        <v>11.1</v>
      </c>
      <c r="T2112" s="1">
        <v>27.4</v>
      </c>
      <c r="U2112" s="1">
        <v>8.86</v>
      </c>
      <c r="V2112" s="10"/>
      <c r="W2112" s="1" t="s">
        <v>30</v>
      </c>
      <c r="X2112" s="2" t="s">
        <v>38</v>
      </c>
      <c r="Y2112" s="2" t="str" cm="1">
        <f t="array" ref="Y21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3" spans="1:26" ht="15" customHeight="1" x14ac:dyDescent="0.35">
      <c r="A2113" s="1">
        <v>2112</v>
      </c>
      <c r="B2113" s="13">
        <v>-7.5159189094796197</v>
      </c>
      <c r="C2113" s="12">
        <v>37.355188796683997</v>
      </c>
      <c r="D2113" s="1">
        <v>6064</v>
      </c>
      <c r="E2113" s="2" t="s">
        <v>2275</v>
      </c>
      <c r="F2113" s="1"/>
      <c r="G2113" s="2" t="s">
        <v>37</v>
      </c>
      <c r="H2113" s="2" t="s">
        <v>69</v>
      </c>
      <c r="I2113" s="2" t="s">
        <v>672</v>
      </c>
      <c r="J2113" s="1">
        <v>54680.75</v>
      </c>
      <c r="K2113" s="1">
        <v>-256586.4</v>
      </c>
      <c r="L2113" s="2" t="s">
        <v>21</v>
      </c>
      <c r="M2113" s="1">
        <v>2005</v>
      </c>
      <c r="N2113" s="1" t="str" cm="1">
        <f t="array" ref="N21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3" s="2" t="s">
        <v>32</v>
      </c>
      <c r="P2113" s="2" t="str" cm="1">
        <f t="array" ref="P21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3" s="1">
        <v>3</v>
      </c>
      <c r="R2113" s="1">
        <v>49.4</v>
      </c>
      <c r="S2113" s="1">
        <v>11.1</v>
      </c>
      <c r="T2113" s="1">
        <v>27.4</v>
      </c>
      <c r="U2113" s="1">
        <v>7.92</v>
      </c>
      <c r="V2113" s="10"/>
      <c r="W2113" s="1" t="s">
        <v>30</v>
      </c>
      <c r="X2113" s="2" t="s">
        <v>38</v>
      </c>
      <c r="Y2113" s="2" t="str" cm="1">
        <f t="array" ref="Y21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4" spans="1:26" ht="15" customHeight="1" x14ac:dyDescent="0.35">
      <c r="A2114" s="1">
        <v>2113</v>
      </c>
      <c r="B2114" s="13">
        <v>-8.1066582099336095</v>
      </c>
      <c r="C2114" s="12">
        <v>37.825454244031903</v>
      </c>
      <c r="D2114" s="1">
        <v>6065</v>
      </c>
      <c r="E2114" s="2" t="s">
        <v>2276</v>
      </c>
      <c r="F2114" s="1"/>
      <c r="G2114" s="2" t="s">
        <v>26</v>
      </c>
      <c r="H2114" s="2" t="s">
        <v>27</v>
      </c>
      <c r="I2114" s="2" t="s">
        <v>300</v>
      </c>
      <c r="J2114" s="1">
        <v>2328.6750000000002</v>
      </c>
      <c r="K2114" s="1">
        <v>-204570.6</v>
      </c>
      <c r="L2114" s="2" t="s">
        <v>21</v>
      </c>
      <c r="M2114" s="1">
        <v>2009</v>
      </c>
      <c r="N2114" s="1" t="str" cm="1">
        <f t="array" ref="N21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4" s="2" t="s">
        <v>22</v>
      </c>
      <c r="P2114" s="2" t="str" cm="1">
        <f t="array" ref="P21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14" s="1">
        <v>1</v>
      </c>
      <c r="R2114" s="1">
        <v>35</v>
      </c>
      <c r="S2114" s="1">
        <v>14.5</v>
      </c>
      <c r="T2114" s="1">
        <v>35</v>
      </c>
      <c r="U2114" s="9"/>
      <c r="V2114" s="10"/>
      <c r="W2114" s="1" t="s">
        <v>30</v>
      </c>
      <c r="X2114" s="2" t="s">
        <v>24</v>
      </c>
      <c r="Y2114" s="2" t="str" cm="1">
        <f t="array" ref="Y21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5" spans="1:26" ht="15" customHeight="1" x14ac:dyDescent="0.35">
      <c r="A2115" s="1">
        <v>2114</v>
      </c>
      <c r="B2115" s="13">
        <v>-8.5328094510555808</v>
      </c>
      <c r="C2115" s="12">
        <v>37.171667092272003</v>
      </c>
      <c r="D2115" s="1">
        <v>6073</v>
      </c>
      <c r="E2115" s="2" t="s">
        <v>2277</v>
      </c>
      <c r="F2115" s="1" t="s">
        <v>2720</v>
      </c>
      <c r="G2115" s="2" t="s">
        <v>26</v>
      </c>
      <c r="H2115" s="2" t="s">
        <v>69</v>
      </c>
      <c r="I2115" s="2" t="s">
        <v>1580</v>
      </c>
      <c r="J2115" s="1">
        <v>-35498</v>
      </c>
      <c r="K2115" s="1">
        <v>-277058</v>
      </c>
      <c r="L2115" s="2" t="s">
        <v>21</v>
      </c>
      <c r="M2115" s="1">
        <v>1870</v>
      </c>
      <c r="N2115" s="1" t="str" cm="1">
        <f t="array" ref="N21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115" s="2" t="s">
        <v>29</v>
      </c>
      <c r="P2115" s="2" t="str" cm="1">
        <f t="array" ref="P21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15" s="9"/>
      <c r="R2115" s="5"/>
      <c r="S2115" s="1">
        <v>8</v>
      </c>
      <c r="U2115" s="9"/>
      <c r="V2115" s="10"/>
      <c r="W2115" s="1" t="s">
        <v>30</v>
      </c>
      <c r="X2115" s="2" t="s">
        <v>31</v>
      </c>
      <c r="Y2115" s="2" t="str" cm="1">
        <f t="array" ref="Y21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116" spans="1:26" ht="15" customHeight="1" x14ac:dyDescent="0.35">
      <c r="A2116" s="1">
        <v>2115</v>
      </c>
      <c r="B2116" s="13">
        <v>-8.9285723587251091</v>
      </c>
      <c r="C2116" s="12">
        <v>38.701781091169302</v>
      </c>
      <c r="D2116" s="1">
        <v>6075</v>
      </c>
      <c r="E2116" s="2" t="s">
        <v>2278</v>
      </c>
      <c r="F2116" s="1"/>
      <c r="G2116" s="2" t="s">
        <v>37</v>
      </c>
      <c r="H2116" s="2" t="s">
        <v>600</v>
      </c>
      <c r="I2116" s="2" t="s">
        <v>1331</v>
      </c>
      <c r="J2116" s="1">
        <v>-69197</v>
      </c>
      <c r="K2116" s="1">
        <v>-106997</v>
      </c>
      <c r="L2116" s="2" t="s">
        <v>21</v>
      </c>
      <c r="M2116" s="1">
        <v>1999</v>
      </c>
      <c r="N2116" s="1" t="str" cm="1">
        <f t="array" ref="N21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6" s="2" t="s">
        <v>32</v>
      </c>
      <c r="P2116" s="2" t="str" cm="1">
        <f t="array" ref="P21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6" s="1">
        <v>3</v>
      </c>
      <c r="R2116" s="1">
        <v>28.3</v>
      </c>
      <c r="S2116" s="1">
        <v>10.85</v>
      </c>
      <c r="T2116" s="1">
        <v>14</v>
      </c>
      <c r="U2116" s="1">
        <v>4.1900000000000004</v>
      </c>
      <c r="V2116" s="10"/>
      <c r="W2116" s="1" t="s">
        <v>30</v>
      </c>
      <c r="X2116" s="2" t="s">
        <v>38</v>
      </c>
      <c r="Y2116" s="2" t="str" cm="1">
        <f t="array" ref="Y21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7" spans="1:26" ht="15" customHeight="1" x14ac:dyDescent="0.35">
      <c r="A2117" s="1">
        <v>2116</v>
      </c>
      <c r="B2117" s="13">
        <v>-8.9223670428662292</v>
      </c>
      <c r="C2117" s="12">
        <v>38.701985285072297</v>
      </c>
      <c r="D2117" s="1">
        <v>6076</v>
      </c>
      <c r="E2117" s="2" t="s">
        <v>2279</v>
      </c>
      <c r="F2117" s="1"/>
      <c r="G2117" s="2" t="s">
        <v>37</v>
      </c>
      <c r="H2117" s="2" t="s">
        <v>600</v>
      </c>
      <c r="I2117" s="2" t="s">
        <v>1331</v>
      </c>
      <c r="J2117" s="1">
        <v>-68657</v>
      </c>
      <c r="K2117" s="1">
        <v>-106979</v>
      </c>
      <c r="L2117" s="2" t="s">
        <v>21</v>
      </c>
      <c r="M2117" s="1">
        <v>1999</v>
      </c>
      <c r="N2117" s="1" t="str" cm="1">
        <f t="array" ref="N21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7" s="2" t="s">
        <v>32</v>
      </c>
      <c r="P2117" s="2" t="str" cm="1">
        <f t="array" ref="P21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7" s="1">
        <v>3</v>
      </c>
      <c r="R2117" s="1">
        <v>27.65</v>
      </c>
      <c r="S2117" s="1">
        <v>11</v>
      </c>
      <c r="T2117" s="1">
        <v>14</v>
      </c>
      <c r="U2117" s="1">
        <v>3.4</v>
      </c>
      <c r="V2117" s="10"/>
      <c r="W2117" s="1" t="s">
        <v>30</v>
      </c>
      <c r="X2117" s="2" t="s">
        <v>38</v>
      </c>
      <c r="Y2117" s="2" t="str" cm="1">
        <f t="array" ref="Y21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8" spans="1:26" ht="15" customHeight="1" x14ac:dyDescent="0.35">
      <c r="A2118" s="1">
        <v>2117</v>
      </c>
      <c r="B2118" s="13">
        <v>-7.86107224009465</v>
      </c>
      <c r="C2118" s="12">
        <v>39.796616993677901</v>
      </c>
      <c r="D2118" s="1">
        <v>6077</v>
      </c>
      <c r="E2118" s="2" t="s">
        <v>2280</v>
      </c>
      <c r="F2118" s="1"/>
      <c r="G2118" s="2" t="s">
        <v>26</v>
      </c>
      <c r="H2118" s="2" t="s">
        <v>325</v>
      </c>
      <c r="I2118" s="2" t="s">
        <v>581</v>
      </c>
      <c r="J2118" s="1">
        <v>23299</v>
      </c>
      <c r="K2118" s="1">
        <v>14287</v>
      </c>
      <c r="L2118" s="2" t="s">
        <v>21</v>
      </c>
      <c r="M2118" s="1">
        <v>2010</v>
      </c>
      <c r="N2118" s="1" t="str" cm="1">
        <f t="array" ref="N21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8" s="2" t="s">
        <v>32</v>
      </c>
      <c r="P2118" s="2" t="str" cm="1">
        <f t="array" ref="P21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8" s="1">
        <v>5</v>
      </c>
      <c r="R2118" s="1">
        <v>163</v>
      </c>
      <c r="S2118" s="1">
        <v>11.4</v>
      </c>
      <c r="T2118" s="1">
        <v>35</v>
      </c>
      <c r="U2118" s="1">
        <v>33.700000000000003</v>
      </c>
      <c r="V2118" s="10"/>
      <c r="W2118" s="1" t="s">
        <v>46</v>
      </c>
      <c r="X2118" s="2" t="s">
        <v>38</v>
      </c>
      <c r="Y2118" s="2" t="str" cm="1">
        <f t="array" ref="Y21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19" spans="1:26" ht="15" customHeight="1" x14ac:dyDescent="0.35">
      <c r="A2119" s="1">
        <v>2118</v>
      </c>
      <c r="B2119" s="13">
        <v>-7.8686521653425796</v>
      </c>
      <c r="C2119" s="12">
        <v>39.792968869166799</v>
      </c>
      <c r="D2119" s="1">
        <v>6078</v>
      </c>
      <c r="E2119" s="2" t="s">
        <v>2281</v>
      </c>
      <c r="F2119" s="1"/>
      <c r="G2119" s="2" t="s">
        <v>26</v>
      </c>
      <c r="H2119" s="2" t="s">
        <v>325</v>
      </c>
      <c r="I2119" s="2" t="s">
        <v>581</v>
      </c>
      <c r="J2119" s="1">
        <v>22651</v>
      </c>
      <c r="K2119" s="1">
        <v>13880</v>
      </c>
      <c r="L2119" s="2" t="s">
        <v>21</v>
      </c>
      <c r="M2119" s="1">
        <v>2010</v>
      </c>
      <c r="N2119" s="1" t="str" cm="1">
        <f t="array" ref="N21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19" s="2" t="s">
        <v>32</v>
      </c>
      <c r="P2119" s="2" t="str" cm="1">
        <f t="array" ref="P21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19" s="1">
        <v>5</v>
      </c>
      <c r="R2119" s="1">
        <v>151</v>
      </c>
      <c r="S2119" s="1">
        <v>11.4</v>
      </c>
      <c r="T2119" s="1">
        <v>33</v>
      </c>
      <c r="U2119" s="1">
        <v>29.39</v>
      </c>
      <c r="V2119" s="10"/>
      <c r="W2119" s="1" t="s">
        <v>46</v>
      </c>
      <c r="X2119" s="2" t="s">
        <v>38</v>
      </c>
      <c r="Y2119" s="2" t="str" cm="1">
        <f t="array" ref="Y21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0" spans="1:26" ht="15" customHeight="1" x14ac:dyDescent="0.35">
      <c r="A2120" s="1">
        <v>2119</v>
      </c>
      <c r="B2120" s="13">
        <v>-7.8819625260547799</v>
      </c>
      <c r="C2120" s="12">
        <v>39.770329019076698</v>
      </c>
      <c r="D2120" s="1">
        <v>6079</v>
      </c>
      <c r="E2120" s="2" t="s">
        <v>2282</v>
      </c>
      <c r="F2120" s="1"/>
      <c r="G2120" s="2" t="s">
        <v>63</v>
      </c>
      <c r="H2120" s="2" t="s">
        <v>325</v>
      </c>
      <c r="I2120" s="2" t="s">
        <v>581</v>
      </c>
      <c r="J2120" s="1">
        <v>21518</v>
      </c>
      <c r="K2120" s="1">
        <v>11363</v>
      </c>
      <c r="L2120" s="2" t="s">
        <v>21</v>
      </c>
      <c r="M2120" s="1">
        <v>2010</v>
      </c>
      <c r="N2120" s="1" t="str" cm="1">
        <f t="array" ref="N21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0" s="2" t="s">
        <v>32</v>
      </c>
      <c r="P2120" s="2" t="str" cm="1">
        <f t="array" ref="P21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0" s="1">
        <v>3</v>
      </c>
      <c r="R2120" s="1">
        <v>91</v>
      </c>
      <c r="S2120" s="1">
        <v>11.4</v>
      </c>
      <c r="T2120" s="1">
        <v>35</v>
      </c>
      <c r="U2120" s="1">
        <v>15.56</v>
      </c>
      <c r="V2120" s="10"/>
      <c r="W2120" s="1" t="s">
        <v>46</v>
      </c>
      <c r="X2120" s="2" t="s">
        <v>38</v>
      </c>
      <c r="Y2120" s="2" t="str" cm="1">
        <f t="array" ref="Y21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1" spans="1:26" ht="15" customHeight="1" x14ac:dyDescent="0.35">
      <c r="A2121" s="1">
        <v>2120</v>
      </c>
      <c r="B2121" s="13">
        <v>-7.8857395203282197</v>
      </c>
      <c r="C2121" s="12">
        <v>39.768337677909201</v>
      </c>
      <c r="D2121" s="1">
        <v>6080</v>
      </c>
      <c r="E2121" s="2" t="s">
        <v>2283</v>
      </c>
      <c r="F2121" s="1"/>
      <c r="G2121" s="2" t="s">
        <v>26</v>
      </c>
      <c r="H2121" s="2" t="s">
        <v>325</v>
      </c>
      <c r="I2121" s="2" t="s">
        <v>581</v>
      </c>
      <c r="J2121" s="1">
        <v>21195</v>
      </c>
      <c r="K2121" s="1">
        <v>11141</v>
      </c>
      <c r="L2121" s="2" t="s">
        <v>21</v>
      </c>
      <c r="M2121" s="1">
        <v>2010</v>
      </c>
      <c r="N2121" s="1" t="str" cm="1">
        <f t="array" ref="N21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1" s="2" t="s">
        <v>32</v>
      </c>
      <c r="P2121" s="2" t="str" cm="1">
        <f t="array" ref="P21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1" s="1">
        <v>3</v>
      </c>
      <c r="R2121" s="1">
        <v>90</v>
      </c>
      <c r="S2121" s="1">
        <v>11.72</v>
      </c>
      <c r="T2121" s="1">
        <v>35</v>
      </c>
      <c r="U2121" s="1">
        <v>18.079999999999998</v>
      </c>
      <c r="V2121" s="10"/>
      <c r="W2121" s="1" t="s">
        <v>46</v>
      </c>
      <c r="X2121" s="2" t="s">
        <v>38</v>
      </c>
      <c r="Y2121" s="2" t="str" cm="1">
        <f t="array" ref="Y21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2" spans="1:26" ht="15" customHeight="1" x14ac:dyDescent="0.35">
      <c r="A2122" s="1">
        <v>2121</v>
      </c>
      <c r="B2122" s="13">
        <v>-7.882447743378</v>
      </c>
      <c r="C2122" s="12">
        <v>39.7588287038297</v>
      </c>
      <c r="D2122" s="1">
        <v>6081</v>
      </c>
      <c r="E2122" s="2" t="s">
        <v>2747</v>
      </c>
      <c r="F2122" s="1"/>
      <c r="G2122" s="2" t="s">
        <v>63</v>
      </c>
      <c r="H2122" s="2" t="s">
        <v>325</v>
      </c>
      <c r="I2122" s="2" t="s">
        <v>581</v>
      </c>
      <c r="J2122" s="1">
        <v>21480</v>
      </c>
      <c r="K2122" s="1">
        <v>10086</v>
      </c>
      <c r="L2122" s="2" t="s">
        <v>21</v>
      </c>
      <c r="M2122" s="1">
        <v>2010</v>
      </c>
      <c r="N2122" s="1" t="str" cm="1">
        <f t="array" ref="N21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2" s="2" t="s">
        <v>32</v>
      </c>
      <c r="P2122" s="2" t="str" cm="1">
        <f t="array" ref="P21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2" s="1">
        <v>4</v>
      </c>
      <c r="R2122" s="1">
        <v>98</v>
      </c>
      <c r="S2122" s="1">
        <v>11.4</v>
      </c>
      <c r="T2122" s="1">
        <v>34</v>
      </c>
      <c r="U2122" s="1">
        <v>26.51</v>
      </c>
      <c r="V2122" s="10"/>
      <c r="W2122" s="1" t="s">
        <v>46</v>
      </c>
      <c r="X2122" s="2" t="s">
        <v>38</v>
      </c>
      <c r="Y2122" s="2" t="str" cm="1">
        <f t="array" ref="Y21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3" spans="1:26" ht="15" customHeight="1" x14ac:dyDescent="0.35">
      <c r="A2123" s="1">
        <v>2122</v>
      </c>
      <c r="B2123" s="13">
        <v>-7.8776254723188304</v>
      </c>
      <c r="C2123" s="12">
        <v>39.7564224449861</v>
      </c>
      <c r="D2123" s="1">
        <v>6082</v>
      </c>
      <c r="E2123" s="2" t="s">
        <v>2745</v>
      </c>
      <c r="F2123" s="1"/>
      <c r="G2123" s="2" t="s">
        <v>26</v>
      </c>
      <c r="H2123" s="2" t="s">
        <v>325</v>
      </c>
      <c r="I2123" s="2" t="s">
        <v>581</v>
      </c>
      <c r="J2123" s="1">
        <v>21894</v>
      </c>
      <c r="K2123" s="1">
        <v>9820</v>
      </c>
      <c r="L2123" s="2" t="s">
        <v>21</v>
      </c>
      <c r="M2123" s="1">
        <v>2010</v>
      </c>
      <c r="N2123" s="1" t="str" cm="1">
        <f t="array" ref="N21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3" s="2" t="s">
        <v>32</v>
      </c>
      <c r="P2123" s="2" t="str" cm="1">
        <f t="array" ref="P21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3" s="1">
        <v>4</v>
      </c>
      <c r="R2123" s="1">
        <v>114</v>
      </c>
      <c r="S2123" s="1">
        <v>11.4</v>
      </c>
      <c r="T2123" s="1">
        <v>31</v>
      </c>
      <c r="U2123" s="1">
        <v>27.2</v>
      </c>
      <c r="V2123" s="10"/>
      <c r="W2123" s="1" t="s">
        <v>46</v>
      </c>
      <c r="X2123" s="2" t="s">
        <v>38</v>
      </c>
      <c r="Y2123" s="2" t="str" cm="1">
        <f t="array" ref="Y21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4" spans="1:26" ht="15" customHeight="1" x14ac:dyDescent="0.35">
      <c r="A2124" s="1">
        <v>2123</v>
      </c>
      <c r="B2124" s="13">
        <v>-7.8822165292564801</v>
      </c>
      <c r="C2124" s="12">
        <v>39.745363383311499</v>
      </c>
      <c r="D2124" s="1">
        <v>6083</v>
      </c>
      <c r="E2124" s="2" t="s">
        <v>2284</v>
      </c>
      <c r="F2124" s="1"/>
      <c r="G2124" s="2" t="s">
        <v>26</v>
      </c>
      <c r="H2124" s="2" t="s">
        <v>325</v>
      </c>
      <c r="I2124" s="2" t="s">
        <v>581</v>
      </c>
      <c r="J2124" s="1">
        <v>21504</v>
      </c>
      <c r="K2124" s="1">
        <v>8591</v>
      </c>
      <c r="L2124" s="2" t="s">
        <v>21</v>
      </c>
      <c r="M2124" s="1">
        <v>2010</v>
      </c>
      <c r="N2124" s="1" t="str" cm="1">
        <f t="array" ref="N21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4" s="2" t="s">
        <v>32</v>
      </c>
      <c r="P2124" s="2" t="str" cm="1">
        <f t="array" ref="P21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4" s="1">
        <v>4</v>
      </c>
      <c r="R2124" s="1">
        <v>119.5</v>
      </c>
      <c r="S2124" s="1">
        <v>11.4</v>
      </c>
      <c r="T2124" s="1">
        <v>33</v>
      </c>
      <c r="U2124" s="1">
        <v>22.44</v>
      </c>
      <c r="V2124" s="10"/>
      <c r="W2124" s="1" t="s">
        <v>46</v>
      </c>
      <c r="X2124" s="2" t="s">
        <v>38</v>
      </c>
      <c r="Y2124" s="2" t="str" cm="1">
        <f t="array" ref="Y21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5" spans="1:26" ht="15" customHeight="1" x14ac:dyDescent="0.35">
      <c r="A2125" s="1">
        <v>2124</v>
      </c>
      <c r="B2125" s="13">
        <v>-8.0616797814856191</v>
      </c>
      <c r="C2125" s="12">
        <v>40.453694592794101</v>
      </c>
      <c r="D2125" s="1">
        <v>6097</v>
      </c>
      <c r="E2125" s="2" t="s">
        <v>2285</v>
      </c>
      <c r="F2125" s="1"/>
      <c r="G2125" s="2" t="s">
        <v>63</v>
      </c>
      <c r="H2125" s="2" t="s">
        <v>126</v>
      </c>
      <c r="I2125" s="2" t="s">
        <v>202</v>
      </c>
      <c r="J2125" s="1">
        <v>6059</v>
      </c>
      <c r="K2125" s="1">
        <v>87214</v>
      </c>
      <c r="L2125" s="2" t="s">
        <v>21</v>
      </c>
      <c r="M2125" s="1">
        <v>2009</v>
      </c>
      <c r="N2125" s="1" t="str" cm="1">
        <f t="array" ref="N21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5" s="2" t="s">
        <v>32</v>
      </c>
      <c r="P2125" s="2" t="str" cm="1">
        <f t="array" ref="P21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5" s="1">
        <v>7</v>
      </c>
      <c r="R2125" s="1">
        <v>200</v>
      </c>
      <c r="S2125" s="1">
        <v>17.75</v>
      </c>
      <c r="T2125" s="1">
        <v>30</v>
      </c>
      <c r="U2125" s="1">
        <v>21.65</v>
      </c>
      <c r="V2125" s="10"/>
      <c r="W2125" s="1" t="s">
        <v>46</v>
      </c>
      <c r="X2125" s="2" t="s">
        <v>24</v>
      </c>
      <c r="Y2125" s="2" t="str" cm="1">
        <f t="array" ref="Y21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25" s="2" t="s">
        <v>38</v>
      </c>
    </row>
    <row r="2126" spans="1:26" ht="15" customHeight="1" x14ac:dyDescent="0.35">
      <c r="A2126" s="1">
        <v>2125</v>
      </c>
      <c r="B2126" s="13">
        <v>-7.6908431683619796</v>
      </c>
      <c r="C2126" s="12">
        <v>41.270938060669202</v>
      </c>
      <c r="D2126" s="1">
        <v>6120</v>
      </c>
      <c r="E2126" s="2" t="s">
        <v>2286</v>
      </c>
      <c r="F2126" s="1"/>
      <c r="G2126" s="2" t="s">
        <v>37</v>
      </c>
      <c r="H2126" s="2" t="s">
        <v>265</v>
      </c>
      <c r="I2126" s="2" t="s">
        <v>265</v>
      </c>
      <c r="J2126" s="1">
        <v>37057.32</v>
      </c>
      <c r="K2126" s="1">
        <v>178061.8</v>
      </c>
      <c r="L2126" s="2" t="s">
        <v>21</v>
      </c>
      <c r="M2126" s="1">
        <v>2010</v>
      </c>
      <c r="N2126" s="1" t="str" cm="1">
        <f t="array" ref="N21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6" s="2" t="s">
        <v>32</v>
      </c>
      <c r="P2126" s="2" t="str" cm="1">
        <f t="array" ref="P21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6" s="1">
        <v>3</v>
      </c>
      <c r="R2126" s="1">
        <v>34.32</v>
      </c>
      <c r="S2126" s="1">
        <v>8.8000000000000007</v>
      </c>
      <c r="T2126" s="1">
        <v>15.6</v>
      </c>
      <c r="U2126" s="1">
        <v>7.3</v>
      </c>
      <c r="V2126" s="10"/>
      <c r="W2126" s="1" t="s">
        <v>41</v>
      </c>
      <c r="X2126" s="2" t="s">
        <v>24</v>
      </c>
      <c r="Y2126" s="2" t="str" cm="1">
        <f t="array" ref="Y21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7" spans="1:26" ht="15" customHeight="1" x14ac:dyDescent="0.35">
      <c r="A2127" s="1">
        <v>2126</v>
      </c>
      <c r="B2127" s="13">
        <v>-7.6771059990979698</v>
      </c>
      <c r="C2127" s="12">
        <v>41.268121988872998</v>
      </c>
      <c r="D2127" s="1">
        <v>6121</v>
      </c>
      <c r="E2127" s="2" t="s">
        <v>2287</v>
      </c>
      <c r="F2127" s="1"/>
      <c r="G2127" s="2" t="s">
        <v>37</v>
      </c>
      <c r="H2127" s="2" t="s">
        <v>265</v>
      </c>
      <c r="I2127" s="2" t="s">
        <v>265</v>
      </c>
      <c r="J2127" s="1">
        <v>38210</v>
      </c>
      <c r="K2127" s="1">
        <v>177755</v>
      </c>
      <c r="L2127" s="2" t="s">
        <v>21</v>
      </c>
      <c r="M2127" s="1">
        <v>2010</v>
      </c>
      <c r="N2127" s="1" t="str" cm="1">
        <f t="array" ref="N21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7" s="2" t="s">
        <v>32</v>
      </c>
      <c r="P2127" s="2" t="str" cm="1">
        <f t="array" ref="P21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7" s="1">
        <v>3</v>
      </c>
      <c r="R2127" s="1">
        <v>36.6</v>
      </c>
      <c r="S2127" s="1">
        <v>10.8</v>
      </c>
      <c r="T2127" s="1">
        <v>18</v>
      </c>
      <c r="U2127" s="1">
        <v>8.1999999999999993</v>
      </c>
      <c r="V2127" s="10"/>
      <c r="W2127" s="1" t="s">
        <v>41</v>
      </c>
      <c r="X2127" s="2" t="s">
        <v>24</v>
      </c>
      <c r="Y2127" s="2" t="str" cm="1">
        <f t="array" ref="Y21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8" spans="1:26" ht="15" customHeight="1" x14ac:dyDescent="0.35">
      <c r="A2128" s="1">
        <v>2127</v>
      </c>
      <c r="B2128" s="13">
        <v>-7.6590630524862604</v>
      </c>
      <c r="C2128" s="12">
        <v>41.263212966880701</v>
      </c>
      <c r="D2128" s="1">
        <v>6122</v>
      </c>
      <c r="E2128" s="2" t="s">
        <v>2288</v>
      </c>
      <c r="F2128" s="1"/>
      <c r="G2128" s="2" t="s">
        <v>37</v>
      </c>
      <c r="H2128" s="2" t="s">
        <v>265</v>
      </c>
      <c r="I2128" s="2" t="s">
        <v>265</v>
      </c>
      <c r="J2128" s="1">
        <v>39724.86</v>
      </c>
      <c r="K2128" s="1">
        <v>177217.9</v>
      </c>
      <c r="L2128" s="2" t="s">
        <v>21</v>
      </c>
      <c r="M2128" s="1">
        <v>2010</v>
      </c>
      <c r="N2128" s="1" t="str" cm="1">
        <f t="array" ref="N21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8" s="2" t="s">
        <v>32</v>
      </c>
      <c r="P2128" s="2" t="str" cm="1">
        <f t="array" ref="P21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8" s="1">
        <v>3</v>
      </c>
      <c r="R2128" s="1">
        <v>33</v>
      </c>
      <c r="S2128" s="1">
        <v>8.8000000000000007</v>
      </c>
      <c r="T2128" s="1">
        <v>15</v>
      </c>
      <c r="U2128" s="1">
        <v>7.7</v>
      </c>
      <c r="V2128" s="10"/>
      <c r="W2128" s="1" t="s">
        <v>41</v>
      </c>
      <c r="X2128" s="2" t="s">
        <v>24</v>
      </c>
      <c r="Y2128" s="2" t="str" cm="1">
        <f t="array" ref="Y21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29" spans="1:26" ht="15" customHeight="1" x14ac:dyDescent="0.35">
      <c r="A2129" s="1">
        <v>2128</v>
      </c>
      <c r="B2129" s="13">
        <v>-7.6463889317204803</v>
      </c>
      <c r="C2129" s="12">
        <v>41.266348464190699</v>
      </c>
      <c r="D2129" s="1">
        <v>6123</v>
      </c>
      <c r="E2129" s="2" t="s">
        <v>2289</v>
      </c>
      <c r="F2129" s="1"/>
      <c r="G2129" s="2" t="s">
        <v>37</v>
      </c>
      <c r="H2129" s="2" t="s">
        <v>265</v>
      </c>
      <c r="I2129" s="2" t="s">
        <v>1197</v>
      </c>
      <c r="J2129" s="1">
        <v>40785</v>
      </c>
      <c r="K2129" s="1">
        <v>177572</v>
      </c>
      <c r="L2129" s="2" t="s">
        <v>21</v>
      </c>
      <c r="M2129" s="1">
        <v>2010</v>
      </c>
      <c r="N2129" s="1" t="str" cm="1">
        <f t="array" ref="N21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29" s="2" t="s">
        <v>32</v>
      </c>
      <c r="P2129" s="2" t="str" cm="1">
        <f t="array" ref="P21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29" s="1">
        <v>3</v>
      </c>
      <c r="R2129" s="1">
        <v>35.5</v>
      </c>
      <c r="S2129" s="1">
        <v>8.8000000000000007</v>
      </c>
      <c r="T2129" s="1">
        <v>17.5</v>
      </c>
      <c r="U2129" s="1">
        <v>7.86</v>
      </c>
      <c r="V2129" s="10"/>
      <c r="W2129" s="1" t="s">
        <v>41</v>
      </c>
      <c r="X2129" s="2" t="s">
        <v>24</v>
      </c>
      <c r="Y2129" s="2" t="str" cm="1">
        <f t="array" ref="Y21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0" spans="1:26" ht="15" customHeight="1" x14ac:dyDescent="0.35">
      <c r="A2130" s="1">
        <v>2129</v>
      </c>
      <c r="B2130" s="13">
        <v>-7.6267109479376796</v>
      </c>
      <c r="C2130" s="12">
        <v>41.263855876856397</v>
      </c>
      <c r="D2130" s="1">
        <v>6124</v>
      </c>
      <c r="E2130" s="2" t="s">
        <v>2290</v>
      </c>
      <c r="F2130" s="1"/>
      <c r="G2130" s="2" t="s">
        <v>37</v>
      </c>
      <c r="H2130" s="2" t="s">
        <v>265</v>
      </c>
      <c r="I2130" s="2" t="s">
        <v>1197</v>
      </c>
      <c r="J2130" s="1">
        <v>42435.55</v>
      </c>
      <c r="K2130" s="1">
        <v>177304.6</v>
      </c>
      <c r="L2130" s="2" t="s">
        <v>21</v>
      </c>
      <c r="M2130" s="1">
        <v>2010</v>
      </c>
      <c r="N2130" s="1" t="str" cm="1">
        <f t="array" ref="N21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0" s="2" t="s">
        <v>32</v>
      </c>
      <c r="P2130" s="2" t="str" cm="1">
        <f t="array" ref="P21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0" s="1">
        <v>3</v>
      </c>
      <c r="R2130" s="1">
        <v>33.700000000000003</v>
      </c>
      <c r="S2130" s="1">
        <v>8.8000000000000007</v>
      </c>
      <c r="T2130" s="1">
        <v>15.3</v>
      </c>
      <c r="U2130" s="1">
        <v>7.6</v>
      </c>
      <c r="V2130" s="10"/>
      <c r="W2130" s="1" t="s">
        <v>41</v>
      </c>
      <c r="X2130" s="2" t="s">
        <v>24</v>
      </c>
      <c r="Y2130" s="2" t="str" cm="1">
        <f t="array" ref="Y21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1" spans="1:26" ht="15" customHeight="1" x14ac:dyDescent="0.35">
      <c r="A2131" s="1">
        <v>2130</v>
      </c>
      <c r="B2131" s="13">
        <v>-8.2624129573710707</v>
      </c>
      <c r="C2131" s="12">
        <v>40.1572624499969</v>
      </c>
      <c r="D2131" s="1">
        <v>6127</v>
      </c>
      <c r="E2131" s="2" t="s">
        <v>2291</v>
      </c>
      <c r="F2131" s="1"/>
      <c r="G2131" s="2" t="s">
        <v>26</v>
      </c>
      <c r="H2131" s="2" t="s">
        <v>915</v>
      </c>
      <c r="I2131" s="2" t="s">
        <v>1354</v>
      </c>
      <c r="J2131" s="1">
        <v>-11016.45</v>
      </c>
      <c r="K2131" s="1">
        <v>54303.59</v>
      </c>
      <c r="L2131" s="2" t="s">
        <v>21</v>
      </c>
      <c r="M2131" s="1">
        <v>2009</v>
      </c>
      <c r="N2131" s="1" t="str" cm="1">
        <f t="array" ref="N21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1" s="2" t="s">
        <v>32</v>
      </c>
      <c r="P2131" s="2" t="str" cm="1">
        <f t="array" ref="P21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1" s="1">
        <v>9</v>
      </c>
      <c r="R2131" s="1">
        <v>365</v>
      </c>
      <c r="S2131" s="1">
        <v>14</v>
      </c>
      <c r="T2131" s="1">
        <v>50</v>
      </c>
      <c r="U2131" s="1">
        <v>40.17</v>
      </c>
      <c r="V2131" s="10"/>
      <c r="W2131" s="1" t="s">
        <v>46</v>
      </c>
      <c r="X2131" s="2" t="s">
        <v>38</v>
      </c>
      <c r="Y2131" s="2" t="str" cm="1">
        <f t="array" ref="Y21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2" spans="1:26" ht="15" customHeight="1" x14ac:dyDescent="0.35">
      <c r="A2132" s="1">
        <v>2131</v>
      </c>
      <c r="B2132" s="13">
        <v>-8.2648838141683001</v>
      </c>
      <c r="C2132" s="12">
        <v>40.164555920065403</v>
      </c>
      <c r="D2132" s="1">
        <v>6128</v>
      </c>
      <c r="E2132" s="2" t="s">
        <v>2292</v>
      </c>
      <c r="F2132" s="1"/>
      <c r="G2132" s="2" t="s">
        <v>37</v>
      </c>
      <c r="H2132" s="2" t="s">
        <v>915</v>
      </c>
      <c r="I2132" s="2" t="s">
        <v>1354</v>
      </c>
      <c r="J2132" s="1">
        <v>-11225.76</v>
      </c>
      <c r="K2132" s="1">
        <v>55113.75</v>
      </c>
      <c r="L2132" s="2" t="s">
        <v>21</v>
      </c>
      <c r="M2132" s="1">
        <v>2009</v>
      </c>
      <c r="N2132" s="1" t="str" cm="1">
        <f t="array" ref="N21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2" s="2" t="s">
        <v>32</v>
      </c>
      <c r="P2132" s="2" t="str" cm="1">
        <f t="array" ref="P21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2" s="1">
        <v>3</v>
      </c>
      <c r="R2132" s="1">
        <v>68.16</v>
      </c>
      <c r="S2132" s="1">
        <v>10.8</v>
      </c>
      <c r="T2132" s="1">
        <v>34.08</v>
      </c>
      <c r="U2132" s="1">
        <v>7.67</v>
      </c>
      <c r="V2132" s="10"/>
      <c r="W2132" s="1" t="s">
        <v>46</v>
      </c>
      <c r="X2132" s="2" t="s">
        <v>38</v>
      </c>
      <c r="Y2132" s="2" t="str" cm="1">
        <f t="array" ref="Y21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3" spans="1:26" ht="15" customHeight="1" x14ac:dyDescent="0.35">
      <c r="A2133" s="1">
        <v>2132</v>
      </c>
      <c r="B2133" s="13">
        <v>-8.2677204535441398</v>
      </c>
      <c r="C2133" s="12">
        <v>40.172930424905502</v>
      </c>
      <c r="D2133" s="1">
        <v>6129</v>
      </c>
      <c r="E2133" s="2" t="s">
        <v>2293</v>
      </c>
      <c r="F2133" s="1"/>
      <c r="G2133" s="2" t="s">
        <v>37</v>
      </c>
      <c r="H2133" s="2" t="s">
        <v>915</v>
      </c>
      <c r="I2133" s="2" t="s">
        <v>1354</v>
      </c>
      <c r="J2133" s="1">
        <v>-11466</v>
      </c>
      <c r="K2133" s="1">
        <v>56044</v>
      </c>
      <c r="L2133" s="2" t="s">
        <v>21</v>
      </c>
      <c r="M2133" s="1">
        <v>2009</v>
      </c>
      <c r="N2133" s="1" t="str" cm="1">
        <f t="array" ref="N21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3" s="2" t="s">
        <v>32</v>
      </c>
      <c r="P2133" s="2" t="str" cm="1">
        <f t="array" ref="P21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3" s="1">
        <v>3</v>
      </c>
      <c r="R2133" s="1">
        <v>55.5</v>
      </c>
      <c r="S2133" s="1">
        <v>10.1</v>
      </c>
      <c r="T2133" s="1">
        <v>25.5</v>
      </c>
      <c r="U2133" s="1">
        <v>8.17</v>
      </c>
      <c r="V2133" s="10"/>
      <c r="W2133" s="1" t="s">
        <v>46</v>
      </c>
      <c r="X2133" s="2" t="s">
        <v>38</v>
      </c>
      <c r="Y2133" s="2" t="str" cm="1">
        <f t="array" ref="Y21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4" spans="1:26" ht="15" customHeight="1" x14ac:dyDescent="0.35">
      <c r="A2134" s="1">
        <v>2133</v>
      </c>
      <c r="B2134" s="13">
        <v>-8.2687586013402594</v>
      </c>
      <c r="C2134" s="12">
        <v>40.175450871726099</v>
      </c>
      <c r="D2134" s="1">
        <v>6130</v>
      </c>
      <c r="E2134" s="2" t="s">
        <v>2294</v>
      </c>
      <c r="F2134" s="1"/>
      <c r="G2134" s="2" t="s">
        <v>19</v>
      </c>
      <c r="H2134" s="2" t="s">
        <v>915</v>
      </c>
      <c r="I2134" s="2" t="s">
        <v>1354</v>
      </c>
      <c r="J2134" s="1">
        <v>-11554</v>
      </c>
      <c r="K2134" s="1">
        <v>56324</v>
      </c>
      <c r="L2134" s="2" t="s">
        <v>21</v>
      </c>
      <c r="M2134" s="1">
        <v>2009</v>
      </c>
      <c r="N2134" s="1" t="str" cm="1">
        <f t="array" ref="N21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4" s="2" t="s">
        <v>65</v>
      </c>
      <c r="P2134" s="2" t="str" cm="1">
        <f t="array" ref="P21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4" s="1">
        <v>1</v>
      </c>
      <c r="R2134" s="1">
        <v>16</v>
      </c>
      <c r="S2134" s="1">
        <v>13.8</v>
      </c>
      <c r="T2134" s="1">
        <v>16</v>
      </c>
      <c r="U2134" s="9"/>
      <c r="V2134" s="10"/>
      <c r="W2134" s="1" t="s">
        <v>46</v>
      </c>
      <c r="X2134" s="2" t="s">
        <v>24</v>
      </c>
      <c r="Y2134" s="2" t="str" cm="1">
        <f t="array" ref="Y21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5" spans="1:26" ht="15" customHeight="1" x14ac:dyDescent="0.35">
      <c r="A2135" s="1">
        <v>2134</v>
      </c>
      <c r="B2135" s="13">
        <v>-8.2682106268619702</v>
      </c>
      <c r="C2135" s="12">
        <v>40.175902619019098</v>
      </c>
      <c r="D2135" s="1">
        <v>6131</v>
      </c>
      <c r="E2135" s="2" t="s">
        <v>2295</v>
      </c>
      <c r="F2135" s="1"/>
      <c r="G2135" s="2" t="s">
        <v>19</v>
      </c>
      <c r="H2135" s="2" t="s">
        <v>915</v>
      </c>
      <c r="I2135" s="2" t="s">
        <v>1354</v>
      </c>
      <c r="J2135" s="1">
        <v>-11507.25</v>
      </c>
      <c r="K2135" s="1">
        <v>56374.09</v>
      </c>
      <c r="L2135" s="2" t="s">
        <v>21</v>
      </c>
      <c r="M2135" s="1">
        <v>2009</v>
      </c>
      <c r="N2135" s="1" t="str" cm="1">
        <f t="array" ref="N21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5" s="2" t="s">
        <v>65</v>
      </c>
      <c r="P2135" s="2" t="str" cm="1">
        <f t="array" ref="P21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35" s="1">
        <v>1</v>
      </c>
      <c r="R2135" s="1">
        <v>12</v>
      </c>
      <c r="S2135" s="1">
        <v>13.8</v>
      </c>
      <c r="T2135" s="1">
        <v>12</v>
      </c>
      <c r="U2135" s="9"/>
      <c r="V2135" s="10"/>
      <c r="W2135" s="1" t="s">
        <v>46</v>
      </c>
      <c r="X2135" s="2" t="s">
        <v>24</v>
      </c>
      <c r="Y2135" s="2" t="str" cm="1">
        <f t="array" ref="Y21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6" spans="1:26" ht="15" customHeight="1" x14ac:dyDescent="0.35">
      <c r="A2136" s="1">
        <v>2135</v>
      </c>
      <c r="B2136" s="13">
        <v>-7.4385216914744996</v>
      </c>
      <c r="C2136" s="12">
        <v>37.216492549246396</v>
      </c>
      <c r="D2136" s="1">
        <v>6132</v>
      </c>
      <c r="E2136" s="2" t="s">
        <v>2296</v>
      </c>
      <c r="F2136" s="1"/>
      <c r="G2136" s="2" t="s">
        <v>37</v>
      </c>
      <c r="H2136" s="2" t="s">
        <v>69</v>
      </c>
      <c r="I2136" s="2" t="s">
        <v>672</v>
      </c>
      <c r="J2136" s="1">
        <v>61651</v>
      </c>
      <c r="K2136" s="1">
        <v>-271932</v>
      </c>
      <c r="L2136" s="2" t="s">
        <v>21</v>
      </c>
      <c r="M2136" s="1">
        <v>1992</v>
      </c>
      <c r="N2136" s="1" t="str" cm="1">
        <f t="array" ref="N21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6" s="2" t="s">
        <v>22</v>
      </c>
      <c r="P2136" s="2" t="str" cm="1">
        <f t="array" ref="P21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36" s="1">
        <v>1</v>
      </c>
      <c r="R2136" s="1">
        <v>23.3</v>
      </c>
      <c r="S2136" s="1">
        <v>9.1999999999999993</v>
      </c>
      <c r="T2136" s="1">
        <v>23.3</v>
      </c>
      <c r="U2136" s="9"/>
      <c r="V2136" s="10"/>
      <c r="W2136" s="1" t="s">
        <v>30</v>
      </c>
      <c r="X2136" s="2" t="s">
        <v>24</v>
      </c>
      <c r="Y2136" s="2" t="str" cm="1">
        <f t="array" ref="Y21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7" spans="1:26" ht="15" customHeight="1" x14ac:dyDescent="0.35">
      <c r="A2137" s="1">
        <v>2136</v>
      </c>
      <c r="B2137" s="13">
        <v>-7.4893526126916603</v>
      </c>
      <c r="C2137" s="12">
        <v>37.313265271985202</v>
      </c>
      <c r="D2137" s="1">
        <v>6134</v>
      </c>
      <c r="E2137" s="2" t="s">
        <v>2297</v>
      </c>
      <c r="F2137" s="1"/>
      <c r="G2137" s="2" t="s">
        <v>19</v>
      </c>
      <c r="H2137" s="2" t="s">
        <v>69</v>
      </c>
      <c r="I2137" s="2" t="s">
        <v>672</v>
      </c>
      <c r="J2137" s="1">
        <v>57066.16</v>
      </c>
      <c r="K2137" s="1">
        <v>-261223.6</v>
      </c>
      <c r="L2137" s="2" t="s">
        <v>21</v>
      </c>
      <c r="M2137" s="1">
        <v>2001</v>
      </c>
      <c r="N2137" s="1" t="str" cm="1">
        <f t="array" ref="N21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7" s="2" t="s">
        <v>228</v>
      </c>
      <c r="P2137" s="2" t="str" cm="1">
        <f t="array" ref="P21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137" s="1">
        <v>1</v>
      </c>
      <c r="R2137" s="1">
        <v>8.5</v>
      </c>
      <c r="S2137" s="1">
        <v>26</v>
      </c>
      <c r="T2137" s="1">
        <v>8.5</v>
      </c>
      <c r="U2137" s="9"/>
      <c r="V2137" s="10"/>
      <c r="W2137" s="1" t="s">
        <v>30</v>
      </c>
      <c r="X2137" s="2" t="s">
        <v>24</v>
      </c>
      <c r="Y2137" s="2" t="str" cm="1">
        <f t="array" ref="Y21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8" spans="1:26" ht="15" customHeight="1" x14ac:dyDescent="0.35">
      <c r="A2138" s="1">
        <v>2137</v>
      </c>
      <c r="B2138" s="13">
        <v>-7.68555788204824</v>
      </c>
      <c r="C2138" s="12">
        <v>41.270508846444898</v>
      </c>
      <c r="D2138" s="1">
        <v>6147</v>
      </c>
      <c r="E2138" s="2" t="s">
        <v>2298</v>
      </c>
      <c r="F2138" s="1"/>
      <c r="G2138" s="2" t="s">
        <v>63</v>
      </c>
      <c r="H2138" s="2" t="s">
        <v>265</v>
      </c>
      <c r="I2138" s="2" t="s">
        <v>265</v>
      </c>
      <c r="J2138" s="1">
        <v>37500.42</v>
      </c>
      <c r="K2138" s="1">
        <v>178016.4</v>
      </c>
      <c r="L2138" s="2" t="s">
        <v>21</v>
      </c>
      <c r="M2138" s="1">
        <v>2010</v>
      </c>
      <c r="N2138" s="1" t="str" cm="1">
        <f t="array" ref="N21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8" s="2" t="s">
        <v>32</v>
      </c>
      <c r="P2138" s="2" t="str" cm="1">
        <f t="array" ref="P21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8" s="1">
        <v>5</v>
      </c>
      <c r="R2138" s="1">
        <v>130</v>
      </c>
      <c r="S2138" s="1">
        <v>12.5</v>
      </c>
      <c r="T2138" s="1">
        <v>30</v>
      </c>
      <c r="U2138" s="1">
        <v>16</v>
      </c>
      <c r="V2138" s="10"/>
      <c r="W2138" s="1" t="s">
        <v>41</v>
      </c>
      <c r="X2138" s="2" t="s">
        <v>24</v>
      </c>
      <c r="Y2138" s="2" t="str" cm="1">
        <f t="array" ref="Y21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39" spans="1:26" ht="15" customHeight="1" x14ac:dyDescent="0.35">
      <c r="A2139" s="1">
        <v>2138</v>
      </c>
      <c r="B2139" s="13">
        <v>-7.6714117465831899</v>
      </c>
      <c r="C2139" s="12">
        <v>41.263687246159002</v>
      </c>
      <c r="D2139" s="1">
        <v>6148</v>
      </c>
      <c r="E2139" s="2" t="s">
        <v>2299</v>
      </c>
      <c r="F2139" s="1"/>
      <c r="G2139" s="2" t="s">
        <v>26</v>
      </c>
      <c r="H2139" s="2" t="s">
        <v>265</v>
      </c>
      <c r="I2139" s="2" t="s">
        <v>265</v>
      </c>
      <c r="J2139" s="1">
        <v>38689.760000000002</v>
      </c>
      <c r="K2139" s="1">
        <v>177265</v>
      </c>
      <c r="L2139" s="2" t="s">
        <v>21</v>
      </c>
      <c r="M2139" s="1">
        <v>2010</v>
      </c>
      <c r="N2139" s="1" t="str" cm="1">
        <f t="array" ref="N21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39" s="2" t="s">
        <v>32</v>
      </c>
      <c r="P2139" s="2" t="str" cm="1">
        <f t="array" ref="P21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39" s="1">
        <v>5</v>
      </c>
      <c r="R2139" s="1">
        <v>130</v>
      </c>
      <c r="S2139" s="1">
        <v>12.5</v>
      </c>
      <c r="T2139" s="1">
        <v>30</v>
      </c>
      <c r="U2139" s="1">
        <v>22.8</v>
      </c>
      <c r="V2139" s="10"/>
      <c r="W2139" s="1" t="s">
        <v>41</v>
      </c>
      <c r="X2139" s="2" t="s">
        <v>38</v>
      </c>
      <c r="Y2139" s="2" t="str" cm="1">
        <f t="array" ref="Y21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0" spans="1:26" ht="15" customHeight="1" x14ac:dyDescent="0.35">
      <c r="A2140" s="1">
        <v>2139</v>
      </c>
      <c r="B2140" s="13">
        <v>-7.6570556123836697</v>
      </c>
      <c r="C2140" s="12">
        <v>41.262462739308504</v>
      </c>
      <c r="D2140" s="1">
        <v>6149</v>
      </c>
      <c r="E2140" s="2" t="s">
        <v>2300</v>
      </c>
      <c r="F2140" s="1"/>
      <c r="G2140" s="2" t="s">
        <v>26</v>
      </c>
      <c r="H2140" s="2" t="s">
        <v>265</v>
      </c>
      <c r="I2140" s="2" t="s">
        <v>265</v>
      </c>
      <c r="J2140" s="1">
        <v>39893.54</v>
      </c>
      <c r="K2140" s="1">
        <v>177135.5</v>
      </c>
      <c r="L2140" s="2" t="s">
        <v>21</v>
      </c>
      <c r="M2140" s="1">
        <v>2010</v>
      </c>
      <c r="N2140" s="1" t="str" cm="1">
        <f t="array" ref="N21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0" s="2" t="s">
        <v>32</v>
      </c>
      <c r="P2140" s="2" t="str" cm="1">
        <f t="array" ref="P21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0" s="1">
        <v>6</v>
      </c>
      <c r="R2140" s="1">
        <v>160</v>
      </c>
      <c r="S2140" s="1">
        <v>12.5</v>
      </c>
      <c r="T2140" s="1">
        <v>30</v>
      </c>
      <c r="U2140" s="1">
        <v>24.6</v>
      </c>
      <c r="V2140" s="10"/>
      <c r="W2140" s="1" t="s">
        <v>41</v>
      </c>
      <c r="X2140" s="2" t="s">
        <v>38</v>
      </c>
      <c r="Y2140" s="2" t="str" cm="1">
        <f t="array" ref="Y21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1" spans="1:26" ht="15" customHeight="1" x14ac:dyDescent="0.35">
      <c r="A2141" s="1">
        <v>2140</v>
      </c>
      <c r="B2141" s="13">
        <v>-7.6518832906294802</v>
      </c>
      <c r="C2141" s="12">
        <v>41.263202990272802</v>
      </c>
      <c r="D2141" s="1">
        <v>6150</v>
      </c>
      <c r="E2141" s="2" t="s">
        <v>2301</v>
      </c>
      <c r="F2141" s="1"/>
      <c r="G2141" s="2" t="s">
        <v>19</v>
      </c>
      <c r="H2141" s="2" t="s">
        <v>265</v>
      </c>
      <c r="I2141" s="2" t="s">
        <v>265</v>
      </c>
      <c r="J2141" s="1">
        <v>40326.53</v>
      </c>
      <c r="K2141" s="1">
        <v>177220.1</v>
      </c>
      <c r="L2141" s="2" t="s">
        <v>21</v>
      </c>
      <c r="M2141" s="1">
        <v>2010</v>
      </c>
      <c r="N2141" s="1" t="str" cm="1">
        <f t="array" ref="N21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1" s="2" t="s">
        <v>32</v>
      </c>
      <c r="P2141" s="2" t="str" cm="1">
        <f t="array" ref="P21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1" s="1">
        <v>3</v>
      </c>
      <c r="R2141" s="1">
        <v>59.7</v>
      </c>
      <c r="S2141" s="1">
        <v>15.3</v>
      </c>
      <c r="T2141" s="1">
        <v>25.9</v>
      </c>
      <c r="U2141" s="1">
        <v>13.5</v>
      </c>
      <c r="V2141" s="10"/>
      <c r="W2141" s="1" t="s">
        <v>41</v>
      </c>
      <c r="X2141" s="2" t="s">
        <v>38</v>
      </c>
      <c r="Y2141" s="2" t="str" cm="1">
        <f t="array" ref="Y21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2" spans="1:26" ht="15" customHeight="1" x14ac:dyDescent="0.35">
      <c r="A2142" s="1">
        <v>2141</v>
      </c>
      <c r="B2142" s="13">
        <v>-8.0381921862848706</v>
      </c>
      <c r="C2142" s="12">
        <v>40.448328430739302</v>
      </c>
      <c r="D2142" s="1">
        <v>6152</v>
      </c>
      <c r="E2142" s="2" t="s">
        <v>2302</v>
      </c>
      <c r="F2142" s="1"/>
      <c r="G2142" s="2" t="s">
        <v>26</v>
      </c>
      <c r="H2142" s="2" t="s">
        <v>126</v>
      </c>
      <c r="I2142" s="2" t="s">
        <v>285</v>
      </c>
      <c r="J2142" s="1">
        <v>8052</v>
      </c>
      <c r="K2142" s="1">
        <v>86620</v>
      </c>
      <c r="L2142" s="2" t="s">
        <v>21</v>
      </c>
      <c r="M2142" s="1">
        <v>2009</v>
      </c>
      <c r="N2142" s="1" t="str" cm="1">
        <f t="array" ref="N21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2" s="2" t="s">
        <v>32</v>
      </c>
      <c r="P2142" s="2" t="str" cm="1">
        <f t="array" ref="P21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2" s="1">
        <v>3</v>
      </c>
      <c r="R2142" s="1">
        <v>72</v>
      </c>
      <c r="S2142" s="1">
        <v>11.5</v>
      </c>
      <c r="T2142" s="1">
        <v>28</v>
      </c>
      <c r="U2142" s="1">
        <v>16.11</v>
      </c>
      <c r="V2142" s="10"/>
      <c r="W2142" s="1" t="s">
        <v>23</v>
      </c>
      <c r="X2142" s="2" t="s">
        <v>24</v>
      </c>
      <c r="Y2142" s="2" t="str" cm="1">
        <f t="array" ref="Y21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142" s="2" t="s">
        <v>38</v>
      </c>
    </row>
    <row r="2143" spans="1:26" ht="15" customHeight="1" x14ac:dyDescent="0.35">
      <c r="A2143" s="1">
        <v>2142</v>
      </c>
      <c r="B2143" s="13">
        <v>-8.7410523285955506</v>
      </c>
      <c r="C2143" s="12">
        <v>41.950173372973801</v>
      </c>
      <c r="D2143" s="1">
        <v>6154</v>
      </c>
      <c r="E2143" s="2" t="s">
        <v>2303</v>
      </c>
      <c r="F2143" s="1"/>
      <c r="G2143" s="2" t="s">
        <v>37</v>
      </c>
      <c r="H2143" s="2" t="s">
        <v>384</v>
      </c>
      <c r="I2143" s="2" t="s">
        <v>564</v>
      </c>
      <c r="J2143" s="1">
        <v>-50408</v>
      </c>
      <c r="K2143" s="1">
        <v>253586</v>
      </c>
      <c r="L2143" s="2" t="s">
        <v>21</v>
      </c>
      <c r="M2143" s="1">
        <v>2010</v>
      </c>
      <c r="N2143" s="1" t="str" cm="1">
        <f t="array" ref="N21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3" s="2" t="s">
        <v>32</v>
      </c>
      <c r="P2143" s="2" t="str" cm="1">
        <f t="array" ref="P21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3" s="1">
        <v>2</v>
      </c>
      <c r="R2143" s="1">
        <v>45.5</v>
      </c>
      <c r="S2143" s="1">
        <v>29.75</v>
      </c>
      <c r="T2143" s="1">
        <v>22.75</v>
      </c>
      <c r="U2143" s="1">
        <v>8.8000000000000007</v>
      </c>
      <c r="V2143" s="10"/>
      <c r="W2143" s="1" t="s">
        <v>41</v>
      </c>
      <c r="X2143" s="2" t="s">
        <v>38</v>
      </c>
      <c r="Y2143" s="2" t="str" cm="1">
        <f t="array" ref="Y21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4" spans="1:26" ht="15" customHeight="1" x14ac:dyDescent="0.35">
      <c r="A2144" s="1">
        <v>2143</v>
      </c>
      <c r="B2144" s="13">
        <v>-8.7405447929317202</v>
      </c>
      <c r="C2144" s="12">
        <v>41.947959498464499</v>
      </c>
      <c r="D2144" s="1">
        <v>6155</v>
      </c>
      <c r="E2144" s="2" t="s">
        <v>2304</v>
      </c>
      <c r="F2144" s="1"/>
      <c r="G2144" s="2" t="s">
        <v>19</v>
      </c>
      <c r="H2144" s="2" t="s">
        <v>384</v>
      </c>
      <c r="I2144" s="2" t="s">
        <v>564</v>
      </c>
      <c r="J2144" s="1">
        <v>-50367.66</v>
      </c>
      <c r="K2144" s="1">
        <v>253339.8</v>
      </c>
      <c r="L2144" s="2" t="s">
        <v>21</v>
      </c>
      <c r="M2144" s="1">
        <v>2010</v>
      </c>
      <c r="N2144" s="1" t="str" cm="1">
        <f t="array" ref="N21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4" s="2" t="s">
        <v>65</v>
      </c>
      <c r="P2144" s="2" t="str" cm="1">
        <f t="array" ref="P21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4" s="1">
        <v>1</v>
      </c>
      <c r="R2144" s="1">
        <v>11.25</v>
      </c>
      <c r="S2144" s="1">
        <v>21.75</v>
      </c>
      <c r="T2144" s="1">
        <v>11.25</v>
      </c>
      <c r="U2144" s="9"/>
      <c r="V2144" s="10"/>
      <c r="W2144" s="1" t="s">
        <v>41</v>
      </c>
      <c r="X2144" s="2" t="s">
        <v>24</v>
      </c>
      <c r="Y2144" s="2" t="str" cm="1">
        <f t="array" ref="Y21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5" spans="1:25" ht="15" customHeight="1" x14ac:dyDescent="0.35">
      <c r="A2145" s="1">
        <v>2144</v>
      </c>
      <c r="B2145" s="13">
        <v>-8.0477201682357808</v>
      </c>
      <c r="C2145" s="12">
        <v>40.451502283290601</v>
      </c>
      <c r="D2145" s="1">
        <v>6161</v>
      </c>
      <c r="E2145" s="2" t="s">
        <v>2305</v>
      </c>
      <c r="F2145" s="1"/>
      <c r="G2145" s="2" t="s">
        <v>26</v>
      </c>
      <c r="H2145" s="2" t="s">
        <v>126</v>
      </c>
      <c r="I2145" s="2" t="s">
        <v>202</v>
      </c>
      <c r="J2145" s="1">
        <v>7243.3739999999998</v>
      </c>
      <c r="K2145" s="1">
        <v>86971.61</v>
      </c>
      <c r="L2145" s="2" t="s">
        <v>21</v>
      </c>
      <c r="M2145" s="1">
        <v>2008</v>
      </c>
      <c r="N2145" s="1" t="str" cm="1">
        <f t="array" ref="N21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5" s="2" t="s">
        <v>32</v>
      </c>
      <c r="P2145" s="2" t="str" cm="1">
        <f t="array" ref="P21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5" s="1">
        <v>3</v>
      </c>
      <c r="R2145" s="1">
        <v>176</v>
      </c>
      <c r="S2145" s="1">
        <v>11.5</v>
      </c>
      <c r="T2145" s="1">
        <v>80</v>
      </c>
      <c r="U2145" s="1">
        <v>20.22</v>
      </c>
      <c r="V2145" s="10"/>
      <c r="W2145" s="1" t="s">
        <v>46</v>
      </c>
      <c r="X2145" s="2" t="s">
        <v>38</v>
      </c>
      <c r="Y2145" s="2" t="str" cm="1">
        <f t="array" ref="Y21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6" spans="1:25" ht="15" customHeight="1" x14ac:dyDescent="0.35">
      <c r="A2146" s="1">
        <v>2145</v>
      </c>
      <c r="B2146" s="13">
        <v>-7.7865528410448999</v>
      </c>
      <c r="C2146" s="12">
        <v>39.216948216934298</v>
      </c>
      <c r="D2146" s="1">
        <v>6173</v>
      </c>
      <c r="E2146" s="2" t="s">
        <v>2306</v>
      </c>
      <c r="F2146" s="1"/>
      <c r="G2146" s="2" t="s">
        <v>26</v>
      </c>
      <c r="H2146" s="2" t="s">
        <v>20</v>
      </c>
      <c r="I2146" s="2" t="s">
        <v>195</v>
      </c>
      <c r="J2146" s="1">
        <v>29929</v>
      </c>
      <c r="K2146" s="1">
        <v>-50049</v>
      </c>
      <c r="L2146" s="2" t="s">
        <v>21</v>
      </c>
      <c r="M2146" s="1">
        <v>2010</v>
      </c>
      <c r="N2146" s="1" t="str" cm="1">
        <f t="array" ref="N21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6" s="2" t="s">
        <v>32</v>
      </c>
      <c r="P2146" s="2" t="str" cm="1">
        <f t="array" ref="P21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46" s="1">
        <v>6</v>
      </c>
      <c r="R2146" s="1">
        <v>220</v>
      </c>
      <c r="S2146" s="1">
        <v>15.04</v>
      </c>
      <c r="T2146" s="1">
        <v>40</v>
      </c>
      <c r="U2146" s="1">
        <v>24.07</v>
      </c>
      <c r="V2146" s="10"/>
      <c r="W2146" s="1" t="s">
        <v>23</v>
      </c>
      <c r="X2146" s="2" t="s">
        <v>38</v>
      </c>
      <c r="Y2146" s="2" t="str" cm="1">
        <f t="array" ref="Y21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7" spans="1:25" ht="15" customHeight="1" x14ac:dyDescent="0.35">
      <c r="A2147" s="1">
        <v>2146</v>
      </c>
      <c r="B2147" s="13">
        <v>-8.7942110766761896</v>
      </c>
      <c r="C2147" s="12">
        <v>39.243622589122701</v>
      </c>
      <c r="D2147" s="1">
        <v>6183</v>
      </c>
      <c r="E2147" s="2" t="s">
        <v>2307</v>
      </c>
      <c r="F2147" s="1"/>
      <c r="G2147" s="2" t="s">
        <v>26</v>
      </c>
      <c r="H2147" s="2" t="s">
        <v>54</v>
      </c>
      <c r="I2147" s="2" t="s">
        <v>54</v>
      </c>
      <c r="J2147" s="1">
        <v>-57072.3</v>
      </c>
      <c r="K2147" s="1">
        <v>-46936.54</v>
      </c>
      <c r="L2147" s="2" t="s">
        <v>21</v>
      </c>
      <c r="M2147" s="1">
        <v>2010</v>
      </c>
      <c r="N2147" s="1" t="str" cm="1">
        <f t="array" ref="N21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7" s="2" t="s">
        <v>65</v>
      </c>
      <c r="P2147" s="2" t="str" cm="1">
        <f t="array" ref="P21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7" s="1">
        <v>1</v>
      </c>
      <c r="R2147" s="1">
        <v>12.6</v>
      </c>
      <c r="S2147" s="1">
        <v>11.4</v>
      </c>
      <c r="T2147" s="1">
        <v>12.6</v>
      </c>
      <c r="U2147" s="9"/>
      <c r="V2147" s="10"/>
      <c r="W2147" s="1" t="s">
        <v>30</v>
      </c>
      <c r="X2147" s="2" t="s">
        <v>24</v>
      </c>
      <c r="Y2147" s="2" t="str" cm="1">
        <f t="array" ref="Y21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8" spans="1:25" ht="15" customHeight="1" x14ac:dyDescent="0.35">
      <c r="A2148" s="1">
        <v>2147</v>
      </c>
      <c r="B2148" s="13">
        <v>-7.9958257834088302</v>
      </c>
      <c r="C2148" s="12">
        <v>41.391725096113198</v>
      </c>
      <c r="D2148" s="1">
        <v>6203</v>
      </c>
      <c r="E2148" s="2" t="s">
        <v>2308</v>
      </c>
      <c r="F2148" s="1"/>
      <c r="G2148" s="2" t="s">
        <v>19</v>
      </c>
      <c r="H2148" s="2" t="s">
        <v>225</v>
      </c>
      <c r="I2148" s="2" t="s">
        <v>1425</v>
      </c>
      <c r="J2148" s="1">
        <v>11481.64</v>
      </c>
      <c r="K2148" s="1">
        <v>191391.2</v>
      </c>
      <c r="L2148" s="2" t="s">
        <v>21</v>
      </c>
      <c r="M2148" s="1">
        <v>2010</v>
      </c>
      <c r="N2148" s="1" t="str" cm="1">
        <f t="array" ref="N21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8" s="2" t="s">
        <v>133</v>
      </c>
      <c r="P2148" s="2" t="str" cm="1">
        <f t="array" ref="P21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8" s="1">
        <v>1</v>
      </c>
      <c r="R2148" s="1">
        <v>5.3</v>
      </c>
      <c r="S2148" s="1">
        <v>13.68</v>
      </c>
      <c r="T2148" s="1">
        <v>5.3</v>
      </c>
      <c r="U2148" s="9"/>
      <c r="V2148" s="10"/>
      <c r="W2148" s="1" t="s">
        <v>41</v>
      </c>
      <c r="X2148" s="2" t="s">
        <v>24</v>
      </c>
      <c r="Y2148" s="2" t="str" cm="1">
        <f t="array" ref="Y21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49" spans="1:25" ht="15" customHeight="1" x14ac:dyDescent="0.35">
      <c r="A2149" s="1">
        <v>2148</v>
      </c>
      <c r="B2149" s="13">
        <v>-7.9938233146270496</v>
      </c>
      <c r="C2149" s="12">
        <v>41.390586382494298</v>
      </c>
      <c r="D2149" s="1">
        <v>6204</v>
      </c>
      <c r="E2149" s="2" t="s">
        <v>2309</v>
      </c>
      <c r="F2149" s="1"/>
      <c r="G2149" s="2" t="s">
        <v>19</v>
      </c>
      <c r="H2149" s="2" t="s">
        <v>225</v>
      </c>
      <c r="I2149" s="2" t="s">
        <v>1425</v>
      </c>
      <c r="J2149" s="1">
        <v>11649.32</v>
      </c>
      <c r="K2149" s="1">
        <v>191265</v>
      </c>
      <c r="L2149" s="2" t="s">
        <v>21</v>
      </c>
      <c r="M2149" s="1">
        <v>2010</v>
      </c>
      <c r="N2149" s="1" t="str" cm="1">
        <f t="array" ref="N21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49" s="2" t="s">
        <v>133</v>
      </c>
      <c r="P2149" s="2" t="str" cm="1">
        <f t="array" ref="P21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49" s="1">
        <v>1</v>
      </c>
      <c r="R2149" s="1">
        <v>5.3</v>
      </c>
      <c r="S2149" s="1">
        <v>16.62</v>
      </c>
      <c r="T2149" s="1">
        <v>5.3</v>
      </c>
      <c r="U2149" s="9"/>
      <c r="V2149" s="10"/>
      <c r="W2149" s="1" t="s">
        <v>41</v>
      </c>
      <c r="X2149" s="2" t="s">
        <v>24</v>
      </c>
      <c r="Y2149" s="2" t="str" cm="1">
        <f t="array" ref="Y21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0" spans="1:25" ht="15" customHeight="1" x14ac:dyDescent="0.35">
      <c r="A2150" s="1">
        <v>2149</v>
      </c>
      <c r="B2150" s="13">
        <v>-8.9178837921277001</v>
      </c>
      <c r="C2150" s="12">
        <v>38.630410220705997</v>
      </c>
      <c r="D2150" s="1">
        <v>6209</v>
      </c>
      <c r="E2150" s="2" t="s">
        <v>2310</v>
      </c>
      <c r="F2150" s="1"/>
      <c r="G2150" s="2" t="s">
        <v>63</v>
      </c>
      <c r="H2150" s="2" t="s">
        <v>600</v>
      </c>
      <c r="I2150" s="2" t="s">
        <v>1058</v>
      </c>
      <c r="J2150" s="1">
        <v>-68335</v>
      </c>
      <c r="K2150" s="1">
        <v>-114928</v>
      </c>
      <c r="L2150" s="2" t="s">
        <v>21</v>
      </c>
      <c r="M2150" s="1">
        <v>2003</v>
      </c>
      <c r="N2150" s="1" t="str" cm="1">
        <f t="array" ref="N21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0" s="2" t="s">
        <v>32</v>
      </c>
      <c r="P2150" s="2" t="str" cm="1">
        <f t="array" ref="P21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0" s="1">
        <v>4</v>
      </c>
      <c r="R2150" s="1">
        <v>104.77</v>
      </c>
      <c r="S2150" s="1">
        <v>12.76</v>
      </c>
      <c r="T2150" s="1">
        <v>32.770000000000003</v>
      </c>
      <c r="U2150" s="1">
        <v>6.03</v>
      </c>
      <c r="V2150" s="10"/>
      <c r="W2150" s="1" t="s">
        <v>30</v>
      </c>
      <c r="X2150" s="2" t="s">
        <v>24</v>
      </c>
      <c r="Y2150" s="2" t="str" cm="1">
        <f t="array" ref="Y21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1" spans="1:25" ht="15" customHeight="1" x14ac:dyDescent="0.35">
      <c r="A2151" s="1">
        <v>2150</v>
      </c>
      <c r="B2151" s="13">
        <v>-8.0470068584659096</v>
      </c>
      <c r="C2151" s="12">
        <v>40.366417051302903</v>
      </c>
      <c r="D2151" s="1">
        <v>6213</v>
      </c>
      <c r="E2151" s="2" t="s">
        <v>2311</v>
      </c>
      <c r="F2151" s="1"/>
      <c r="G2151" s="2" t="s">
        <v>37</v>
      </c>
      <c r="H2151" s="2" t="s">
        <v>915</v>
      </c>
      <c r="I2151" s="2" t="s">
        <v>1460</v>
      </c>
      <c r="J2151" s="1">
        <v>7313.0870000000004</v>
      </c>
      <c r="K2151" s="1">
        <v>77523.59</v>
      </c>
      <c r="L2151" s="2" t="s">
        <v>21</v>
      </c>
      <c r="M2151" s="1">
        <v>2008</v>
      </c>
      <c r="N2151" s="1" t="str" cm="1">
        <f t="array" ref="N21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1" s="2" t="s">
        <v>32</v>
      </c>
      <c r="P2151" s="2" t="str" cm="1">
        <f t="array" ref="P21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1" s="1">
        <v>3</v>
      </c>
      <c r="R2151" s="1">
        <v>46.8</v>
      </c>
      <c r="S2151" s="1">
        <v>9.4</v>
      </c>
      <c r="T2151" s="1">
        <v>25.2</v>
      </c>
      <c r="U2151" s="1">
        <v>7.4</v>
      </c>
      <c r="V2151" s="10"/>
      <c r="W2151" s="1" t="s">
        <v>46</v>
      </c>
      <c r="X2151" s="2" t="s">
        <v>24</v>
      </c>
      <c r="Y2151" s="2" t="str" cm="1">
        <f t="array" ref="Y21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2" spans="1:25" ht="15" customHeight="1" x14ac:dyDescent="0.35">
      <c r="A2152" s="1">
        <v>2151</v>
      </c>
      <c r="B2152" s="13">
        <v>-8.1173715443185106</v>
      </c>
      <c r="C2152" s="12">
        <v>40.700136568154697</v>
      </c>
      <c r="D2152" s="1">
        <v>6227</v>
      </c>
      <c r="E2152" s="2" t="s">
        <v>2312</v>
      </c>
      <c r="F2152" s="1"/>
      <c r="G2152" s="2" t="s">
        <v>37</v>
      </c>
      <c r="H2152" s="2" t="s">
        <v>126</v>
      </c>
      <c r="I2152" s="2" t="s">
        <v>327</v>
      </c>
      <c r="J2152" s="1">
        <v>1330</v>
      </c>
      <c r="K2152" s="1">
        <v>114578</v>
      </c>
      <c r="L2152" s="2" t="s">
        <v>21</v>
      </c>
      <c r="M2152" s="1">
        <v>1983</v>
      </c>
      <c r="N2152" s="1" t="str" cm="1">
        <f t="array" ref="N21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2" s="2" t="s">
        <v>32</v>
      </c>
      <c r="P2152" s="2" t="str" cm="1">
        <f t="array" ref="P21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2" s="1">
        <v>3</v>
      </c>
      <c r="R2152" s="1">
        <v>32.299999999999997</v>
      </c>
      <c r="S2152" s="1">
        <v>8.4</v>
      </c>
      <c r="T2152" s="1">
        <v>15.9</v>
      </c>
      <c r="U2152" s="1">
        <v>6</v>
      </c>
      <c r="V2152" s="10"/>
      <c r="W2152" s="1" t="s">
        <v>46</v>
      </c>
      <c r="X2152" s="2" t="s">
        <v>24</v>
      </c>
      <c r="Y2152" s="2" t="str" cm="1">
        <f t="array" ref="Y21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3" spans="1:25" ht="15" customHeight="1" x14ac:dyDescent="0.35">
      <c r="A2153" s="1">
        <v>2152</v>
      </c>
      <c r="B2153" s="13">
        <v>-7.5537802663610698</v>
      </c>
      <c r="C2153" s="12">
        <v>40.811358498152103</v>
      </c>
      <c r="D2153" s="1">
        <v>6229</v>
      </c>
      <c r="E2153" s="2" t="s">
        <v>2313</v>
      </c>
      <c r="F2153" s="1"/>
      <c r="G2153" s="2" t="s">
        <v>37</v>
      </c>
      <c r="H2153" s="2" t="s">
        <v>39</v>
      </c>
      <c r="I2153" s="2" t="s">
        <v>557</v>
      </c>
      <c r="J2153" s="1">
        <v>48880.7</v>
      </c>
      <c r="K2153" s="1">
        <v>127090.5</v>
      </c>
      <c r="L2153" s="2" t="s">
        <v>21</v>
      </c>
      <c r="M2153" s="1">
        <v>2010</v>
      </c>
      <c r="N2153" s="1" t="str" cm="1">
        <f t="array" ref="N21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3" s="2" t="s">
        <v>32</v>
      </c>
      <c r="P2153" s="2" t="str" cm="1">
        <f t="array" ref="P21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3" s="1">
        <v>3</v>
      </c>
      <c r="R2153" s="1">
        <v>40</v>
      </c>
      <c r="S2153" s="1">
        <v>12.72</v>
      </c>
      <c r="T2153" s="1">
        <v>20</v>
      </c>
      <c r="U2153" s="1">
        <v>8.6999999999999993</v>
      </c>
      <c r="V2153" s="10"/>
      <c r="W2153" s="1" t="s">
        <v>41</v>
      </c>
      <c r="X2153" s="2" t="s">
        <v>38</v>
      </c>
      <c r="Y2153" s="2" t="str" cm="1">
        <f t="array" ref="Y21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4" spans="1:25" ht="15" customHeight="1" x14ac:dyDescent="0.35">
      <c r="A2154" s="1">
        <v>2153</v>
      </c>
      <c r="B2154" s="13">
        <v>-7.5408619091429197</v>
      </c>
      <c r="C2154" s="12">
        <v>40.822912770300498</v>
      </c>
      <c r="D2154" s="1">
        <v>6230</v>
      </c>
      <c r="E2154" s="2" t="s">
        <v>2314</v>
      </c>
      <c r="F2154" s="1"/>
      <c r="G2154" s="2" t="s">
        <v>37</v>
      </c>
      <c r="H2154" s="2" t="s">
        <v>39</v>
      </c>
      <c r="I2154" s="2" t="s">
        <v>557</v>
      </c>
      <c r="J2154" s="1">
        <v>49962.02</v>
      </c>
      <c r="K2154" s="1">
        <v>128380.9</v>
      </c>
      <c r="L2154" s="2" t="s">
        <v>21</v>
      </c>
      <c r="M2154" s="1">
        <v>2010</v>
      </c>
      <c r="N2154" s="1" t="str" cm="1">
        <f t="array" ref="N21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54" s="2" t="s">
        <v>32</v>
      </c>
      <c r="P2154" s="2" t="str" cm="1">
        <f t="array" ref="P21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4" s="1">
        <v>3</v>
      </c>
      <c r="R2154" s="1">
        <v>40</v>
      </c>
      <c r="S2154" s="1">
        <v>11.29</v>
      </c>
      <c r="T2154" s="1">
        <v>20</v>
      </c>
      <c r="U2154" s="1">
        <v>8.3000000000000007</v>
      </c>
      <c r="V2154" s="10"/>
      <c r="W2154" s="1" t="s">
        <v>41</v>
      </c>
      <c r="X2154" s="2" t="s">
        <v>38</v>
      </c>
      <c r="Y2154" s="2" t="str" cm="1">
        <f t="array" ref="Y21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5" spans="1:25" ht="15" customHeight="1" x14ac:dyDescent="0.35">
      <c r="A2155" s="1">
        <v>2154</v>
      </c>
      <c r="B2155" s="13">
        <v>-8.1148533344618698</v>
      </c>
      <c r="C2155" s="12">
        <v>40.692652949972398</v>
      </c>
      <c r="D2155" s="1">
        <v>6232</v>
      </c>
      <c r="E2155" s="2" t="s">
        <v>2315</v>
      </c>
      <c r="F2155" s="1"/>
      <c r="G2155" s="2" t="s">
        <v>19</v>
      </c>
      <c r="H2155" s="2" t="s">
        <v>126</v>
      </c>
      <c r="I2155" s="2" t="s">
        <v>327</v>
      </c>
      <c r="J2155" s="1">
        <v>1543</v>
      </c>
      <c r="K2155" s="1">
        <v>113747</v>
      </c>
      <c r="L2155" s="2" t="s">
        <v>21</v>
      </c>
      <c r="M2155" s="1">
        <v>1983</v>
      </c>
      <c r="N2155" s="1" t="str" cm="1">
        <f t="array" ref="N21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5" s="2" t="s">
        <v>65</v>
      </c>
      <c r="P2155" s="2" t="str" cm="1">
        <f t="array" ref="P21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5" s="1">
        <v>1</v>
      </c>
      <c r="R2155" s="1">
        <v>10.3</v>
      </c>
      <c r="S2155" s="1">
        <v>15.9</v>
      </c>
      <c r="T2155" s="1">
        <v>10.3</v>
      </c>
      <c r="U2155" s="9"/>
      <c r="V2155" s="10"/>
      <c r="W2155" s="1" t="s">
        <v>46</v>
      </c>
      <c r="X2155" s="2" t="s">
        <v>24</v>
      </c>
      <c r="Y2155" s="2" t="str" cm="1">
        <f t="array" ref="Y21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6" spans="1:25" ht="15" customHeight="1" x14ac:dyDescent="0.35">
      <c r="A2156" s="1">
        <v>2155</v>
      </c>
      <c r="B2156" s="13">
        <v>-8.1110576094391806</v>
      </c>
      <c r="C2156" s="12">
        <v>40.686654876300501</v>
      </c>
      <c r="D2156" s="1">
        <v>6233</v>
      </c>
      <c r="E2156" s="2" t="s">
        <v>2316</v>
      </c>
      <c r="F2156" s="1"/>
      <c r="G2156" s="2" t="s">
        <v>37</v>
      </c>
      <c r="H2156" s="2" t="s">
        <v>126</v>
      </c>
      <c r="I2156" s="2" t="s">
        <v>327</v>
      </c>
      <c r="J2156" s="1">
        <v>1864</v>
      </c>
      <c r="K2156" s="1">
        <v>113081</v>
      </c>
      <c r="L2156" s="2" t="s">
        <v>21</v>
      </c>
      <c r="M2156" s="1">
        <v>1983</v>
      </c>
      <c r="N2156" s="1" t="str" cm="1">
        <f t="array" ref="N21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6" s="2" t="s">
        <v>32</v>
      </c>
      <c r="P2156" s="2" t="str" cm="1">
        <f t="array" ref="P21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6" s="1">
        <v>3</v>
      </c>
      <c r="R2156" s="1">
        <v>35.4</v>
      </c>
      <c r="S2156" s="1">
        <v>8.1999999999999993</v>
      </c>
      <c r="T2156" s="1">
        <v>17.399999999999999</v>
      </c>
      <c r="U2156" s="1">
        <v>5.7</v>
      </c>
      <c r="V2156" s="10"/>
      <c r="W2156" s="1" t="s">
        <v>46</v>
      </c>
      <c r="X2156" s="2" t="s">
        <v>24</v>
      </c>
      <c r="Y2156" s="2" t="str" cm="1">
        <f t="array" ref="Y21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7" spans="1:25" ht="15" customHeight="1" x14ac:dyDescent="0.35">
      <c r="A2157" s="1">
        <v>2156</v>
      </c>
      <c r="B2157" s="13">
        <v>-8.0862376359385699</v>
      </c>
      <c r="C2157" s="12">
        <v>40.688196349608504</v>
      </c>
      <c r="D2157" s="1">
        <v>6235</v>
      </c>
      <c r="E2157" s="2" t="s">
        <v>2317</v>
      </c>
      <c r="F2157" s="1"/>
      <c r="G2157" s="2" t="s">
        <v>19</v>
      </c>
      <c r="H2157" s="2" t="s">
        <v>126</v>
      </c>
      <c r="I2157" s="2" t="s">
        <v>327</v>
      </c>
      <c r="J2157" s="1">
        <v>3962</v>
      </c>
      <c r="K2157" s="1">
        <v>113253</v>
      </c>
      <c r="L2157" s="2" t="s">
        <v>21</v>
      </c>
      <c r="M2157" s="1">
        <v>1983</v>
      </c>
      <c r="N2157" s="1" t="str" cm="1">
        <f t="array" ref="N21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7" s="2" t="s">
        <v>65</v>
      </c>
      <c r="P2157" s="2" t="str" cm="1">
        <f t="array" ref="P21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57" s="1">
        <v>1</v>
      </c>
      <c r="R2157" s="1">
        <v>7.25</v>
      </c>
      <c r="S2157" s="1">
        <v>24.1</v>
      </c>
      <c r="T2157" s="1">
        <v>7.25</v>
      </c>
      <c r="U2157" s="9"/>
      <c r="V2157" s="10"/>
      <c r="W2157" s="1" t="s">
        <v>46</v>
      </c>
      <c r="X2157" s="2" t="s">
        <v>24</v>
      </c>
      <c r="Y2157" s="2" t="str" cm="1">
        <f t="array" ref="Y21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8" spans="1:25" ht="15" customHeight="1" x14ac:dyDescent="0.35">
      <c r="A2158" s="1">
        <v>2157</v>
      </c>
      <c r="B2158" s="13">
        <v>-8.0745387091485501</v>
      </c>
      <c r="C2158" s="12">
        <v>40.646497134915698</v>
      </c>
      <c r="D2158" s="1">
        <v>6238</v>
      </c>
      <c r="E2158" s="2" t="s">
        <v>2318</v>
      </c>
      <c r="F2158" s="1"/>
      <c r="G2158" s="2" t="s">
        <v>19</v>
      </c>
      <c r="H2158" s="2" t="s">
        <v>126</v>
      </c>
      <c r="I2158" s="2" t="s">
        <v>126</v>
      </c>
      <c r="J2158" s="1">
        <v>4954</v>
      </c>
      <c r="K2158" s="1">
        <v>108623</v>
      </c>
      <c r="L2158" s="2" t="s">
        <v>21</v>
      </c>
      <c r="M2158" s="1">
        <v>1983</v>
      </c>
      <c r="N2158" s="1" t="str" cm="1">
        <f t="array" ref="N21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8" s="2" t="s">
        <v>32</v>
      </c>
      <c r="P2158" s="2" t="str" cm="1">
        <f t="array" ref="P21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8" s="1">
        <v>3</v>
      </c>
      <c r="R2158" s="1">
        <v>31.4</v>
      </c>
      <c r="S2158" s="1">
        <v>22.6</v>
      </c>
      <c r="T2158" s="1">
        <v>14.6</v>
      </c>
      <c r="U2158" s="1">
        <v>7.88</v>
      </c>
      <c r="V2158" s="10"/>
      <c r="W2158" s="1" t="s">
        <v>46</v>
      </c>
      <c r="X2158" s="2" t="s">
        <v>24</v>
      </c>
      <c r="Y2158" s="2" t="str" cm="1">
        <f t="array" ref="Y21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59" spans="1:25" ht="15" customHeight="1" x14ac:dyDescent="0.35">
      <c r="A2159" s="1">
        <v>2158</v>
      </c>
      <c r="B2159" s="13">
        <v>-8.0568878607485495</v>
      </c>
      <c r="C2159" s="12">
        <v>40.646117620965903</v>
      </c>
      <c r="D2159" s="1">
        <v>6240</v>
      </c>
      <c r="E2159" s="2" t="s">
        <v>2319</v>
      </c>
      <c r="F2159" s="1"/>
      <c r="G2159" s="2" t="s">
        <v>37</v>
      </c>
      <c r="H2159" s="2" t="s">
        <v>126</v>
      </c>
      <c r="I2159" s="2" t="s">
        <v>126</v>
      </c>
      <c r="J2159" s="1">
        <v>6447</v>
      </c>
      <c r="K2159" s="1">
        <v>108582</v>
      </c>
      <c r="L2159" s="2" t="s">
        <v>21</v>
      </c>
      <c r="M2159" s="1">
        <v>1983</v>
      </c>
      <c r="N2159" s="1" t="str" cm="1">
        <f t="array" ref="N21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59" s="2" t="s">
        <v>32</v>
      </c>
      <c r="P2159" s="2" t="str" cm="1">
        <f t="array" ref="P21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59" s="1">
        <v>3</v>
      </c>
      <c r="R2159" s="1">
        <v>28.8</v>
      </c>
      <c r="S2159" s="1">
        <v>8.1999999999999993</v>
      </c>
      <c r="T2159" s="1">
        <v>14.4</v>
      </c>
      <c r="U2159" s="1">
        <v>5.3</v>
      </c>
      <c r="V2159" s="10"/>
      <c r="W2159" s="1" t="s">
        <v>46</v>
      </c>
      <c r="X2159" s="2" t="s">
        <v>24</v>
      </c>
      <c r="Y2159" s="2" t="str" cm="1">
        <f t="array" ref="Y21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0" spans="1:25" ht="15" customHeight="1" x14ac:dyDescent="0.35">
      <c r="A2160" s="1">
        <v>2159</v>
      </c>
      <c r="B2160" s="13">
        <v>-8.0438550814791903</v>
      </c>
      <c r="C2160" s="12">
        <v>40.649305124439401</v>
      </c>
      <c r="D2160" s="1">
        <v>6242</v>
      </c>
      <c r="E2160" s="2" t="s">
        <v>2320</v>
      </c>
      <c r="F2160" s="1"/>
      <c r="G2160" s="2" t="s">
        <v>19</v>
      </c>
      <c r="H2160" s="2" t="s">
        <v>126</v>
      </c>
      <c r="I2160" s="2" t="s">
        <v>126</v>
      </c>
      <c r="J2160" s="1">
        <v>7549</v>
      </c>
      <c r="K2160" s="1">
        <v>108937</v>
      </c>
      <c r="L2160" s="2" t="s">
        <v>21</v>
      </c>
      <c r="M2160" s="1">
        <v>1983</v>
      </c>
      <c r="N2160" s="1" t="str" cm="1">
        <f t="array" ref="N21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0" s="2" t="s">
        <v>65</v>
      </c>
      <c r="P2160" s="2" t="str" cm="1">
        <f t="array" ref="P21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0" s="1">
        <v>1</v>
      </c>
      <c r="R2160" s="1">
        <v>10.4</v>
      </c>
      <c r="S2160" s="1">
        <v>14.35</v>
      </c>
      <c r="T2160" s="1">
        <v>10.4</v>
      </c>
      <c r="U2160" s="9"/>
      <c r="V2160" s="10"/>
      <c r="W2160" s="1" t="s">
        <v>46</v>
      </c>
      <c r="X2160" s="2" t="s">
        <v>24</v>
      </c>
      <c r="Y2160" s="2" t="str" cm="1">
        <f t="array" ref="Y21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1" spans="1:25" ht="15" customHeight="1" x14ac:dyDescent="0.35">
      <c r="A2161" s="1">
        <v>2160</v>
      </c>
      <c r="B2161" s="13">
        <v>-8.3594141527380703</v>
      </c>
      <c r="C2161" s="12">
        <v>39.695182349746602</v>
      </c>
      <c r="D2161" s="1">
        <v>6244</v>
      </c>
      <c r="E2161" s="2" t="s">
        <v>2321</v>
      </c>
      <c r="F2161" s="1"/>
      <c r="G2161" s="2" t="s">
        <v>26</v>
      </c>
      <c r="H2161" s="2" t="s">
        <v>54</v>
      </c>
      <c r="I2161" s="2" t="s">
        <v>414</v>
      </c>
      <c r="J2161" s="1">
        <v>-19410.79</v>
      </c>
      <c r="K2161" s="1">
        <v>3013.8180000000002</v>
      </c>
      <c r="L2161" s="2" t="s">
        <v>21</v>
      </c>
      <c r="M2161" s="1">
        <v>2010</v>
      </c>
      <c r="N2161" s="1" t="str" cm="1">
        <f t="array" ref="N21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61" s="2" t="s">
        <v>65</v>
      </c>
      <c r="P2161" s="2" t="str" cm="1">
        <f t="array" ref="P21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1" s="1">
        <v>1</v>
      </c>
      <c r="R2161" s="1">
        <v>10</v>
      </c>
      <c r="S2161" s="1">
        <v>10.5</v>
      </c>
      <c r="T2161" s="1">
        <v>10</v>
      </c>
      <c r="U2161" s="9"/>
      <c r="V2161" s="10"/>
      <c r="W2161" s="1" t="s">
        <v>23</v>
      </c>
      <c r="X2161" s="2" t="s">
        <v>24</v>
      </c>
      <c r="Y2161" s="2" t="str" cm="1">
        <f t="array" ref="Y21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2" spans="1:25" ht="15" customHeight="1" x14ac:dyDescent="0.35">
      <c r="A2162" s="1">
        <v>2161</v>
      </c>
      <c r="B2162" s="13">
        <v>-8.0306655518707206</v>
      </c>
      <c r="C2162" s="12">
        <v>40.653670694145198</v>
      </c>
      <c r="D2162" s="1">
        <v>6245</v>
      </c>
      <c r="E2162" s="2" t="s">
        <v>2322</v>
      </c>
      <c r="F2162" s="1"/>
      <c r="G2162" s="2" t="s">
        <v>37</v>
      </c>
      <c r="H2162" s="2" t="s">
        <v>126</v>
      </c>
      <c r="I2162" s="2" t="s">
        <v>126</v>
      </c>
      <c r="J2162" s="1">
        <v>8664</v>
      </c>
      <c r="K2162" s="1">
        <v>109423</v>
      </c>
      <c r="L2162" s="2" t="s">
        <v>21</v>
      </c>
      <c r="M2162" s="1">
        <v>1983</v>
      </c>
      <c r="N2162" s="1" t="str" cm="1">
        <f t="array" ref="N21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2" s="2" t="s">
        <v>32</v>
      </c>
      <c r="P2162" s="2" t="str" cm="1">
        <f t="array" ref="P21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2" s="1">
        <v>3</v>
      </c>
      <c r="R2162" s="1">
        <v>29.6</v>
      </c>
      <c r="S2162" s="1">
        <v>8.1999999999999993</v>
      </c>
      <c r="T2162" s="1">
        <v>14.4</v>
      </c>
      <c r="U2162" s="1">
        <v>5.7</v>
      </c>
      <c r="V2162" s="10"/>
      <c r="W2162" s="1" t="s">
        <v>46</v>
      </c>
      <c r="X2162" s="2" t="s">
        <v>24</v>
      </c>
      <c r="Y2162" s="2" t="str" cm="1">
        <f t="array" ref="Y21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3" spans="1:25" ht="15" customHeight="1" x14ac:dyDescent="0.35">
      <c r="A2163" s="1">
        <v>2162</v>
      </c>
      <c r="B2163" s="13">
        <v>-8.0218195998571495</v>
      </c>
      <c r="C2163" s="12">
        <v>40.654653076938096</v>
      </c>
      <c r="D2163" s="1">
        <v>6246</v>
      </c>
      <c r="E2163" s="2" t="s">
        <v>2323</v>
      </c>
      <c r="F2163" s="1"/>
      <c r="G2163" s="2" t="s">
        <v>37</v>
      </c>
      <c r="H2163" s="2" t="s">
        <v>126</v>
      </c>
      <c r="I2163" s="2" t="s">
        <v>126</v>
      </c>
      <c r="J2163" s="1">
        <v>9412</v>
      </c>
      <c r="K2163" s="1">
        <v>109533</v>
      </c>
      <c r="L2163" s="2" t="s">
        <v>21</v>
      </c>
      <c r="M2163" s="1">
        <v>1983</v>
      </c>
      <c r="N2163" s="1" t="str" cm="1">
        <f t="array" ref="N21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3" s="2" t="s">
        <v>32</v>
      </c>
      <c r="P2163" s="2" t="str" cm="1">
        <f t="array" ref="P21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3" s="1">
        <v>3</v>
      </c>
      <c r="R2163" s="1">
        <v>32.299999999999997</v>
      </c>
      <c r="S2163" s="1">
        <v>8.1999999999999993</v>
      </c>
      <c r="T2163" s="1">
        <v>15.9</v>
      </c>
      <c r="U2163" s="1">
        <v>6.15</v>
      </c>
      <c r="V2163" s="10"/>
      <c r="W2163" s="1" t="s">
        <v>46</v>
      </c>
      <c r="X2163" s="2" t="s">
        <v>24</v>
      </c>
      <c r="Y2163" s="2" t="str" cm="1">
        <f t="array" ref="Y21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4" spans="1:25" ht="15" customHeight="1" x14ac:dyDescent="0.35">
      <c r="A2164" s="1">
        <v>2163</v>
      </c>
      <c r="B2164" s="13">
        <v>-8.0142087524375007</v>
      </c>
      <c r="C2164" s="12">
        <v>40.6591210607371</v>
      </c>
      <c r="D2164" s="1">
        <v>6247</v>
      </c>
      <c r="E2164" s="2" t="s">
        <v>2324</v>
      </c>
      <c r="F2164" s="1"/>
      <c r="G2164" s="2" t="s">
        <v>19</v>
      </c>
      <c r="H2164" s="2" t="s">
        <v>126</v>
      </c>
      <c r="I2164" s="2" t="s">
        <v>126</v>
      </c>
      <c r="J2164" s="1">
        <v>10055</v>
      </c>
      <c r="K2164" s="1">
        <v>110030</v>
      </c>
      <c r="L2164" s="2" t="s">
        <v>21</v>
      </c>
      <c r="M2164" s="1">
        <v>1983</v>
      </c>
      <c r="N2164" s="1" t="str" cm="1">
        <f t="array" ref="N21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4" s="2" t="s">
        <v>65</v>
      </c>
      <c r="P2164" s="2" t="str" cm="1">
        <f t="array" ref="P21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4" s="1">
        <v>1</v>
      </c>
      <c r="R2164" s="1">
        <v>6.9</v>
      </c>
      <c r="S2164" s="1">
        <v>17.899999999999999</v>
      </c>
      <c r="T2164" s="1">
        <v>6.9</v>
      </c>
      <c r="U2164" s="9"/>
      <c r="V2164" s="10"/>
      <c r="W2164" s="1" t="s">
        <v>46</v>
      </c>
      <c r="X2164" s="2" t="s">
        <v>24</v>
      </c>
      <c r="Y2164" s="2" t="str" cm="1">
        <f t="array" ref="Y21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5" spans="1:25" ht="15" customHeight="1" x14ac:dyDescent="0.35">
      <c r="A2165" s="1">
        <v>2164</v>
      </c>
      <c r="B2165" s="13">
        <v>-8.0037937164481701</v>
      </c>
      <c r="C2165" s="12">
        <v>40.663837577122599</v>
      </c>
      <c r="D2165" s="1">
        <v>6249</v>
      </c>
      <c r="E2165" s="2" t="s">
        <v>2325</v>
      </c>
      <c r="F2165" s="1"/>
      <c r="G2165" s="2" t="s">
        <v>19</v>
      </c>
      <c r="H2165" s="2" t="s">
        <v>126</v>
      </c>
      <c r="I2165" s="2" t="s">
        <v>126</v>
      </c>
      <c r="J2165" s="1">
        <v>10935</v>
      </c>
      <c r="K2165" s="1">
        <v>110555</v>
      </c>
      <c r="L2165" s="2" t="s">
        <v>21</v>
      </c>
      <c r="M2165" s="1">
        <v>1983</v>
      </c>
      <c r="N2165" s="1" t="str" cm="1">
        <f t="array" ref="N21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5" s="2" t="s">
        <v>65</v>
      </c>
      <c r="P2165" s="2" t="str" cm="1">
        <f t="array" ref="P21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5" s="1">
        <v>1</v>
      </c>
      <c r="R2165" s="1">
        <v>8.4</v>
      </c>
      <c r="S2165" s="1">
        <v>22</v>
      </c>
      <c r="T2165" s="1">
        <v>8.4</v>
      </c>
      <c r="U2165" s="9"/>
      <c r="V2165" s="10"/>
      <c r="W2165" s="1" t="s">
        <v>46</v>
      </c>
      <c r="X2165" s="2" t="s">
        <v>24</v>
      </c>
      <c r="Y2165" s="2" t="str" cm="1">
        <f t="array" ref="Y21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6" spans="1:25" ht="15" customHeight="1" x14ac:dyDescent="0.35">
      <c r="A2166" s="1">
        <v>2165</v>
      </c>
      <c r="B2166" s="13">
        <v>-8.0026209690238197</v>
      </c>
      <c r="C2166" s="12">
        <v>40.6648628457976</v>
      </c>
      <c r="D2166" s="1">
        <v>6250</v>
      </c>
      <c r="E2166" s="2" t="s">
        <v>2326</v>
      </c>
      <c r="F2166" s="1"/>
      <c r="G2166" s="2" t="s">
        <v>26</v>
      </c>
      <c r="H2166" s="2" t="s">
        <v>126</v>
      </c>
      <c r="I2166" s="2" t="s">
        <v>126</v>
      </c>
      <c r="J2166" s="1">
        <v>11034</v>
      </c>
      <c r="K2166" s="1">
        <v>110669</v>
      </c>
      <c r="L2166" s="2" t="s">
        <v>21</v>
      </c>
      <c r="M2166" s="1">
        <v>1983</v>
      </c>
      <c r="N2166" s="1" t="str" cm="1">
        <f t="array" ref="N21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6" s="2" t="s">
        <v>32</v>
      </c>
      <c r="P2166" s="2" t="str" cm="1">
        <f t="array" ref="P21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6" s="1">
        <v>3</v>
      </c>
      <c r="R2166" s="1">
        <v>38.950000000000003</v>
      </c>
      <c r="S2166" s="1">
        <v>20.399999999999999</v>
      </c>
      <c r="T2166" s="1">
        <v>15.7</v>
      </c>
      <c r="U2166" s="1">
        <v>10</v>
      </c>
      <c r="V2166" s="10"/>
      <c r="W2166" s="1" t="s">
        <v>46</v>
      </c>
      <c r="X2166" s="2" t="s">
        <v>24</v>
      </c>
      <c r="Y2166" s="2" t="str" cm="1">
        <f t="array" ref="Y21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7" spans="1:25" ht="15" customHeight="1" x14ac:dyDescent="0.35">
      <c r="A2167" s="1">
        <v>2166</v>
      </c>
      <c r="B2167" s="13">
        <v>-7.9978889887934104</v>
      </c>
      <c r="C2167" s="12">
        <v>40.665658860265701</v>
      </c>
      <c r="D2167" s="1">
        <v>6251</v>
      </c>
      <c r="E2167" s="2" t="s">
        <v>2327</v>
      </c>
      <c r="F2167" s="1"/>
      <c r="G2167" s="2" t="s">
        <v>37</v>
      </c>
      <c r="H2167" s="2" t="s">
        <v>126</v>
      </c>
      <c r="I2167" s="2" t="s">
        <v>126</v>
      </c>
      <c r="J2167" s="1">
        <v>11434</v>
      </c>
      <c r="K2167" s="1">
        <v>110758</v>
      </c>
      <c r="L2167" s="2" t="s">
        <v>21</v>
      </c>
      <c r="M2167" s="1">
        <v>1983</v>
      </c>
      <c r="N2167" s="1" t="str" cm="1">
        <f t="array" ref="N21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7" s="2" t="s">
        <v>32</v>
      </c>
      <c r="P2167" s="2" t="str" cm="1">
        <f t="array" ref="P21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7" s="1">
        <v>3</v>
      </c>
      <c r="R2167" s="1">
        <v>34</v>
      </c>
      <c r="S2167" s="1">
        <v>7.4</v>
      </c>
      <c r="T2167" s="1">
        <v>16.8</v>
      </c>
      <c r="U2167" s="1">
        <v>5.75</v>
      </c>
      <c r="V2167" s="10"/>
      <c r="W2167" s="1" t="s">
        <v>46</v>
      </c>
      <c r="X2167" s="2" t="s">
        <v>24</v>
      </c>
      <c r="Y2167" s="2" t="str" cm="1">
        <f t="array" ref="Y21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8" spans="1:25" ht="15" customHeight="1" x14ac:dyDescent="0.35">
      <c r="A2168" s="1">
        <v>2167</v>
      </c>
      <c r="B2168" s="13">
        <v>-7.9904559029540598</v>
      </c>
      <c r="C2168" s="12">
        <v>40.668621616889197</v>
      </c>
      <c r="D2168" s="1">
        <v>6252</v>
      </c>
      <c r="E2168" s="2" t="s">
        <v>2328</v>
      </c>
      <c r="F2168" s="1"/>
      <c r="G2168" s="2" t="s">
        <v>19</v>
      </c>
      <c r="H2168" s="2" t="s">
        <v>126</v>
      </c>
      <c r="I2168" s="2" t="s">
        <v>126</v>
      </c>
      <c r="J2168" s="1">
        <v>12062</v>
      </c>
      <c r="K2168" s="1">
        <v>111088</v>
      </c>
      <c r="L2168" s="2" t="s">
        <v>21</v>
      </c>
      <c r="M2168" s="1">
        <v>1983</v>
      </c>
      <c r="N2168" s="1" t="str" cm="1">
        <f t="array" ref="N21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8" s="2" t="s">
        <v>32</v>
      </c>
      <c r="P2168" s="2" t="str" cm="1">
        <f t="array" ref="P21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68" s="1">
        <v>3</v>
      </c>
      <c r="R2168" s="1">
        <v>51.5</v>
      </c>
      <c r="S2168" s="1">
        <v>20.6</v>
      </c>
      <c r="T2168" s="1">
        <v>22.2</v>
      </c>
      <c r="U2168" s="1">
        <v>6.35</v>
      </c>
      <c r="V2168" s="10"/>
      <c r="W2168" s="1" t="s">
        <v>46</v>
      </c>
      <c r="X2168" s="2" t="s">
        <v>24</v>
      </c>
      <c r="Y2168" s="2" t="str" cm="1">
        <f t="array" ref="Y21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69" spans="1:25" ht="15" customHeight="1" x14ac:dyDescent="0.35">
      <c r="A2169" s="1">
        <v>2168</v>
      </c>
      <c r="B2169" s="13">
        <v>-7.9889161609962098</v>
      </c>
      <c r="C2169" s="12">
        <v>40.669682312001797</v>
      </c>
      <c r="D2169" s="1">
        <v>6253</v>
      </c>
      <c r="E2169" s="2" t="s">
        <v>2329</v>
      </c>
      <c r="F2169" s="1"/>
      <c r="G2169" s="2" t="s">
        <v>19</v>
      </c>
      <c r="H2169" s="2" t="s">
        <v>126</v>
      </c>
      <c r="I2169" s="2" t="s">
        <v>126</v>
      </c>
      <c r="J2169" s="1">
        <v>12192</v>
      </c>
      <c r="K2169" s="1">
        <v>111206</v>
      </c>
      <c r="L2169" s="2" t="s">
        <v>21</v>
      </c>
      <c r="M2169" s="1">
        <v>1983</v>
      </c>
      <c r="N2169" s="1" t="str" cm="1">
        <f t="array" ref="N21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69" s="2" t="s">
        <v>65</v>
      </c>
      <c r="P2169" s="2" t="str" cm="1">
        <f t="array" ref="P21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69" s="1">
        <v>1</v>
      </c>
      <c r="R2169" s="1">
        <v>6.4</v>
      </c>
      <c r="S2169" s="1">
        <v>28.2</v>
      </c>
      <c r="T2169" s="1">
        <v>6.4</v>
      </c>
      <c r="U2169" s="9"/>
      <c r="V2169" s="10"/>
      <c r="W2169" s="1" t="s">
        <v>46</v>
      </c>
      <c r="X2169" s="2" t="s">
        <v>24</v>
      </c>
      <c r="Y2169" s="2" t="str" cm="1">
        <f t="array" ref="Y21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0" spans="1:25" ht="15" customHeight="1" x14ac:dyDescent="0.35">
      <c r="A2170" s="1">
        <v>2169</v>
      </c>
      <c r="B2170" s="13">
        <v>-7.9544500966852496</v>
      </c>
      <c r="C2170" s="12">
        <v>40.675172289470098</v>
      </c>
      <c r="D2170" s="1">
        <v>6256</v>
      </c>
      <c r="E2170" s="2" t="s">
        <v>2330</v>
      </c>
      <c r="F2170" s="1"/>
      <c r="G2170" s="2" t="s">
        <v>19</v>
      </c>
      <c r="H2170" s="2" t="s">
        <v>126</v>
      </c>
      <c r="I2170" s="2" t="s">
        <v>126</v>
      </c>
      <c r="J2170" s="1">
        <v>15105</v>
      </c>
      <c r="K2170" s="1">
        <v>111821</v>
      </c>
      <c r="L2170" s="2" t="s">
        <v>21</v>
      </c>
      <c r="M2170" s="1">
        <v>1983</v>
      </c>
      <c r="N2170" s="1" t="str" cm="1">
        <f t="array" ref="N21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0" s="2" t="s">
        <v>65</v>
      </c>
      <c r="P2170" s="2" t="str" cm="1">
        <f t="array" ref="P21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0" s="1">
        <v>1</v>
      </c>
      <c r="R2170" s="1">
        <v>9</v>
      </c>
      <c r="S2170" s="1">
        <v>14.35</v>
      </c>
      <c r="T2170" s="1">
        <v>9</v>
      </c>
      <c r="U2170" s="9"/>
      <c r="V2170" s="10"/>
      <c r="W2170" s="1" t="s">
        <v>46</v>
      </c>
      <c r="X2170" s="2" t="s">
        <v>24</v>
      </c>
      <c r="Y2170" s="2" t="str" cm="1">
        <f t="array" ref="Y21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1" spans="1:25" ht="15" customHeight="1" x14ac:dyDescent="0.35">
      <c r="A2171" s="1">
        <v>2170</v>
      </c>
      <c r="B2171" s="13">
        <v>-7.93405688785524</v>
      </c>
      <c r="C2171" s="12">
        <v>40.6918074165565</v>
      </c>
      <c r="D2171" s="1">
        <v>6258</v>
      </c>
      <c r="E2171" s="2" t="s">
        <v>2331</v>
      </c>
      <c r="F2171" s="1"/>
      <c r="G2171" s="2" t="s">
        <v>19</v>
      </c>
      <c r="H2171" s="2" t="s">
        <v>126</v>
      </c>
      <c r="I2171" s="2" t="s">
        <v>126</v>
      </c>
      <c r="J2171" s="1">
        <v>16825</v>
      </c>
      <c r="K2171" s="1">
        <v>113672</v>
      </c>
      <c r="L2171" s="2" t="s">
        <v>21</v>
      </c>
      <c r="M2171" s="1">
        <v>1983</v>
      </c>
      <c r="N2171" s="1" t="str" cm="1">
        <f t="array" ref="N21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1" s="2" t="s">
        <v>65</v>
      </c>
      <c r="P2171" s="2" t="str" cm="1">
        <f t="array" ref="P21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1" s="1">
        <v>1</v>
      </c>
      <c r="R2171" s="1">
        <v>11.4</v>
      </c>
      <c r="S2171" s="1">
        <v>17.2</v>
      </c>
      <c r="T2171" s="1">
        <v>11.4</v>
      </c>
      <c r="U2171" s="9"/>
      <c r="V2171" s="10"/>
      <c r="W2171" s="1" t="s">
        <v>46</v>
      </c>
      <c r="X2171" s="2" t="s">
        <v>24</v>
      </c>
      <c r="Y2171" s="2" t="str" cm="1">
        <f t="array" ref="Y21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2" spans="1:25" ht="15" customHeight="1" x14ac:dyDescent="0.35">
      <c r="A2172" s="1">
        <v>2171</v>
      </c>
      <c r="B2172" s="13">
        <v>-7.9311880318329404</v>
      </c>
      <c r="C2172" s="12">
        <v>40.693738533022703</v>
      </c>
      <c r="D2172" s="1">
        <v>6259</v>
      </c>
      <c r="E2172" s="2" t="s">
        <v>2332</v>
      </c>
      <c r="F2172" s="1"/>
      <c r="G2172" s="2" t="s">
        <v>19</v>
      </c>
      <c r="H2172" s="2" t="s">
        <v>126</v>
      </c>
      <c r="I2172" s="2" t="s">
        <v>126</v>
      </c>
      <c r="J2172" s="1">
        <v>17067</v>
      </c>
      <c r="K2172" s="1">
        <v>113887</v>
      </c>
      <c r="L2172" s="2" t="s">
        <v>21</v>
      </c>
      <c r="M2172" s="1">
        <v>1983</v>
      </c>
      <c r="N2172" s="1" t="str" cm="1">
        <f t="array" ref="N21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2" s="2" t="s">
        <v>32</v>
      </c>
      <c r="P2172" s="2" t="str" cm="1">
        <f t="array" ref="P21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2" s="1">
        <v>3</v>
      </c>
      <c r="R2172" s="1">
        <v>54</v>
      </c>
      <c r="S2172" s="1">
        <v>22.5</v>
      </c>
      <c r="T2172" s="1">
        <v>27.1</v>
      </c>
      <c r="U2172" s="1">
        <v>6</v>
      </c>
      <c r="V2172" s="10"/>
      <c r="W2172" s="1" t="s">
        <v>46</v>
      </c>
      <c r="X2172" s="2" t="s">
        <v>38</v>
      </c>
      <c r="Y2172" s="2" t="str" cm="1">
        <f t="array" ref="Y21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3" spans="1:25" ht="15" customHeight="1" x14ac:dyDescent="0.35">
      <c r="A2173" s="1">
        <v>2172</v>
      </c>
      <c r="B2173" s="13">
        <v>-7.9185924493257103</v>
      </c>
      <c r="C2173" s="12">
        <v>40.6923470403176</v>
      </c>
      <c r="D2173" s="1">
        <v>6261</v>
      </c>
      <c r="E2173" s="2" t="s">
        <v>2333</v>
      </c>
      <c r="F2173" s="1"/>
      <c r="G2173" s="2" t="s">
        <v>19</v>
      </c>
      <c r="H2173" s="2" t="s">
        <v>126</v>
      </c>
      <c r="I2173" s="2" t="s">
        <v>126</v>
      </c>
      <c r="J2173" s="1">
        <v>18132</v>
      </c>
      <c r="K2173" s="1">
        <v>113735</v>
      </c>
      <c r="L2173" s="2" t="s">
        <v>21</v>
      </c>
      <c r="M2173" s="1">
        <v>1983</v>
      </c>
      <c r="N2173" s="1" t="str" cm="1">
        <f t="array" ref="N21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3" s="2" t="s">
        <v>65</v>
      </c>
      <c r="P2173" s="2" t="str" cm="1">
        <f t="array" ref="P21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3" s="1">
        <v>1</v>
      </c>
      <c r="R2173" s="1">
        <v>7.5</v>
      </c>
      <c r="S2173" s="1">
        <v>14.4</v>
      </c>
      <c r="T2173" s="1">
        <v>7.5</v>
      </c>
      <c r="U2173" s="9"/>
      <c r="V2173" s="10"/>
      <c r="W2173" s="1" t="s">
        <v>46</v>
      </c>
      <c r="X2173" s="2" t="s">
        <v>24</v>
      </c>
      <c r="Y2173" s="2" t="str" cm="1">
        <f t="array" ref="Y21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4" spans="1:25" ht="15" customHeight="1" x14ac:dyDescent="0.35">
      <c r="A2174" s="1">
        <v>2173</v>
      </c>
      <c r="B2174" s="13">
        <v>-7.9024911413460597</v>
      </c>
      <c r="C2174" s="12">
        <v>40.688804007662803</v>
      </c>
      <c r="D2174" s="1">
        <v>6263</v>
      </c>
      <c r="E2174" s="2" t="s">
        <v>2334</v>
      </c>
      <c r="F2174" s="1"/>
      <c r="G2174" s="2" t="s">
        <v>19</v>
      </c>
      <c r="H2174" s="2" t="s">
        <v>126</v>
      </c>
      <c r="I2174" s="2" t="s">
        <v>126</v>
      </c>
      <c r="J2174" s="1">
        <v>19494</v>
      </c>
      <c r="K2174" s="1">
        <v>113345</v>
      </c>
      <c r="L2174" s="2" t="s">
        <v>21</v>
      </c>
      <c r="M2174" s="1">
        <v>1983</v>
      </c>
      <c r="N2174" s="1" t="str" cm="1">
        <f t="array" ref="N21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4" s="2" t="s">
        <v>65</v>
      </c>
      <c r="P2174" s="2" t="str" cm="1">
        <f t="array" ref="P21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4" s="1">
        <v>1</v>
      </c>
      <c r="R2174" s="1">
        <v>13.6</v>
      </c>
      <c r="S2174" s="1">
        <v>15.9</v>
      </c>
      <c r="T2174" s="1">
        <v>13.6</v>
      </c>
      <c r="U2174" s="9"/>
      <c r="V2174" s="10"/>
      <c r="W2174" s="1" t="s">
        <v>46</v>
      </c>
      <c r="X2174" s="2" t="s">
        <v>24</v>
      </c>
      <c r="Y2174" s="2" t="str" cm="1">
        <f t="array" ref="Y21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5" spans="1:25" ht="15" customHeight="1" x14ac:dyDescent="0.35">
      <c r="A2175" s="1">
        <v>2174</v>
      </c>
      <c r="B2175" s="13">
        <v>-7.8858237553114101</v>
      </c>
      <c r="C2175" s="12">
        <v>40.682051695276797</v>
      </c>
      <c r="D2175" s="1">
        <v>6265</v>
      </c>
      <c r="E2175" s="2" t="s">
        <v>2335</v>
      </c>
      <c r="F2175" s="1"/>
      <c r="G2175" s="2" t="s">
        <v>19</v>
      </c>
      <c r="H2175" s="2" t="s">
        <v>126</v>
      </c>
      <c r="I2175" s="2" t="s">
        <v>126</v>
      </c>
      <c r="J2175" s="1">
        <v>20905</v>
      </c>
      <c r="K2175" s="1">
        <v>112599</v>
      </c>
      <c r="L2175" s="2" t="s">
        <v>21</v>
      </c>
      <c r="M2175" s="1">
        <v>1983</v>
      </c>
      <c r="N2175" s="1" t="str" cm="1">
        <f t="array" ref="N21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5" s="2" t="s">
        <v>65</v>
      </c>
      <c r="P2175" s="2" t="str" cm="1">
        <f t="array" ref="P21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5" s="1">
        <v>1</v>
      </c>
      <c r="R2175" s="1">
        <v>7.5</v>
      </c>
      <c r="S2175" s="1">
        <v>15.9</v>
      </c>
      <c r="T2175" s="1">
        <v>7.5</v>
      </c>
      <c r="U2175" s="9"/>
      <c r="V2175" s="10"/>
      <c r="W2175" s="1" t="s">
        <v>46</v>
      </c>
      <c r="X2175" s="2" t="s">
        <v>24</v>
      </c>
      <c r="Y2175" s="2" t="str" cm="1">
        <f t="array" ref="Y21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6" spans="1:25" ht="15" customHeight="1" x14ac:dyDescent="0.35">
      <c r="A2176" s="1">
        <v>2175</v>
      </c>
      <c r="B2176" s="13">
        <v>-7.8794332526637199</v>
      </c>
      <c r="C2176" s="12">
        <v>40.679687494470699</v>
      </c>
      <c r="D2176" s="1">
        <v>6271</v>
      </c>
      <c r="E2176" s="2" t="s">
        <v>2336</v>
      </c>
      <c r="F2176" s="1"/>
      <c r="G2176" s="2" t="s">
        <v>19</v>
      </c>
      <c r="H2176" s="2" t="s">
        <v>126</v>
      </c>
      <c r="I2176" s="2" t="s">
        <v>126</v>
      </c>
      <c r="J2176" s="1">
        <v>21446</v>
      </c>
      <c r="K2176" s="1">
        <v>112338</v>
      </c>
      <c r="L2176" s="2" t="s">
        <v>21</v>
      </c>
      <c r="M2176" s="1">
        <v>1983</v>
      </c>
      <c r="N2176" s="1" t="str" cm="1">
        <f t="array" ref="N21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6" s="2" t="s">
        <v>65</v>
      </c>
      <c r="P2176" s="2" t="str" cm="1">
        <f t="array" ref="P21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6" s="1">
        <v>1</v>
      </c>
      <c r="R2176" s="1">
        <v>5.45</v>
      </c>
      <c r="S2176" s="1">
        <v>18.899999999999999</v>
      </c>
      <c r="T2176" s="1">
        <v>5.45</v>
      </c>
      <c r="U2176" s="9"/>
      <c r="V2176" s="10"/>
      <c r="W2176" s="1" t="s">
        <v>46</v>
      </c>
      <c r="X2176" s="2" t="s">
        <v>24</v>
      </c>
      <c r="Y2176" s="2" t="str" cm="1">
        <f t="array" ref="Y21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7" spans="1:25" ht="15" customHeight="1" x14ac:dyDescent="0.35">
      <c r="A2177" s="1">
        <v>2176</v>
      </c>
      <c r="B2177" s="13">
        <v>-7.8704929809981996</v>
      </c>
      <c r="C2177" s="12">
        <v>40.676137496292299</v>
      </c>
      <c r="D2177" s="1">
        <v>6272</v>
      </c>
      <c r="E2177" s="2" t="s">
        <v>2337</v>
      </c>
      <c r="F2177" s="1"/>
      <c r="G2177" s="2" t="s">
        <v>37</v>
      </c>
      <c r="H2177" s="2" t="s">
        <v>126</v>
      </c>
      <c r="I2177" s="2" t="s">
        <v>126</v>
      </c>
      <c r="J2177" s="1">
        <v>22203</v>
      </c>
      <c r="K2177" s="1">
        <v>111946</v>
      </c>
      <c r="L2177" s="2" t="s">
        <v>21</v>
      </c>
      <c r="M2177" s="1">
        <v>1983</v>
      </c>
      <c r="N2177" s="1" t="str" cm="1">
        <f t="array" ref="N21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7" s="2" t="s">
        <v>32</v>
      </c>
      <c r="P2177" s="2" t="str" cm="1">
        <f t="array" ref="P21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77" s="1">
        <v>3</v>
      </c>
      <c r="R2177" s="1">
        <v>37.200000000000003</v>
      </c>
      <c r="S2177" s="1">
        <v>7.4</v>
      </c>
      <c r="T2177" s="1">
        <v>18.7</v>
      </c>
      <c r="U2177" s="1">
        <v>6.25</v>
      </c>
      <c r="V2177" s="10"/>
      <c r="W2177" s="1" t="s">
        <v>46</v>
      </c>
      <c r="X2177" s="2" t="s">
        <v>24</v>
      </c>
      <c r="Y2177" s="2" t="str" cm="1">
        <f t="array" ref="Y21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8" spans="1:25" ht="15" customHeight="1" x14ac:dyDescent="0.35">
      <c r="A2178" s="1">
        <v>2177</v>
      </c>
      <c r="B2178" s="13">
        <v>-7.8623609965631402</v>
      </c>
      <c r="C2178" s="12">
        <v>40.6630522586333</v>
      </c>
      <c r="D2178" s="1">
        <v>6274</v>
      </c>
      <c r="E2178" s="2" t="s">
        <v>2338</v>
      </c>
      <c r="F2178" s="1"/>
      <c r="G2178" s="2" t="s">
        <v>19</v>
      </c>
      <c r="H2178" s="2" t="s">
        <v>126</v>
      </c>
      <c r="I2178" s="2" t="s">
        <v>126</v>
      </c>
      <c r="J2178" s="1">
        <v>22895</v>
      </c>
      <c r="K2178" s="1">
        <v>110495</v>
      </c>
      <c r="L2178" s="2" t="s">
        <v>21</v>
      </c>
      <c r="M2178" s="1">
        <v>1983</v>
      </c>
      <c r="N2178" s="1" t="str" cm="1">
        <f t="array" ref="N21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178" s="2" t="s">
        <v>65</v>
      </c>
      <c r="P2178" s="2" t="str" cm="1">
        <f t="array" ref="P21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78" s="1">
        <v>1</v>
      </c>
      <c r="R2178" s="1">
        <v>5.4</v>
      </c>
      <c r="S2178" s="1">
        <v>14.4</v>
      </c>
      <c r="T2178" s="1">
        <v>5.4</v>
      </c>
      <c r="U2178" s="9"/>
      <c r="V2178" s="10"/>
      <c r="W2178" s="1" t="s">
        <v>46</v>
      </c>
      <c r="X2178" s="2" t="s">
        <v>24</v>
      </c>
      <c r="Y2178" s="2" t="str" cm="1">
        <f t="array" ref="Y21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79" spans="1:25" ht="15" customHeight="1" x14ac:dyDescent="0.35">
      <c r="A2179" s="1">
        <v>2178</v>
      </c>
      <c r="B2179" s="13">
        <v>-7.97114479534173</v>
      </c>
      <c r="C2179" s="12">
        <v>40.6630219540003</v>
      </c>
      <c r="D2179" s="1">
        <v>6278</v>
      </c>
      <c r="E2179" s="2" t="s">
        <v>2339</v>
      </c>
      <c r="F2179" s="1"/>
      <c r="G2179" s="2" t="s">
        <v>19</v>
      </c>
      <c r="H2179" s="2" t="s">
        <v>126</v>
      </c>
      <c r="I2179" s="2" t="s">
        <v>126</v>
      </c>
      <c r="J2179" s="1">
        <v>13696</v>
      </c>
      <c r="K2179" s="1">
        <v>110469</v>
      </c>
      <c r="L2179" s="2" t="s">
        <v>21</v>
      </c>
      <c r="M2179" s="1">
        <v>2006</v>
      </c>
      <c r="N2179" s="1" t="str" cm="1">
        <f t="array" ref="N21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79" s="2" t="s">
        <v>22</v>
      </c>
      <c r="P2179" s="2" t="str" cm="1">
        <f t="array" ref="P21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79" s="1">
        <v>1</v>
      </c>
      <c r="R2179" s="1">
        <v>11.8</v>
      </c>
      <c r="S2179" s="1">
        <v>28.7</v>
      </c>
      <c r="T2179" s="1">
        <v>11.8</v>
      </c>
      <c r="U2179" s="9"/>
      <c r="V2179" s="10"/>
      <c r="W2179" s="1" t="s">
        <v>46</v>
      </c>
      <c r="X2179" s="2" t="s">
        <v>38</v>
      </c>
      <c r="Y2179" s="2" t="str" cm="1">
        <f t="array" ref="Y21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0" spans="1:25" ht="15" customHeight="1" x14ac:dyDescent="0.35">
      <c r="A2180" s="1">
        <v>2179</v>
      </c>
      <c r="B2180" s="13">
        <v>-7.9667863586451704</v>
      </c>
      <c r="C2180" s="12">
        <v>40.6561628292351</v>
      </c>
      <c r="D2180" s="1">
        <v>6279</v>
      </c>
      <c r="E2180" s="2" t="s">
        <v>2340</v>
      </c>
      <c r="F2180" s="1"/>
      <c r="G2180" s="2" t="s">
        <v>19</v>
      </c>
      <c r="H2180" s="2" t="s">
        <v>126</v>
      </c>
      <c r="I2180" s="2" t="s">
        <v>126</v>
      </c>
      <c r="J2180" s="1">
        <v>14066</v>
      </c>
      <c r="K2180" s="1">
        <v>109708</v>
      </c>
      <c r="L2180" s="2" t="s">
        <v>21</v>
      </c>
      <c r="M2180" s="1">
        <v>2006</v>
      </c>
      <c r="N2180" s="1" t="str" cm="1">
        <f t="array" ref="N21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0" s="2" t="s">
        <v>65</v>
      </c>
      <c r="P2180" s="2" t="str" cm="1">
        <f t="array" ref="P21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0" s="1">
        <v>1</v>
      </c>
      <c r="R2180" s="1">
        <v>4.25</v>
      </c>
      <c r="S2180" s="1">
        <v>37.5</v>
      </c>
      <c r="T2180" s="1">
        <v>4.25</v>
      </c>
      <c r="U2180" s="9"/>
      <c r="V2180" s="10"/>
      <c r="W2180" s="1" t="s">
        <v>46</v>
      </c>
      <c r="X2180" s="2" t="s">
        <v>24</v>
      </c>
      <c r="Y2180" s="2" t="str" cm="1">
        <f t="array" ref="Y21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1" spans="1:25" ht="15" customHeight="1" x14ac:dyDescent="0.35">
      <c r="A2181" s="1">
        <v>2180</v>
      </c>
      <c r="B2181" s="13">
        <v>-7.9667276843139101</v>
      </c>
      <c r="C2181" s="12">
        <v>40.6559826413366</v>
      </c>
      <c r="D2181" s="1">
        <v>6280</v>
      </c>
      <c r="E2181" s="2" t="s">
        <v>2341</v>
      </c>
      <c r="F2181" s="1"/>
      <c r="G2181" s="2" t="s">
        <v>19</v>
      </c>
      <c r="H2181" s="2" t="s">
        <v>126</v>
      </c>
      <c r="I2181" s="2" t="s">
        <v>126</v>
      </c>
      <c r="J2181" s="1">
        <v>14071</v>
      </c>
      <c r="K2181" s="1">
        <v>109688</v>
      </c>
      <c r="L2181" s="2" t="s">
        <v>21</v>
      </c>
      <c r="M2181" s="1">
        <v>2006</v>
      </c>
      <c r="N2181" s="1" t="str" cm="1">
        <f t="array" ref="N21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1" s="2" t="s">
        <v>22</v>
      </c>
      <c r="P2181" s="2" t="str" cm="1">
        <f t="array" ref="P21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181" s="1">
        <v>1</v>
      </c>
      <c r="R2181" s="1">
        <v>19.7</v>
      </c>
      <c r="S2181" s="1">
        <v>32</v>
      </c>
      <c r="T2181" s="1">
        <v>19.7</v>
      </c>
      <c r="U2181" s="9"/>
      <c r="V2181" s="10"/>
      <c r="W2181" s="1" t="s">
        <v>46</v>
      </c>
      <c r="X2181" s="2" t="s">
        <v>38</v>
      </c>
      <c r="Y2181" s="2" t="str" cm="1">
        <f t="array" ref="Y21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2" spans="1:25" ht="15" customHeight="1" x14ac:dyDescent="0.35">
      <c r="A2182" s="1">
        <v>2181</v>
      </c>
      <c r="B2182" s="13">
        <v>-7.9668203382918197</v>
      </c>
      <c r="C2182" s="12">
        <v>40.647238749308002</v>
      </c>
      <c r="D2182" s="1">
        <v>6281</v>
      </c>
      <c r="E2182" s="2" t="s">
        <v>2342</v>
      </c>
      <c r="F2182" s="1"/>
      <c r="G2182" s="2" t="s">
        <v>37</v>
      </c>
      <c r="H2182" s="2" t="s">
        <v>126</v>
      </c>
      <c r="I2182" s="2" t="s">
        <v>126</v>
      </c>
      <c r="J2182" s="1">
        <v>14065</v>
      </c>
      <c r="K2182" s="1">
        <v>108717</v>
      </c>
      <c r="L2182" s="2" t="s">
        <v>21</v>
      </c>
      <c r="M2182" s="1">
        <v>2006</v>
      </c>
      <c r="N2182" s="1" t="str" cm="1">
        <f t="array" ref="N21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2" s="2" t="s">
        <v>32</v>
      </c>
      <c r="P2182" s="2" t="str" cm="1">
        <f t="array" ref="P21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2" s="1">
        <v>3</v>
      </c>
      <c r="R2182" s="1">
        <v>48.4</v>
      </c>
      <c r="S2182" s="1">
        <v>2.4500000000000002</v>
      </c>
      <c r="T2182" s="1">
        <v>29.2</v>
      </c>
      <c r="U2182" s="1">
        <v>8.6999999999999993</v>
      </c>
      <c r="V2182" s="10"/>
      <c r="W2182" s="1" t="s">
        <v>46</v>
      </c>
      <c r="X2182" s="2" t="s">
        <v>24</v>
      </c>
      <c r="Y2182" s="2" t="str" cm="1">
        <f t="array" ref="Y21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3" spans="1:25" ht="15" customHeight="1" x14ac:dyDescent="0.35">
      <c r="A2183" s="1">
        <v>2182</v>
      </c>
      <c r="B2183" s="13">
        <v>-7.9643687538825398</v>
      </c>
      <c r="C2183" s="12">
        <v>40.6442364665631</v>
      </c>
      <c r="D2183" s="1">
        <v>6282</v>
      </c>
      <c r="E2183" s="2" t="s">
        <v>2343</v>
      </c>
      <c r="F2183" s="1"/>
      <c r="G2183" s="2" t="s">
        <v>37</v>
      </c>
      <c r="H2183" s="2" t="s">
        <v>126</v>
      </c>
      <c r="I2183" s="2" t="s">
        <v>126</v>
      </c>
      <c r="J2183" s="1">
        <v>14273</v>
      </c>
      <c r="K2183" s="1">
        <v>108384</v>
      </c>
      <c r="L2183" s="2" t="s">
        <v>21</v>
      </c>
      <c r="M2183" s="1">
        <v>2006</v>
      </c>
      <c r="N2183" s="1" t="str" cm="1">
        <f t="array" ref="N21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3" s="2" t="s">
        <v>32</v>
      </c>
      <c r="P2183" s="2" t="str" cm="1">
        <f t="array" ref="P21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3" s="1">
        <v>3</v>
      </c>
      <c r="R2183" s="1">
        <v>54.4</v>
      </c>
      <c r="S2183" s="1">
        <v>22.6</v>
      </c>
      <c r="T2183" s="1">
        <v>28.6</v>
      </c>
      <c r="U2183" s="1">
        <v>6.3</v>
      </c>
      <c r="V2183" s="10"/>
      <c r="W2183" s="1" t="s">
        <v>46</v>
      </c>
      <c r="X2183" s="2" t="s">
        <v>38</v>
      </c>
      <c r="Y2183" s="2" t="str" cm="1">
        <f t="array" ref="Y21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4" spans="1:25" ht="15" customHeight="1" x14ac:dyDescent="0.35">
      <c r="A2184" s="1">
        <v>2183</v>
      </c>
      <c r="B2184" s="13">
        <v>-7.4948876977621097</v>
      </c>
      <c r="C2184" s="12">
        <v>37.335267479688099</v>
      </c>
      <c r="D2184" s="1">
        <v>6301</v>
      </c>
      <c r="E2184" s="2" t="s">
        <v>2344</v>
      </c>
      <c r="F2184" s="1"/>
      <c r="G2184" s="2" t="s">
        <v>19</v>
      </c>
      <c r="H2184" s="2" t="s">
        <v>69</v>
      </c>
      <c r="I2184" s="2" t="s">
        <v>672</v>
      </c>
      <c r="J2184" s="1">
        <v>56559</v>
      </c>
      <c r="K2184" s="1">
        <v>-258785</v>
      </c>
      <c r="L2184" s="2" t="s">
        <v>21</v>
      </c>
      <c r="M2184" s="1">
        <v>2005</v>
      </c>
      <c r="N2184" s="1" t="str" cm="1">
        <f t="array" ref="N21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4" s="2" t="s">
        <v>65</v>
      </c>
      <c r="P2184" s="2" t="str" cm="1">
        <f t="array" ref="P21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4" s="1">
        <v>1</v>
      </c>
      <c r="R2184" s="1">
        <v>14.65</v>
      </c>
      <c r="S2184" s="1">
        <v>29.82</v>
      </c>
      <c r="T2184" s="1">
        <v>14.65</v>
      </c>
      <c r="U2184" s="9"/>
      <c r="V2184" s="10"/>
      <c r="W2184" s="1" t="s">
        <v>30</v>
      </c>
      <c r="X2184" s="2" t="s">
        <v>24</v>
      </c>
      <c r="Y2184" s="2" t="str" cm="1">
        <f t="array" ref="Y21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5" spans="1:25" ht="15" customHeight="1" x14ac:dyDescent="0.35">
      <c r="A2185" s="1">
        <v>2184</v>
      </c>
      <c r="B2185" s="13">
        <v>-7.5269760768052398</v>
      </c>
      <c r="C2185" s="12">
        <v>37.384676648011698</v>
      </c>
      <c r="D2185" s="1">
        <v>6302</v>
      </c>
      <c r="E2185" s="2" t="s">
        <v>2345</v>
      </c>
      <c r="F2185" s="1"/>
      <c r="G2185" s="2" t="s">
        <v>19</v>
      </c>
      <c r="H2185" s="2" t="s">
        <v>69</v>
      </c>
      <c r="I2185" s="2" t="s">
        <v>672</v>
      </c>
      <c r="J2185" s="1">
        <v>53680.1</v>
      </c>
      <c r="K2185" s="1">
        <v>-253320</v>
      </c>
      <c r="L2185" s="2" t="s">
        <v>21</v>
      </c>
      <c r="M2185" s="1">
        <v>2005</v>
      </c>
      <c r="N2185" s="1" t="str" cm="1">
        <f t="array" ref="N21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5" s="2" t="s">
        <v>65</v>
      </c>
      <c r="P2185" s="2" t="str" cm="1">
        <f t="array" ref="P21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5" s="1">
        <v>1</v>
      </c>
      <c r="R2185" s="1">
        <v>13.75</v>
      </c>
      <c r="S2185" s="1">
        <v>18.54</v>
      </c>
      <c r="T2185" s="1">
        <v>13.75</v>
      </c>
      <c r="U2185" s="9"/>
      <c r="V2185" s="10"/>
      <c r="W2185" s="1" t="s">
        <v>30</v>
      </c>
      <c r="X2185" s="2" t="s">
        <v>24</v>
      </c>
      <c r="Y2185" s="2" t="str" cm="1">
        <f t="array" ref="Y21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6" spans="1:25" ht="15" customHeight="1" x14ac:dyDescent="0.35">
      <c r="A2186" s="1">
        <v>2185</v>
      </c>
      <c r="B2186" s="13">
        <v>-7.5238772624933601</v>
      </c>
      <c r="C2186" s="12">
        <v>37.401125762383202</v>
      </c>
      <c r="D2186" s="1">
        <v>6303</v>
      </c>
      <c r="E2186" s="2" t="s">
        <v>2346</v>
      </c>
      <c r="F2186" s="1"/>
      <c r="G2186" s="2" t="s">
        <v>19</v>
      </c>
      <c r="H2186" s="2" t="s">
        <v>69</v>
      </c>
      <c r="I2186" s="2" t="s">
        <v>1021</v>
      </c>
      <c r="J2186" s="1">
        <v>53942.75</v>
      </c>
      <c r="K2186" s="1">
        <v>-251492.6</v>
      </c>
      <c r="L2186" s="2" t="s">
        <v>21</v>
      </c>
      <c r="M2186" s="1">
        <v>2005</v>
      </c>
      <c r="N2186" s="1" t="str" cm="1">
        <f t="array" ref="N21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6" s="2" t="s">
        <v>65</v>
      </c>
      <c r="P2186" s="2" t="str" cm="1">
        <f t="array" ref="P21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6" s="1">
        <v>1</v>
      </c>
      <c r="R2186" s="1">
        <v>9.4499999999999993</v>
      </c>
      <c r="S2186" s="1">
        <v>34.700000000000003</v>
      </c>
      <c r="T2186" s="1">
        <v>9.4499999999999993</v>
      </c>
      <c r="U2186" s="9"/>
      <c r="V2186" s="10"/>
      <c r="W2186" s="1" t="s">
        <v>30</v>
      </c>
      <c r="X2186" s="2" t="s">
        <v>24</v>
      </c>
      <c r="Y2186" s="2" t="str" cm="1">
        <f t="array" ref="Y21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7" spans="1:25" ht="15" customHeight="1" x14ac:dyDescent="0.35">
      <c r="A2187" s="1">
        <v>2186</v>
      </c>
      <c r="B2187" s="13">
        <v>-7.5314885515985797</v>
      </c>
      <c r="C2187" s="12">
        <v>37.450798360926598</v>
      </c>
      <c r="D2187" s="1">
        <v>6304</v>
      </c>
      <c r="E2187" s="2" t="s">
        <v>2347</v>
      </c>
      <c r="F2187" s="1"/>
      <c r="G2187" s="2" t="s">
        <v>19</v>
      </c>
      <c r="H2187" s="2" t="s">
        <v>69</v>
      </c>
      <c r="I2187" s="2" t="s">
        <v>1021</v>
      </c>
      <c r="J2187" s="1">
        <v>53233.64</v>
      </c>
      <c r="K2187" s="1">
        <v>-245983.9</v>
      </c>
      <c r="L2187" s="2" t="s">
        <v>21</v>
      </c>
      <c r="M2187" s="1">
        <v>2005</v>
      </c>
      <c r="N2187" s="1" t="str" cm="1">
        <f t="array" ref="N21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7" s="2" t="s">
        <v>65</v>
      </c>
      <c r="P2187" s="2" t="str" cm="1">
        <f t="array" ref="P21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7" s="1">
        <v>1</v>
      </c>
      <c r="R2187" s="1">
        <v>12.05</v>
      </c>
      <c r="S2187" s="1">
        <v>24.25</v>
      </c>
      <c r="T2187" s="1">
        <v>12.05</v>
      </c>
      <c r="U2187" s="9"/>
      <c r="V2187" s="10"/>
      <c r="W2187" s="1" t="s">
        <v>30</v>
      </c>
      <c r="X2187" s="2" t="s">
        <v>24</v>
      </c>
      <c r="Y2187" s="2" t="str" cm="1">
        <f t="array" ref="Y21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8" spans="1:25" ht="15" customHeight="1" x14ac:dyDescent="0.35">
      <c r="A2188" s="1">
        <v>2187</v>
      </c>
      <c r="B2188" s="13">
        <v>-7.5358741443574502</v>
      </c>
      <c r="C2188" s="12">
        <v>37.457851109694303</v>
      </c>
      <c r="D2188" s="1">
        <v>6305</v>
      </c>
      <c r="E2188" s="2" t="s">
        <v>2348</v>
      </c>
      <c r="F2188" s="1"/>
      <c r="G2188" s="2" t="s">
        <v>19</v>
      </c>
      <c r="H2188" s="2" t="s">
        <v>69</v>
      </c>
      <c r="I2188" s="2" t="s">
        <v>1021</v>
      </c>
      <c r="J2188" s="1">
        <v>52840.62</v>
      </c>
      <c r="K2188" s="1">
        <v>-245203.6</v>
      </c>
      <c r="L2188" s="2" t="s">
        <v>21</v>
      </c>
      <c r="M2188" s="1">
        <v>2005</v>
      </c>
      <c r="N2188" s="1" t="str" cm="1">
        <f t="array" ref="N21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8" s="2" t="s">
        <v>65</v>
      </c>
      <c r="P2188" s="2" t="str" cm="1">
        <f t="array" ref="P21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88" s="1">
        <v>1</v>
      </c>
      <c r="R2188" s="1">
        <v>9.4499999999999993</v>
      </c>
      <c r="S2188" s="1">
        <v>18.05</v>
      </c>
      <c r="T2188" s="1">
        <v>9.4499999999999993</v>
      </c>
      <c r="U2188" s="9"/>
      <c r="V2188" s="10"/>
      <c r="W2188" s="1" t="s">
        <v>30</v>
      </c>
      <c r="X2188" s="2" t="s">
        <v>24</v>
      </c>
      <c r="Y2188" s="2" t="str" cm="1">
        <f t="array" ref="Y21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89" spans="1:25" ht="15" customHeight="1" x14ac:dyDescent="0.35">
      <c r="A2189" s="1">
        <v>2188</v>
      </c>
      <c r="B2189" s="13">
        <v>-7.5265474267352701</v>
      </c>
      <c r="C2189" s="12">
        <v>37.396522724497899</v>
      </c>
      <c r="D2189" s="1">
        <v>6308</v>
      </c>
      <c r="E2189" s="2" t="s">
        <v>2349</v>
      </c>
      <c r="F2189" s="1"/>
      <c r="G2189" s="2" t="s">
        <v>37</v>
      </c>
      <c r="H2189" s="2" t="s">
        <v>69</v>
      </c>
      <c r="I2189" s="2" t="s">
        <v>1021</v>
      </c>
      <c r="J2189" s="1">
        <v>53709.61</v>
      </c>
      <c r="K2189" s="1">
        <v>-252005</v>
      </c>
      <c r="L2189" s="2" t="s">
        <v>21</v>
      </c>
      <c r="M2189" s="1">
        <v>2005</v>
      </c>
      <c r="N2189" s="1" t="str" cm="1">
        <f t="array" ref="N21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89" s="2" t="s">
        <v>32</v>
      </c>
      <c r="P2189" s="2" t="str" cm="1">
        <f t="array" ref="P21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89" s="1">
        <v>3</v>
      </c>
      <c r="R2189" s="1">
        <v>43</v>
      </c>
      <c r="S2189" s="1">
        <v>7.1</v>
      </c>
      <c r="T2189" s="1">
        <v>19</v>
      </c>
      <c r="U2189" s="1">
        <v>8.9499999999999993</v>
      </c>
      <c r="V2189" s="10"/>
      <c r="W2189" s="1" t="s">
        <v>30</v>
      </c>
      <c r="X2189" s="2" t="s">
        <v>24</v>
      </c>
      <c r="Y2189" s="2" t="str" cm="1">
        <f t="array" ref="Y21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0" spans="1:25" ht="15" customHeight="1" x14ac:dyDescent="0.35">
      <c r="A2190" s="1">
        <v>2189</v>
      </c>
      <c r="B2190" s="13">
        <v>-7.5325672170745301</v>
      </c>
      <c r="C2190" s="12">
        <v>37.432692806018999</v>
      </c>
      <c r="D2190" s="1">
        <v>6309</v>
      </c>
      <c r="E2190" s="2" t="s">
        <v>2350</v>
      </c>
      <c r="F2190" s="1"/>
      <c r="G2190" s="2" t="s">
        <v>37</v>
      </c>
      <c r="H2190" s="2" t="s">
        <v>69</v>
      </c>
      <c r="I2190" s="2" t="s">
        <v>1021</v>
      </c>
      <c r="J2190" s="1">
        <v>53151</v>
      </c>
      <c r="K2190" s="1">
        <v>-247994</v>
      </c>
      <c r="L2190" s="2" t="s">
        <v>21</v>
      </c>
      <c r="M2190" s="1">
        <v>2005</v>
      </c>
      <c r="N2190" s="1" t="str" cm="1">
        <f t="array" ref="N21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0" s="2" t="s">
        <v>32</v>
      </c>
      <c r="P2190" s="2" t="str" cm="1">
        <f t="array" ref="P21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0" s="1">
        <v>3</v>
      </c>
      <c r="R2190" s="1">
        <v>55.6</v>
      </c>
      <c r="S2190" s="1">
        <v>11.1</v>
      </c>
      <c r="T2190" s="1">
        <v>29.6</v>
      </c>
      <c r="U2190" s="1">
        <v>8.1</v>
      </c>
      <c r="V2190" s="10"/>
      <c r="W2190" s="1" t="s">
        <v>30</v>
      </c>
      <c r="X2190" s="2" t="s">
        <v>24</v>
      </c>
      <c r="Y2190" s="2" t="str" cm="1">
        <f t="array" ref="Y21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1" spans="1:25" ht="15" customHeight="1" x14ac:dyDescent="0.35">
      <c r="A2191" s="1">
        <v>2190</v>
      </c>
      <c r="B2191" s="13">
        <v>-8.3622540397239593</v>
      </c>
      <c r="C2191" s="12">
        <v>39.6785868486933</v>
      </c>
      <c r="D2191" s="1">
        <v>6311</v>
      </c>
      <c r="E2191" s="2" t="s">
        <v>2351</v>
      </c>
      <c r="F2191" s="1"/>
      <c r="G2191" s="2" t="s">
        <v>26</v>
      </c>
      <c r="H2191" s="2" t="s">
        <v>54</v>
      </c>
      <c r="I2191" s="2" t="s">
        <v>414</v>
      </c>
      <c r="J2191" s="1">
        <v>-19659.080000000002</v>
      </c>
      <c r="K2191" s="1">
        <v>1171.8579999999999</v>
      </c>
      <c r="L2191" s="2" t="s">
        <v>21</v>
      </c>
      <c r="M2191" s="1">
        <v>2010</v>
      </c>
      <c r="N2191" s="1" t="str" cm="1">
        <f t="array" ref="N21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1" s="2" t="s">
        <v>65</v>
      </c>
      <c r="P2191" s="2" t="str" cm="1">
        <f t="array" ref="P21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1" s="1">
        <v>1</v>
      </c>
      <c r="R2191" s="1">
        <v>10.050000000000001</v>
      </c>
      <c r="S2191" s="1">
        <v>14.58</v>
      </c>
      <c r="T2191" s="1">
        <v>10.050000000000001</v>
      </c>
      <c r="U2191" s="9"/>
      <c r="V2191" s="10"/>
      <c r="W2191" s="1" t="s">
        <v>23</v>
      </c>
      <c r="X2191" s="2" t="s">
        <v>24</v>
      </c>
      <c r="Y2191" s="2" t="str" cm="1">
        <f t="array" ref="Y21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2" spans="1:25" ht="15" customHeight="1" x14ac:dyDescent="0.35">
      <c r="A2192" s="1">
        <v>2191</v>
      </c>
      <c r="B2192" s="13">
        <v>-8.1357485935783291</v>
      </c>
      <c r="C2192" s="12">
        <v>41.197344715588898</v>
      </c>
      <c r="D2192" s="1">
        <v>6313</v>
      </c>
      <c r="E2192" s="2" t="s">
        <v>2352</v>
      </c>
      <c r="F2192" s="1"/>
      <c r="G2192" s="2" t="s">
        <v>26</v>
      </c>
      <c r="H2192" s="2" t="s">
        <v>723</v>
      </c>
      <c r="I2192" s="2" t="s">
        <v>816</v>
      </c>
      <c r="J2192" s="1">
        <v>-221.47489999999999</v>
      </c>
      <c r="K2192" s="1">
        <v>169794.3</v>
      </c>
      <c r="L2192" s="2" t="s">
        <v>21</v>
      </c>
      <c r="M2192" s="1">
        <v>2011</v>
      </c>
      <c r="N2192" s="1" t="str" cm="1">
        <f t="array" ref="N21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2" s="2" t="s">
        <v>32</v>
      </c>
      <c r="P2192" s="2" t="str" cm="1">
        <f t="array" ref="P21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2" s="1">
        <v>3</v>
      </c>
      <c r="R2192" s="1">
        <v>77</v>
      </c>
      <c r="S2192" s="1">
        <v>12</v>
      </c>
      <c r="T2192" s="1">
        <v>36</v>
      </c>
      <c r="U2192" s="1">
        <v>8</v>
      </c>
      <c r="V2192" s="10"/>
      <c r="W2192" s="1" t="s">
        <v>41</v>
      </c>
      <c r="X2192" s="2" t="s">
        <v>38</v>
      </c>
      <c r="Y2192" s="2" t="str" cm="1">
        <f t="array" ref="Y21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3" spans="1:25" ht="15" customHeight="1" x14ac:dyDescent="0.35">
      <c r="A2193" s="1">
        <v>2192</v>
      </c>
      <c r="B2193" s="13">
        <v>-8.8396972864361505</v>
      </c>
      <c r="C2193" s="12">
        <v>40.166160896384802</v>
      </c>
      <c r="D2193" s="1">
        <v>6319</v>
      </c>
      <c r="E2193" s="2" t="s">
        <v>2353</v>
      </c>
      <c r="F2193" s="1"/>
      <c r="G2193" s="2" t="s">
        <v>63</v>
      </c>
      <c r="H2193" s="2" t="s">
        <v>915</v>
      </c>
      <c r="I2193" s="2" t="s">
        <v>1482</v>
      </c>
      <c r="J2193" s="1">
        <v>-60192.11</v>
      </c>
      <c r="K2193" s="1">
        <v>55523.040000000001</v>
      </c>
      <c r="L2193" s="2" t="s">
        <v>21</v>
      </c>
      <c r="M2193" s="1">
        <v>2009</v>
      </c>
      <c r="N2193" s="1" t="str" cm="1">
        <f t="array" ref="N21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3" s="2" t="s">
        <v>32</v>
      </c>
      <c r="P2193" s="2" t="str" cm="1">
        <f t="array" ref="P21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3" s="1">
        <v>9</v>
      </c>
      <c r="R2193" s="1">
        <v>263.85000000000002</v>
      </c>
      <c r="S2193" s="1">
        <v>13.68</v>
      </c>
      <c r="T2193" s="1">
        <v>32.450000000000003</v>
      </c>
      <c r="U2193" s="1">
        <v>9.89</v>
      </c>
      <c r="V2193" s="10"/>
      <c r="W2193" s="1" t="s">
        <v>46</v>
      </c>
      <c r="X2193" s="2" t="s">
        <v>38</v>
      </c>
      <c r="Y2193" s="2" t="str" cm="1">
        <f t="array" ref="Y21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4" spans="1:25" ht="15" customHeight="1" x14ac:dyDescent="0.35">
      <c r="A2194" s="1">
        <v>2193</v>
      </c>
      <c r="B2194" s="13">
        <v>-8.8398203805462696</v>
      </c>
      <c r="C2194" s="12">
        <v>40.166201752002003</v>
      </c>
      <c r="D2194" s="1">
        <v>6319</v>
      </c>
      <c r="E2194" s="2" t="s">
        <v>2354</v>
      </c>
      <c r="F2194" s="1"/>
      <c r="G2194" s="2" t="s">
        <v>63</v>
      </c>
      <c r="H2194" s="2" t="s">
        <v>915</v>
      </c>
      <c r="I2194" s="2" t="s">
        <v>1482</v>
      </c>
      <c r="J2194" s="1">
        <v>-60202.559999999998</v>
      </c>
      <c r="K2194" s="1">
        <v>55527.66</v>
      </c>
      <c r="L2194" s="2" t="s">
        <v>21</v>
      </c>
      <c r="M2194" s="1">
        <v>2008</v>
      </c>
      <c r="N2194" s="1" t="str" cm="1">
        <f t="array" ref="N21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4" s="2" t="s">
        <v>32</v>
      </c>
      <c r="P2194" s="2" t="str" cm="1">
        <f t="array" ref="P21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4" s="1">
        <v>9</v>
      </c>
      <c r="R2194" s="1">
        <v>260.92</v>
      </c>
      <c r="S2194" s="1">
        <v>15.21</v>
      </c>
      <c r="T2194" s="1">
        <v>33.56</v>
      </c>
      <c r="U2194" s="1">
        <v>11.2</v>
      </c>
      <c r="V2194" s="10"/>
      <c r="W2194" s="1" t="s">
        <v>46</v>
      </c>
      <c r="X2194" s="2" t="s">
        <v>38</v>
      </c>
      <c r="Y2194" s="2" t="str" cm="1">
        <f t="array" ref="Y21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5" spans="1:25" ht="15" customHeight="1" x14ac:dyDescent="0.35">
      <c r="A2195" s="1">
        <v>2194</v>
      </c>
      <c r="B2195" s="13">
        <v>-8.8402226521717093</v>
      </c>
      <c r="C2195" s="12">
        <v>40.1655778940574</v>
      </c>
      <c r="D2195" s="1">
        <v>6319</v>
      </c>
      <c r="E2195" s="2" t="s">
        <v>2355</v>
      </c>
      <c r="F2195" s="1"/>
      <c r="G2195" s="2" t="s">
        <v>63</v>
      </c>
      <c r="H2195" s="2" t="s">
        <v>915</v>
      </c>
      <c r="I2195" s="2" t="s">
        <v>1482</v>
      </c>
      <c r="J2195" s="1">
        <v>-60237.38</v>
      </c>
      <c r="K2195" s="1">
        <v>55458.66</v>
      </c>
      <c r="L2195" s="2" t="s">
        <v>21</v>
      </c>
      <c r="M2195" s="1">
        <v>2009</v>
      </c>
      <c r="N2195" s="1" t="str" cm="1">
        <f t="array" ref="N21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5" s="2" t="s">
        <v>32</v>
      </c>
      <c r="P2195" s="2" t="str" cm="1">
        <f t="array" ref="P21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5" s="1">
        <v>6</v>
      </c>
      <c r="R2195" s="1">
        <v>130.81</v>
      </c>
      <c r="S2195" s="1">
        <v>10.73</v>
      </c>
      <c r="T2195" s="1">
        <v>26.1</v>
      </c>
      <c r="U2195" s="1">
        <v>10.55</v>
      </c>
      <c r="V2195" s="10"/>
      <c r="W2195" s="1" t="s">
        <v>46</v>
      </c>
      <c r="X2195" s="2" t="s">
        <v>38</v>
      </c>
      <c r="Y2195" s="2" t="str" cm="1">
        <f t="array" ref="Y21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6" spans="1:25" ht="15" customHeight="1" x14ac:dyDescent="0.35">
      <c r="A2196" s="1">
        <v>2195</v>
      </c>
      <c r="B2196" s="13">
        <v>-8.8414320510823998</v>
      </c>
      <c r="C2196" s="12">
        <v>40.1648852483737</v>
      </c>
      <c r="D2196" s="1">
        <v>6319</v>
      </c>
      <c r="E2196" s="2" t="s">
        <v>2356</v>
      </c>
      <c r="F2196" s="1"/>
      <c r="G2196" s="2" t="s">
        <v>63</v>
      </c>
      <c r="H2196" s="2" t="s">
        <v>915</v>
      </c>
      <c r="I2196" s="2" t="s">
        <v>1482</v>
      </c>
      <c r="J2196" s="1">
        <v>-60341.02</v>
      </c>
      <c r="K2196" s="1">
        <v>55382.57</v>
      </c>
      <c r="L2196" s="2" t="s">
        <v>21</v>
      </c>
      <c r="M2196" s="1">
        <v>2009</v>
      </c>
      <c r="N2196" s="1" t="str" cm="1">
        <f t="array" ref="N21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6" s="2" t="s">
        <v>32</v>
      </c>
      <c r="P2196" s="2" t="str" cm="1">
        <f t="array" ref="P21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6" s="1">
        <v>4</v>
      </c>
      <c r="R2196" s="1">
        <v>81.94</v>
      </c>
      <c r="S2196" s="1">
        <v>11.34</v>
      </c>
      <c r="T2196" s="1">
        <v>28.39</v>
      </c>
      <c r="U2196" s="1">
        <v>11.29</v>
      </c>
      <c r="V2196" s="10"/>
      <c r="W2196" s="1" t="s">
        <v>46</v>
      </c>
      <c r="X2196" s="2" t="s">
        <v>38</v>
      </c>
      <c r="Y2196" s="2" t="str" cm="1">
        <f t="array" ref="Y21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7" spans="1:25" ht="15" customHeight="1" x14ac:dyDescent="0.35">
      <c r="A2197" s="1">
        <v>2196</v>
      </c>
      <c r="B2197" s="13">
        <v>-8.2094196466493408</v>
      </c>
      <c r="C2197" s="12">
        <v>41.371475781442498</v>
      </c>
      <c r="D2197" s="1">
        <v>6321</v>
      </c>
      <c r="E2197" s="2" t="s">
        <v>2357</v>
      </c>
      <c r="F2197" s="1"/>
      <c r="G2197" s="2" t="s">
        <v>19</v>
      </c>
      <c r="H2197" s="2" t="s">
        <v>723</v>
      </c>
      <c r="I2197" s="2" t="s">
        <v>1169</v>
      </c>
      <c r="J2197" s="1">
        <v>-6384.2839999999997</v>
      </c>
      <c r="K2197" s="1">
        <v>189136</v>
      </c>
      <c r="L2197" s="2" t="s">
        <v>21</v>
      </c>
      <c r="M2197" s="1">
        <v>2011</v>
      </c>
      <c r="N2197" s="1" t="str" cm="1">
        <f t="array" ref="N21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7" s="2" t="s">
        <v>65</v>
      </c>
      <c r="P2197" s="2" t="str" cm="1">
        <f t="array" ref="P21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197" s="1">
        <v>1</v>
      </c>
      <c r="R2197" s="1">
        <v>11</v>
      </c>
      <c r="S2197" s="1">
        <v>22</v>
      </c>
      <c r="T2197" s="1">
        <v>11</v>
      </c>
      <c r="U2197" s="9"/>
      <c r="V2197" s="10"/>
      <c r="W2197" s="1" t="s">
        <v>41</v>
      </c>
      <c r="X2197" s="2" t="s">
        <v>24</v>
      </c>
      <c r="Y2197" s="2" t="str" cm="1">
        <f t="array" ref="Y21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8" spans="1:25" ht="15" customHeight="1" x14ac:dyDescent="0.35">
      <c r="A2198" s="1">
        <v>2197</v>
      </c>
      <c r="B2198" s="13">
        <v>-8.2075573701817692</v>
      </c>
      <c r="C2198" s="12">
        <v>41.366065563382897</v>
      </c>
      <c r="D2198" s="1">
        <v>6322</v>
      </c>
      <c r="E2198" s="2" t="s">
        <v>2358</v>
      </c>
      <c r="F2198" s="1"/>
      <c r="G2198" s="2" t="s">
        <v>37</v>
      </c>
      <c r="H2198" s="2" t="s">
        <v>723</v>
      </c>
      <c r="I2198" s="2" t="s">
        <v>1169</v>
      </c>
      <c r="J2198" s="1">
        <v>-6229</v>
      </c>
      <c r="K2198" s="1">
        <v>188535</v>
      </c>
      <c r="L2198" s="2" t="s">
        <v>21</v>
      </c>
      <c r="M2198" s="1">
        <v>2011</v>
      </c>
      <c r="N2198" s="1" t="str" cm="1">
        <f t="array" ref="N21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198" s="2" t="s">
        <v>32</v>
      </c>
      <c r="P2198" s="2" t="str" cm="1">
        <f t="array" ref="P21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8" s="1">
        <v>3</v>
      </c>
      <c r="R2198" s="1">
        <v>48</v>
      </c>
      <c r="S2198" s="1">
        <v>10</v>
      </c>
      <c r="T2198" s="1">
        <v>24</v>
      </c>
      <c r="U2198" s="1">
        <v>6.05</v>
      </c>
      <c r="V2198" s="10"/>
      <c r="W2198" s="1" t="s">
        <v>41</v>
      </c>
      <c r="X2198" s="2" t="s">
        <v>24</v>
      </c>
      <c r="Y2198" s="2" t="str" cm="1">
        <f t="array" ref="Y21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199" spans="1:25" ht="15" customHeight="1" x14ac:dyDescent="0.35">
      <c r="A2199" s="1">
        <v>2198</v>
      </c>
      <c r="B2199" s="13">
        <v>-8.8334915292232399</v>
      </c>
      <c r="C2199" s="12">
        <v>40.171250508253898</v>
      </c>
      <c r="D2199" s="1">
        <v>6325</v>
      </c>
      <c r="E2199" s="2" t="s">
        <v>2359</v>
      </c>
      <c r="F2199" s="1"/>
      <c r="G2199" s="2" t="s">
        <v>37</v>
      </c>
      <c r="H2199" s="2" t="s">
        <v>915</v>
      </c>
      <c r="I2199" s="2" t="s">
        <v>1482</v>
      </c>
      <c r="J2199" s="1">
        <v>-59659</v>
      </c>
      <c r="K2199" s="1">
        <v>56084</v>
      </c>
      <c r="L2199" s="2" t="s">
        <v>21</v>
      </c>
      <c r="M2199" s="1">
        <v>2009</v>
      </c>
      <c r="N2199" s="1" t="str" cm="1">
        <f t="array" ref="N21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199" s="2" t="s">
        <v>32</v>
      </c>
      <c r="P2199" s="2" t="str" cm="1">
        <f t="array" ref="P21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199" s="1">
        <v>3</v>
      </c>
      <c r="R2199" s="1">
        <v>48</v>
      </c>
      <c r="S2199" s="1">
        <v>9.6999999999999993</v>
      </c>
      <c r="T2199" s="1">
        <v>28</v>
      </c>
      <c r="U2199" s="1">
        <v>7</v>
      </c>
      <c r="V2199" s="10"/>
      <c r="W2199" s="1" t="s">
        <v>46</v>
      </c>
      <c r="X2199" s="2" t="s">
        <v>38</v>
      </c>
      <c r="Y2199" s="2" t="str" cm="1">
        <f t="array" ref="Y21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0" spans="1:25" ht="15" customHeight="1" x14ac:dyDescent="0.35">
      <c r="A2200" s="1">
        <v>2199</v>
      </c>
      <c r="B2200" s="13">
        <v>-9.07304421982567</v>
      </c>
      <c r="C2200" s="12">
        <v>39.3883849737147</v>
      </c>
      <c r="D2200" s="1">
        <v>6335</v>
      </c>
      <c r="E2200" s="2" t="s">
        <v>2360</v>
      </c>
      <c r="F2200" s="1"/>
      <c r="G2200" s="2" t="s">
        <v>26</v>
      </c>
      <c r="H2200" s="2" t="s">
        <v>143</v>
      </c>
      <c r="I2200" s="2" t="s">
        <v>548</v>
      </c>
      <c r="J2200" s="1">
        <v>-80976.97</v>
      </c>
      <c r="K2200" s="1">
        <v>-30651.59</v>
      </c>
      <c r="L2200" s="2" t="s">
        <v>21</v>
      </c>
      <c r="M2200" s="1">
        <v>2011</v>
      </c>
      <c r="N2200" s="1" t="str" cm="1">
        <f t="array" ref="N22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00" s="2" t="s">
        <v>65</v>
      </c>
      <c r="P2200" s="2" t="str" cm="1">
        <f t="array" ref="P22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00" s="1">
        <v>1</v>
      </c>
      <c r="R2200" s="1">
        <v>12</v>
      </c>
      <c r="S2200" s="1">
        <v>10</v>
      </c>
      <c r="T2200" s="1">
        <v>12</v>
      </c>
      <c r="U2200" s="9"/>
      <c r="V2200" s="10"/>
      <c r="W2200" s="1" t="s">
        <v>23</v>
      </c>
      <c r="X2200" s="2" t="s">
        <v>24</v>
      </c>
      <c r="Y2200" s="2" t="str" cm="1">
        <f t="array" ref="Y22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1" spans="1:25" ht="15" customHeight="1" x14ac:dyDescent="0.35">
      <c r="A2201" s="1">
        <v>2200</v>
      </c>
      <c r="B2201" s="13">
        <v>-8.7871512439073101</v>
      </c>
      <c r="C2201" s="12">
        <v>39.270837639066698</v>
      </c>
      <c r="D2201" s="1">
        <v>6336</v>
      </c>
      <c r="E2201" s="2" t="s">
        <v>2361</v>
      </c>
      <c r="F2201" s="1"/>
      <c r="G2201" s="2" t="s">
        <v>26</v>
      </c>
      <c r="H2201" s="2" t="s">
        <v>54</v>
      </c>
      <c r="I2201" s="2" t="s">
        <v>54</v>
      </c>
      <c r="J2201" s="1">
        <v>-56441</v>
      </c>
      <c r="K2201" s="1">
        <v>-43919.5</v>
      </c>
      <c r="L2201" s="2" t="s">
        <v>21</v>
      </c>
      <c r="M2201" s="1">
        <v>2010</v>
      </c>
      <c r="N2201" s="1" t="str" cm="1">
        <f t="array" ref="N22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1" s="2" t="s">
        <v>333</v>
      </c>
      <c r="P2201" s="2" t="str" cm="1">
        <f t="array" ref="P22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1" s="1">
        <v>3</v>
      </c>
      <c r="R2201" s="1">
        <v>40</v>
      </c>
      <c r="S2201" s="1">
        <v>11.5</v>
      </c>
      <c r="T2201" s="1">
        <v>20</v>
      </c>
      <c r="U2201" s="1">
        <v>7.36</v>
      </c>
      <c r="V2201" s="10"/>
      <c r="W2201" s="1" t="s">
        <v>23</v>
      </c>
      <c r="X2201" s="2" t="s">
        <v>24</v>
      </c>
      <c r="Y2201" s="2" t="str" cm="1">
        <f t="array" ref="Y22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2" spans="1:25" ht="15" customHeight="1" x14ac:dyDescent="0.35">
      <c r="A2202" s="1">
        <v>2201</v>
      </c>
      <c r="B2202" s="13">
        <v>-7.9621390145258202</v>
      </c>
      <c r="C2202" s="12">
        <v>40.642405133746401</v>
      </c>
      <c r="D2202" s="1">
        <v>6337</v>
      </c>
      <c r="E2202" s="2" t="s">
        <v>2362</v>
      </c>
      <c r="F2202" s="1"/>
      <c r="G2202" s="2" t="s">
        <v>26</v>
      </c>
      <c r="H2202" s="2" t="s">
        <v>126</v>
      </c>
      <c r="I2202" s="2" t="s">
        <v>126</v>
      </c>
      <c r="J2202" s="1">
        <v>14462</v>
      </c>
      <c r="K2202" s="1">
        <v>108181</v>
      </c>
      <c r="L2202" s="2" t="s">
        <v>21</v>
      </c>
      <c r="M2202" s="1">
        <v>2006</v>
      </c>
      <c r="N2202" s="1" t="str" cm="1">
        <f t="array" ref="N22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2" s="2" t="s">
        <v>32</v>
      </c>
      <c r="P2202" s="2" t="str" cm="1">
        <f t="array" ref="P22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2" s="1">
        <v>16</v>
      </c>
      <c r="R2202" s="1">
        <v>268.39999999999998</v>
      </c>
      <c r="S2202" s="1">
        <v>26.5</v>
      </c>
      <c r="T2202" s="1">
        <v>17.600000000000001</v>
      </c>
      <c r="U2202" s="1">
        <v>10</v>
      </c>
      <c r="V2202" s="10"/>
      <c r="W2202" s="1" t="s">
        <v>41</v>
      </c>
      <c r="X2202" s="2" t="s">
        <v>38</v>
      </c>
      <c r="Y2202" s="2" t="str" cm="1">
        <f t="array" ref="Y22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3" spans="1:25" ht="15" customHeight="1" x14ac:dyDescent="0.35">
      <c r="A2203" s="1">
        <v>2202</v>
      </c>
      <c r="B2203" s="13">
        <v>-7.9580198605431303</v>
      </c>
      <c r="C2203" s="12">
        <v>40.635311873542797</v>
      </c>
      <c r="D2203" s="1">
        <v>6338</v>
      </c>
      <c r="E2203" s="2" t="s">
        <v>2363</v>
      </c>
      <c r="F2203" s="1"/>
      <c r="G2203" s="2" t="s">
        <v>19</v>
      </c>
      <c r="H2203" s="2" t="s">
        <v>126</v>
      </c>
      <c r="I2203" s="2" t="s">
        <v>126</v>
      </c>
      <c r="J2203" s="1">
        <v>14812</v>
      </c>
      <c r="K2203" s="1">
        <v>107394</v>
      </c>
      <c r="L2203" s="2" t="s">
        <v>21</v>
      </c>
      <c r="M2203" s="1">
        <v>2006</v>
      </c>
      <c r="N2203" s="1" t="str" cm="1">
        <f t="array" ref="N22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3" s="2" t="s">
        <v>291</v>
      </c>
      <c r="P2203" s="2" t="str" cm="1">
        <f t="array" ref="P22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03" s="1">
        <v>1</v>
      </c>
      <c r="R2203" s="1">
        <v>6.4</v>
      </c>
      <c r="S2203" s="1">
        <v>30</v>
      </c>
      <c r="T2203" s="1">
        <v>6.4</v>
      </c>
      <c r="U2203" s="9"/>
      <c r="V2203" s="10"/>
      <c r="W2203" s="1" t="s">
        <v>41</v>
      </c>
      <c r="X2203" s="2" t="s">
        <v>292</v>
      </c>
      <c r="Y2203" s="2" t="str" cm="1">
        <f t="array" ref="Y22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2204" spans="1:25" ht="15" customHeight="1" x14ac:dyDescent="0.35">
      <c r="A2204" s="1">
        <v>2203</v>
      </c>
      <c r="B2204" s="13">
        <v>-8.7406201852847296</v>
      </c>
      <c r="C2204" s="12">
        <v>40.387543835812103</v>
      </c>
      <c r="D2204" s="1">
        <v>6340</v>
      </c>
      <c r="E2204" s="2" t="s">
        <v>2364</v>
      </c>
      <c r="F2204" s="1"/>
      <c r="G2204" s="2" t="s">
        <v>26</v>
      </c>
      <c r="H2204" s="2" t="s">
        <v>915</v>
      </c>
      <c r="I2204" s="2" t="s">
        <v>2365</v>
      </c>
      <c r="J2204" s="1">
        <v>-51583.47</v>
      </c>
      <c r="K2204" s="1">
        <v>80043.19</v>
      </c>
      <c r="L2204" s="2" t="s">
        <v>21</v>
      </c>
      <c r="M2204" s="1">
        <v>2010</v>
      </c>
      <c r="N2204" s="1" t="str" cm="1">
        <f t="array" ref="N22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4" s="2" t="s">
        <v>32</v>
      </c>
      <c r="P2204" s="2" t="str" cm="1">
        <f t="array" ref="P22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4" s="1">
        <v>2</v>
      </c>
      <c r="R2204" s="1">
        <v>60</v>
      </c>
      <c r="S2204" s="1">
        <v>15</v>
      </c>
      <c r="T2204" s="1">
        <v>30</v>
      </c>
      <c r="U2204" s="1">
        <v>3.9</v>
      </c>
      <c r="V2204" s="10"/>
      <c r="W2204" s="1" t="s">
        <v>46</v>
      </c>
      <c r="X2204" s="2" t="s">
        <v>38</v>
      </c>
      <c r="Y2204" s="2" t="str" cm="1">
        <f t="array" ref="Y22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5" spans="1:25" ht="15" customHeight="1" x14ac:dyDescent="0.35">
      <c r="A2205" s="1">
        <v>2204</v>
      </c>
      <c r="B2205" s="13">
        <v>-8.1051705762899005</v>
      </c>
      <c r="C2205" s="12">
        <v>40.2782836566711</v>
      </c>
      <c r="D2205" s="1">
        <v>6348</v>
      </c>
      <c r="E2205" s="2" t="s">
        <v>2744</v>
      </c>
      <c r="F2205" s="1"/>
      <c r="G2205" s="2" t="s">
        <v>63</v>
      </c>
      <c r="H2205" s="2" t="s">
        <v>915</v>
      </c>
      <c r="I2205" s="2" t="s">
        <v>1460</v>
      </c>
      <c r="J2205" s="1">
        <v>2376</v>
      </c>
      <c r="K2205" s="1">
        <v>67734</v>
      </c>
      <c r="L2205" s="2" t="s">
        <v>21</v>
      </c>
      <c r="M2205" s="1">
        <v>2010</v>
      </c>
      <c r="N2205" s="1" t="str" cm="1">
        <f t="array" ref="N22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5" s="2" t="s">
        <v>32</v>
      </c>
      <c r="P2205" s="2" t="str" cm="1">
        <f t="array" ref="P22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5" s="1">
        <v>3</v>
      </c>
      <c r="R2205" s="1">
        <v>230</v>
      </c>
      <c r="S2205" s="1">
        <v>15</v>
      </c>
      <c r="T2205" s="1">
        <v>100</v>
      </c>
      <c r="U2205" s="1">
        <v>28.75</v>
      </c>
      <c r="V2205" s="10"/>
      <c r="W2205" s="1" t="s">
        <v>46</v>
      </c>
      <c r="X2205" s="2" t="s">
        <v>38</v>
      </c>
      <c r="Y2205" s="2" t="str" cm="1">
        <f t="array" ref="Y22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6" spans="1:25" ht="15" customHeight="1" x14ac:dyDescent="0.35">
      <c r="A2206" s="1">
        <v>2205</v>
      </c>
      <c r="B2206" s="13">
        <v>-8.0767278268121991</v>
      </c>
      <c r="C2206" s="12">
        <v>40.305848877700001</v>
      </c>
      <c r="D2206" s="1">
        <v>6349</v>
      </c>
      <c r="E2206" s="2" t="s">
        <v>2740</v>
      </c>
      <c r="F2206" s="1"/>
      <c r="G2206" s="2" t="s">
        <v>63</v>
      </c>
      <c r="H2206" s="2" t="s">
        <v>915</v>
      </c>
      <c r="I2206" s="2" t="s">
        <v>1460</v>
      </c>
      <c r="J2206" s="1">
        <v>4793</v>
      </c>
      <c r="K2206" s="1">
        <v>70796</v>
      </c>
      <c r="L2206" s="2" t="s">
        <v>21</v>
      </c>
      <c r="M2206" s="1">
        <v>2010</v>
      </c>
      <c r="N2206" s="1" t="str" cm="1">
        <f t="array" ref="N22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6" s="2" t="s">
        <v>32</v>
      </c>
      <c r="P2206" s="2" t="str" cm="1">
        <f t="array" ref="P22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6" s="1">
        <v>5</v>
      </c>
      <c r="R2206" s="1">
        <v>340</v>
      </c>
      <c r="S2206" s="1">
        <v>15</v>
      </c>
      <c r="T2206" s="1">
        <v>80</v>
      </c>
      <c r="U2206" s="1">
        <v>45.84</v>
      </c>
      <c r="V2206" s="10"/>
      <c r="W2206" s="1" t="s">
        <v>46</v>
      </c>
      <c r="X2206" s="2" t="s">
        <v>38</v>
      </c>
      <c r="Y2206" s="2" t="str" cm="1">
        <f t="array" ref="Y22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7" spans="1:25" ht="15" customHeight="1" x14ac:dyDescent="0.35">
      <c r="A2207" s="1">
        <v>2206</v>
      </c>
      <c r="B2207" s="13">
        <v>-8.0570652388154205</v>
      </c>
      <c r="C2207" s="12">
        <v>40.314431147086196</v>
      </c>
      <c r="D2207" s="1">
        <v>6350</v>
      </c>
      <c r="E2207" s="2" t="s">
        <v>2743</v>
      </c>
      <c r="F2207" s="1"/>
      <c r="G2207" s="2" t="s">
        <v>63</v>
      </c>
      <c r="H2207" s="2" t="s">
        <v>915</v>
      </c>
      <c r="I2207" s="2" t="s">
        <v>1460</v>
      </c>
      <c r="J2207" s="1">
        <v>6463.7309999999998</v>
      </c>
      <c r="K2207" s="1">
        <v>71750.23</v>
      </c>
      <c r="L2207" s="2" t="s">
        <v>21</v>
      </c>
      <c r="M2207" s="1">
        <v>2010</v>
      </c>
      <c r="N2207" s="1" t="str" cm="1">
        <f t="array" ref="N22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7" s="2" t="s">
        <v>32</v>
      </c>
      <c r="P2207" s="2" t="str" cm="1">
        <f t="array" ref="P22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7" s="1">
        <v>6</v>
      </c>
      <c r="R2207" s="1">
        <v>405</v>
      </c>
      <c r="S2207" s="1">
        <v>15</v>
      </c>
      <c r="T2207" s="1">
        <v>90</v>
      </c>
      <c r="U2207" s="1">
        <v>30.35</v>
      </c>
      <c r="V2207" s="10"/>
      <c r="W2207" s="1" t="s">
        <v>46</v>
      </c>
      <c r="X2207" s="2" t="s">
        <v>38</v>
      </c>
      <c r="Y2207" s="2" t="str" cm="1">
        <f t="array" ref="Y22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8" spans="1:25" ht="15" customHeight="1" x14ac:dyDescent="0.35">
      <c r="A2208" s="1">
        <v>2207</v>
      </c>
      <c r="B2208" s="13">
        <v>-8.0318136295239206</v>
      </c>
      <c r="C2208" s="12">
        <v>40.328519934949902</v>
      </c>
      <c r="D2208" s="1">
        <v>6351</v>
      </c>
      <c r="E2208" s="2" t="s">
        <v>2366</v>
      </c>
      <c r="F2208" s="1"/>
      <c r="G2208" s="2" t="s">
        <v>63</v>
      </c>
      <c r="H2208" s="2" t="s">
        <v>915</v>
      </c>
      <c r="I2208" s="2" t="s">
        <v>1460</v>
      </c>
      <c r="J2208" s="1">
        <v>8608.3510000000006</v>
      </c>
      <c r="K2208" s="1">
        <v>73316.81</v>
      </c>
      <c r="L2208" s="2" t="s">
        <v>21</v>
      </c>
      <c r="M2208" s="1">
        <v>2010</v>
      </c>
      <c r="N2208" s="1" t="str" cm="1">
        <f t="array" ref="N22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8" s="2" t="s">
        <v>32</v>
      </c>
      <c r="P2208" s="2" t="str" cm="1">
        <f t="array" ref="P22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8" s="1">
        <v>6</v>
      </c>
      <c r="R2208" s="1">
        <v>365</v>
      </c>
      <c r="S2208" s="1">
        <v>17.5</v>
      </c>
      <c r="T2208" s="1">
        <v>90</v>
      </c>
      <c r="U2208" s="1">
        <v>25.44</v>
      </c>
      <c r="V2208" s="10"/>
      <c r="W2208" s="1" t="s">
        <v>46</v>
      </c>
      <c r="X2208" s="2" t="s">
        <v>38</v>
      </c>
      <c r="Y2208" s="2" t="str" cm="1">
        <f t="array" ref="Y22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09" spans="1:25" ht="15" customHeight="1" x14ac:dyDescent="0.35">
      <c r="A2209" s="1">
        <v>2208</v>
      </c>
      <c r="B2209" s="13">
        <v>-8.0904342793363107</v>
      </c>
      <c r="C2209" s="12">
        <v>40.283259345957497</v>
      </c>
      <c r="D2209" s="1">
        <v>6352</v>
      </c>
      <c r="E2209" s="2" t="s">
        <v>2367</v>
      </c>
      <c r="F2209" s="1"/>
      <c r="G2209" s="2" t="s">
        <v>19</v>
      </c>
      <c r="H2209" s="2" t="s">
        <v>915</v>
      </c>
      <c r="I2209" s="2" t="s">
        <v>1460</v>
      </c>
      <c r="J2209" s="1">
        <v>3629</v>
      </c>
      <c r="K2209" s="1">
        <v>68287</v>
      </c>
      <c r="L2209" s="2" t="s">
        <v>21</v>
      </c>
      <c r="M2209" s="1">
        <v>2010</v>
      </c>
      <c r="N2209" s="1" t="str" cm="1">
        <f t="array" ref="N22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09" s="2" t="s">
        <v>32</v>
      </c>
      <c r="P2209" s="2" t="str" cm="1">
        <f t="array" ref="P22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09" s="1">
        <v>3</v>
      </c>
      <c r="R2209" s="1">
        <v>38</v>
      </c>
      <c r="S2209" s="1">
        <v>15.23</v>
      </c>
      <c r="T2209" s="1">
        <v>18</v>
      </c>
      <c r="U2209" s="1">
        <v>13.01</v>
      </c>
      <c r="V2209" s="10"/>
      <c r="W2209" s="1" t="s">
        <v>46</v>
      </c>
      <c r="X2209" s="2" t="s">
        <v>38</v>
      </c>
      <c r="Y2209" s="2" t="str" cm="1">
        <f t="array" ref="Y22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0" spans="1:25" ht="15" customHeight="1" x14ac:dyDescent="0.35">
      <c r="A2210" s="1">
        <v>2209</v>
      </c>
      <c r="B2210" s="13">
        <v>-8.0490437681376292</v>
      </c>
      <c r="C2210" s="12">
        <v>40.318958707216296</v>
      </c>
      <c r="D2210" s="1">
        <v>6353</v>
      </c>
      <c r="E2210" s="2" t="s">
        <v>2368</v>
      </c>
      <c r="F2210" s="1"/>
      <c r="G2210" s="2" t="s">
        <v>19</v>
      </c>
      <c r="H2210" s="2" t="s">
        <v>915</v>
      </c>
      <c r="I2210" s="2" t="s">
        <v>1460</v>
      </c>
      <c r="J2210" s="1">
        <v>7145.0860000000002</v>
      </c>
      <c r="K2210" s="1">
        <v>72253.59</v>
      </c>
      <c r="L2210" s="2" t="s">
        <v>21</v>
      </c>
      <c r="M2210" s="1">
        <v>2010</v>
      </c>
      <c r="N2210" s="1" t="str" cm="1">
        <f t="array" ref="N22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0" s="2" t="s">
        <v>228</v>
      </c>
      <c r="P2210" s="2" t="str" cm="1">
        <f t="array" ref="P22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10" s="1">
        <v>1</v>
      </c>
      <c r="R2210" s="1">
        <v>10.199999999999999</v>
      </c>
      <c r="S2210" s="1">
        <v>37.5</v>
      </c>
      <c r="T2210" s="1">
        <v>10.199999999999999</v>
      </c>
      <c r="U2210" s="9"/>
      <c r="V2210" s="10"/>
      <c r="W2210" s="1" t="s">
        <v>46</v>
      </c>
      <c r="X2210" s="2" t="s">
        <v>24</v>
      </c>
      <c r="Y2210" s="2" t="str" cm="1">
        <f t="array" ref="Y22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1" spans="1:25" ht="15" customHeight="1" x14ac:dyDescent="0.35">
      <c r="A2211" s="1">
        <v>2210</v>
      </c>
      <c r="B2211" s="13">
        <v>-8.0389034392799097</v>
      </c>
      <c r="C2211" s="12">
        <v>40.327131755730903</v>
      </c>
      <c r="D2211" s="1">
        <v>6354</v>
      </c>
      <c r="E2211" s="2" t="s">
        <v>2369</v>
      </c>
      <c r="F2211" s="1"/>
      <c r="G2211" s="2" t="s">
        <v>19</v>
      </c>
      <c r="H2211" s="2" t="s">
        <v>915</v>
      </c>
      <c r="I2211" s="2" t="s">
        <v>1460</v>
      </c>
      <c r="J2211" s="1">
        <v>8006</v>
      </c>
      <c r="K2211" s="1">
        <v>73162</v>
      </c>
      <c r="L2211" s="2" t="s">
        <v>21</v>
      </c>
      <c r="M2211" s="1">
        <v>2010</v>
      </c>
      <c r="N2211" s="1" t="str" cm="1">
        <f t="array" ref="N22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1" s="2" t="s">
        <v>32</v>
      </c>
      <c r="P2211" s="2" t="str" cm="1">
        <f t="array" ref="P22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1" s="1">
        <v>3</v>
      </c>
      <c r="R2211" s="1">
        <v>66</v>
      </c>
      <c r="S2211" s="1">
        <v>26</v>
      </c>
      <c r="T2211" s="1">
        <v>44</v>
      </c>
      <c r="U2211" s="1">
        <v>8</v>
      </c>
      <c r="V2211" s="10"/>
      <c r="W2211" s="1" t="s">
        <v>46</v>
      </c>
      <c r="X2211" s="2" t="s">
        <v>38</v>
      </c>
      <c r="Y2211" s="2" t="str" cm="1">
        <f t="array" ref="Y22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2" spans="1:25" ht="15" customHeight="1" x14ac:dyDescent="0.35">
      <c r="A2212" s="1">
        <v>2211</v>
      </c>
      <c r="B2212" s="13">
        <v>-8.0255245380042997</v>
      </c>
      <c r="C2212" s="12">
        <v>40.327174120954602</v>
      </c>
      <c r="D2212" s="1">
        <v>6355</v>
      </c>
      <c r="E2212" s="2" t="s">
        <v>2370</v>
      </c>
      <c r="F2212" s="1"/>
      <c r="G2212" s="2" t="s">
        <v>19</v>
      </c>
      <c r="H2212" s="2" t="s">
        <v>915</v>
      </c>
      <c r="I2212" s="2" t="s">
        <v>1460</v>
      </c>
      <c r="J2212" s="1">
        <v>9143</v>
      </c>
      <c r="K2212" s="1">
        <v>73168</v>
      </c>
      <c r="L2212" s="2" t="s">
        <v>21</v>
      </c>
      <c r="M2212" s="1">
        <v>2010</v>
      </c>
      <c r="N2212" s="1" t="str" cm="1">
        <f t="array" ref="N22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2" s="2" t="s">
        <v>65</v>
      </c>
      <c r="P2212" s="2" t="str" cm="1">
        <f t="array" ref="P22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2" s="1">
        <v>1</v>
      </c>
      <c r="R2212" s="1">
        <v>9.1</v>
      </c>
      <c r="S2212" s="1">
        <v>21.43</v>
      </c>
      <c r="T2212" s="1">
        <v>9.1</v>
      </c>
      <c r="U2212" s="9"/>
      <c r="V2212" s="10"/>
      <c r="W2212" s="1" t="s">
        <v>46</v>
      </c>
      <c r="X2212" s="2" t="s">
        <v>24</v>
      </c>
      <c r="Y2212" s="2" t="str" cm="1">
        <f t="array" ref="Y22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3" spans="1:25" ht="15" customHeight="1" x14ac:dyDescent="0.35">
      <c r="A2213" s="1">
        <v>2212</v>
      </c>
      <c r="B2213" s="13">
        <v>-8.00798137266049</v>
      </c>
      <c r="C2213" s="12">
        <v>40.320195076593897</v>
      </c>
      <c r="D2213" s="1">
        <v>6356</v>
      </c>
      <c r="E2213" s="2" t="s">
        <v>2371</v>
      </c>
      <c r="F2213" s="1"/>
      <c r="G2213" s="2" t="s">
        <v>19</v>
      </c>
      <c r="H2213" s="2" t="s">
        <v>915</v>
      </c>
      <c r="I2213" s="2" t="s">
        <v>1460</v>
      </c>
      <c r="J2213" s="1">
        <v>10635</v>
      </c>
      <c r="K2213" s="1">
        <v>72395</v>
      </c>
      <c r="L2213" s="2" t="s">
        <v>21</v>
      </c>
      <c r="M2213" s="1">
        <v>2010</v>
      </c>
      <c r="N2213" s="1" t="str" cm="1">
        <f t="array" ref="N22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3" s="2" t="s">
        <v>32</v>
      </c>
      <c r="P2213" s="2" t="str" cm="1">
        <f t="array" ref="P22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3" s="1">
        <v>3</v>
      </c>
      <c r="R2213" s="1">
        <v>44</v>
      </c>
      <c r="S2213" s="1">
        <v>26</v>
      </c>
      <c r="T2213" s="1">
        <v>22</v>
      </c>
      <c r="U2213" s="1">
        <v>8.8699999999999992</v>
      </c>
      <c r="V2213" s="10"/>
      <c r="W2213" s="1" t="s">
        <v>46</v>
      </c>
      <c r="X2213" s="2" t="s">
        <v>38</v>
      </c>
      <c r="Y2213" s="2" t="str" cm="1">
        <f t="array" ref="Y22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4" spans="1:25" ht="15" customHeight="1" x14ac:dyDescent="0.35">
      <c r="A2214" s="1">
        <v>2213</v>
      </c>
      <c r="B2214" s="13">
        <v>-7.7102318237256897</v>
      </c>
      <c r="C2214" s="12">
        <v>41.366546252474599</v>
      </c>
      <c r="D2214" s="1">
        <v>6360</v>
      </c>
      <c r="E2214" s="2" t="s">
        <v>2372</v>
      </c>
      <c r="F2214" s="1"/>
      <c r="G2214" s="2" t="s">
        <v>26</v>
      </c>
      <c r="H2214" s="2" t="s">
        <v>265</v>
      </c>
      <c r="I2214" s="2" t="s">
        <v>265</v>
      </c>
      <c r="J2214" s="1">
        <v>35381</v>
      </c>
      <c r="K2214" s="1">
        <v>188672</v>
      </c>
      <c r="L2214" s="2" t="s">
        <v>21</v>
      </c>
      <c r="M2214" s="1">
        <v>2005</v>
      </c>
      <c r="N2214" s="1" t="str" cm="1">
        <f t="array" ref="N22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4" s="2" t="s">
        <v>32</v>
      </c>
      <c r="P2214" s="2" t="str" cm="1">
        <f t="array" ref="P22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4" s="1">
        <v>7</v>
      </c>
      <c r="R2214" s="1">
        <v>304</v>
      </c>
      <c r="S2214" s="1">
        <v>14.1</v>
      </c>
      <c r="T2214" s="1">
        <v>46</v>
      </c>
      <c r="U2214" s="1">
        <v>52.4</v>
      </c>
      <c r="V2214" s="10"/>
      <c r="W2214" s="1" t="s">
        <v>41</v>
      </c>
      <c r="X2214" s="2" t="s">
        <v>38</v>
      </c>
      <c r="Y2214" s="2" t="str" cm="1">
        <f t="array" ref="Y22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5" spans="1:25" ht="15" customHeight="1" x14ac:dyDescent="0.35">
      <c r="A2215" s="1">
        <v>2214</v>
      </c>
      <c r="B2215" s="13">
        <v>-8.0891389905710405</v>
      </c>
      <c r="C2215" s="12">
        <v>40.286005616132101</v>
      </c>
      <c r="D2215" s="1">
        <v>6361</v>
      </c>
      <c r="E2215" s="2" t="s">
        <v>2373</v>
      </c>
      <c r="F2215" s="1"/>
      <c r="G2215" s="2" t="s">
        <v>37</v>
      </c>
      <c r="H2215" s="2" t="s">
        <v>915</v>
      </c>
      <c r="I2215" s="2" t="s">
        <v>1460</v>
      </c>
      <c r="J2215" s="1">
        <v>3739</v>
      </c>
      <c r="K2215" s="1">
        <v>68592</v>
      </c>
      <c r="L2215" s="2" t="s">
        <v>21</v>
      </c>
      <c r="M2215" s="1">
        <v>2010</v>
      </c>
      <c r="N2215" s="1" t="str" cm="1">
        <f t="array" ref="N22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5" s="2" t="s">
        <v>32</v>
      </c>
      <c r="P2215" s="2" t="str" cm="1">
        <f t="array" ref="P22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5" s="1">
        <v>3</v>
      </c>
      <c r="R2215" s="1">
        <v>60</v>
      </c>
      <c r="S2215" s="1">
        <v>18.100000000000001</v>
      </c>
      <c r="T2215" s="1">
        <v>30</v>
      </c>
      <c r="U2215" s="1">
        <v>8.57</v>
      </c>
      <c r="V2215" s="10"/>
      <c r="W2215" s="1" t="s">
        <v>46</v>
      </c>
      <c r="X2215" s="2" t="s">
        <v>38</v>
      </c>
      <c r="Y2215" s="2" t="str" cm="1">
        <f t="array" ref="Y22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6" spans="1:25" ht="15" customHeight="1" x14ac:dyDescent="0.35">
      <c r="A2216" s="1">
        <v>2215</v>
      </c>
      <c r="B2216" s="13">
        <v>-8.0888885889295707</v>
      </c>
      <c r="C2216" s="12">
        <v>40.288410866611798</v>
      </c>
      <c r="D2216" s="1">
        <v>6363</v>
      </c>
      <c r="E2216" s="2" t="s">
        <v>2374</v>
      </c>
      <c r="F2216" s="1"/>
      <c r="G2216" s="2" t="s">
        <v>37</v>
      </c>
      <c r="H2216" s="2" t="s">
        <v>915</v>
      </c>
      <c r="I2216" s="2" t="s">
        <v>1460</v>
      </c>
      <c r="J2216" s="1">
        <v>3760.16</v>
      </c>
      <c r="K2216" s="1">
        <v>68859.09</v>
      </c>
      <c r="L2216" s="2" t="s">
        <v>21</v>
      </c>
      <c r="M2216" s="1">
        <v>2010</v>
      </c>
      <c r="N2216" s="1" t="str" cm="1">
        <f t="array" ref="N22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6" s="2" t="s">
        <v>32</v>
      </c>
      <c r="P2216" s="2" t="str" cm="1">
        <f t="array" ref="P22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6" s="1">
        <v>3</v>
      </c>
      <c r="R2216" s="1">
        <v>72</v>
      </c>
      <c r="S2216" s="1">
        <v>10.6</v>
      </c>
      <c r="T2216" s="1">
        <v>36</v>
      </c>
      <c r="U2216" s="1">
        <v>11.78</v>
      </c>
      <c r="V2216" s="10"/>
      <c r="W2216" s="1" t="s">
        <v>46</v>
      </c>
      <c r="X2216" s="2" t="s">
        <v>38</v>
      </c>
      <c r="Y2216" s="2" t="str" cm="1">
        <f t="array" ref="Y22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7" spans="1:25" ht="15" customHeight="1" x14ac:dyDescent="0.35">
      <c r="A2217" s="1">
        <v>2216</v>
      </c>
      <c r="B2217" s="13">
        <v>-7.7032184944320203</v>
      </c>
      <c r="C2217" s="12">
        <v>41.359697911190402</v>
      </c>
      <c r="D2217" s="1">
        <v>6364</v>
      </c>
      <c r="E2217" s="2" t="s">
        <v>2375</v>
      </c>
      <c r="F2217" s="1"/>
      <c r="G2217" s="2" t="s">
        <v>19</v>
      </c>
      <c r="H2217" s="2" t="s">
        <v>265</v>
      </c>
      <c r="I2217" s="2" t="s">
        <v>265</v>
      </c>
      <c r="J2217" s="1">
        <v>35971.56</v>
      </c>
      <c r="K2217" s="1">
        <v>187914.3</v>
      </c>
      <c r="L2217" s="2" t="s">
        <v>21</v>
      </c>
      <c r="M2217" s="1">
        <v>2005</v>
      </c>
      <c r="N2217" s="1" t="str" cm="1">
        <f t="array" ref="N22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7" s="2" t="s">
        <v>133</v>
      </c>
      <c r="P2217" s="2" t="str" cm="1">
        <f t="array" ref="P22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17" s="1">
        <v>1</v>
      </c>
      <c r="R2217" s="1">
        <v>4.5</v>
      </c>
      <c r="S2217" s="1">
        <v>20.32</v>
      </c>
      <c r="T2217" s="1">
        <v>4.5</v>
      </c>
      <c r="U2217" s="9"/>
      <c r="V2217" s="10"/>
      <c r="W2217" s="1" t="s">
        <v>41</v>
      </c>
      <c r="X2217" s="2" t="s">
        <v>24</v>
      </c>
      <c r="Y2217" s="2" t="str" cm="1">
        <f t="array" ref="Y22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8" spans="1:25" ht="15" customHeight="1" x14ac:dyDescent="0.35">
      <c r="A2218" s="1">
        <v>2217</v>
      </c>
      <c r="B2218" s="13">
        <v>-8.0807320761282408</v>
      </c>
      <c r="C2218" s="12">
        <v>40.299636808782402</v>
      </c>
      <c r="D2218" s="1">
        <v>6366</v>
      </c>
      <c r="E2218" s="2" t="s">
        <v>2376</v>
      </c>
      <c r="F2218" s="1"/>
      <c r="G2218" s="2" t="s">
        <v>37</v>
      </c>
      <c r="H2218" s="2" t="s">
        <v>915</v>
      </c>
      <c r="I2218" s="2" t="s">
        <v>1460</v>
      </c>
      <c r="J2218" s="1">
        <v>4453</v>
      </c>
      <c r="K2218" s="1">
        <v>70106</v>
      </c>
      <c r="L2218" s="2" t="s">
        <v>21</v>
      </c>
      <c r="M2218" s="1">
        <v>2010</v>
      </c>
      <c r="N2218" s="1" t="str" cm="1">
        <f t="array" ref="N22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8" s="2" t="s">
        <v>32</v>
      </c>
      <c r="P2218" s="2" t="str" cm="1">
        <f t="array" ref="P22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8" s="1">
        <v>3</v>
      </c>
      <c r="R2218" s="1">
        <v>32</v>
      </c>
      <c r="S2218" s="1">
        <v>12.1</v>
      </c>
      <c r="T2218" s="1">
        <v>16</v>
      </c>
      <c r="U2218" s="1">
        <v>8.3699999999999992</v>
      </c>
      <c r="V2218" s="10"/>
      <c r="W2218" s="1" t="s">
        <v>46</v>
      </c>
      <c r="X2218" s="2" t="s">
        <v>38</v>
      </c>
      <c r="Y2218" s="2" t="str" cm="1">
        <f t="array" ref="Y22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19" spans="1:25" ht="15" customHeight="1" x14ac:dyDescent="0.35">
      <c r="A2219" s="1">
        <v>2218</v>
      </c>
      <c r="B2219" s="13">
        <v>-8.0675732123113502</v>
      </c>
      <c r="C2219" s="12">
        <v>40.308878981372501</v>
      </c>
      <c r="D2219" s="1">
        <v>6367</v>
      </c>
      <c r="E2219" s="2" t="s">
        <v>2377</v>
      </c>
      <c r="F2219" s="1"/>
      <c r="G2219" s="2" t="s">
        <v>37</v>
      </c>
      <c r="H2219" s="2" t="s">
        <v>915</v>
      </c>
      <c r="I2219" s="2" t="s">
        <v>1460</v>
      </c>
      <c r="J2219" s="1">
        <v>5571</v>
      </c>
      <c r="K2219" s="1">
        <v>71133</v>
      </c>
      <c r="L2219" s="2" t="s">
        <v>21</v>
      </c>
      <c r="M2219" s="1">
        <v>2010</v>
      </c>
      <c r="N2219" s="1" t="str" cm="1">
        <f t="array" ref="N22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19" s="2" t="s">
        <v>32</v>
      </c>
      <c r="P2219" s="2" t="str" cm="1">
        <f t="array" ref="P22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19" s="1">
        <v>3</v>
      </c>
      <c r="R2219" s="1">
        <v>56</v>
      </c>
      <c r="S2219" s="1">
        <v>10</v>
      </c>
      <c r="T2219" s="1">
        <v>28</v>
      </c>
      <c r="U2219" s="1">
        <v>11.5</v>
      </c>
      <c r="V2219" s="10"/>
      <c r="W2219" s="1" t="s">
        <v>46</v>
      </c>
      <c r="X2219" s="2" t="s">
        <v>38</v>
      </c>
      <c r="Y2219" s="2" t="str" cm="1">
        <f t="array" ref="Y22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0" spans="1:25" ht="15" customHeight="1" x14ac:dyDescent="0.35">
      <c r="A2220" s="1">
        <v>2219</v>
      </c>
      <c r="B2220" s="13">
        <v>-8.0600651631776206</v>
      </c>
      <c r="C2220" s="12">
        <v>40.311480017856802</v>
      </c>
      <c r="D2220" s="1">
        <v>6368</v>
      </c>
      <c r="E2220" s="2" t="s">
        <v>2378</v>
      </c>
      <c r="F2220" s="1"/>
      <c r="G2220" s="2" t="s">
        <v>37</v>
      </c>
      <c r="H2220" s="2" t="s">
        <v>915</v>
      </c>
      <c r="I2220" s="2" t="s">
        <v>1460</v>
      </c>
      <c r="J2220" s="1">
        <v>6209.0050000000001</v>
      </c>
      <c r="K2220" s="1">
        <v>71422.320000000007</v>
      </c>
      <c r="L2220" s="2" t="s">
        <v>21</v>
      </c>
      <c r="M2220" s="1">
        <v>2010</v>
      </c>
      <c r="N2220" s="1" t="str" cm="1">
        <f t="array" ref="N22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0" s="2" t="s">
        <v>32</v>
      </c>
      <c r="P2220" s="2" t="str" cm="1">
        <f t="array" ref="P22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0" s="1">
        <v>3</v>
      </c>
      <c r="R2220" s="1">
        <v>36</v>
      </c>
      <c r="S2220" s="1">
        <v>10</v>
      </c>
      <c r="T2220" s="1">
        <v>16</v>
      </c>
      <c r="U2220" s="1">
        <v>9.52</v>
      </c>
      <c r="V2220" s="10"/>
      <c r="W2220" s="1" t="s">
        <v>46</v>
      </c>
      <c r="X2220" s="2" t="s">
        <v>38</v>
      </c>
      <c r="Y2220" s="2" t="str" cm="1">
        <f t="array" ref="Y22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1" spans="1:25" ht="15" customHeight="1" x14ac:dyDescent="0.35">
      <c r="A2221" s="1">
        <v>2220</v>
      </c>
      <c r="B2221" s="13">
        <v>-8.0422248336754496</v>
      </c>
      <c r="C2221" s="12">
        <v>40.324774922445499</v>
      </c>
      <c r="D2221" s="1">
        <v>6369</v>
      </c>
      <c r="E2221" s="2" t="s">
        <v>2379</v>
      </c>
      <c r="F2221" s="1"/>
      <c r="G2221" s="2" t="s">
        <v>37</v>
      </c>
      <c r="H2221" s="2" t="s">
        <v>915</v>
      </c>
      <c r="I2221" s="2" t="s">
        <v>1460</v>
      </c>
      <c r="J2221" s="1">
        <v>7724</v>
      </c>
      <c r="K2221" s="1">
        <v>72900</v>
      </c>
      <c r="L2221" s="2" t="s">
        <v>21</v>
      </c>
      <c r="M2221" s="1">
        <v>2010</v>
      </c>
      <c r="N2221" s="1" t="str" cm="1">
        <f t="array" ref="N22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1" s="2" t="s">
        <v>32</v>
      </c>
      <c r="P2221" s="2" t="str" cm="1">
        <f t="array" ref="P22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1" s="1">
        <v>3</v>
      </c>
      <c r="R2221" s="1">
        <v>72</v>
      </c>
      <c r="S2221" s="1">
        <v>14.1</v>
      </c>
      <c r="T2221" s="1">
        <v>36</v>
      </c>
      <c r="U2221" s="1">
        <v>8.4499999999999993</v>
      </c>
      <c r="V2221" s="10"/>
      <c r="W2221" s="1" t="s">
        <v>46</v>
      </c>
      <c r="X2221" s="2" t="s">
        <v>38</v>
      </c>
      <c r="Y2221" s="2" t="str" cm="1">
        <f t="array" ref="Y22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2" spans="1:25" ht="15" customHeight="1" x14ac:dyDescent="0.35">
      <c r="A2222" s="1">
        <v>2221</v>
      </c>
      <c r="B2222" s="13">
        <v>-7.9958246383724498</v>
      </c>
      <c r="C2222" s="12">
        <v>40.320403099090797</v>
      </c>
      <c r="D2222" s="1">
        <v>6370</v>
      </c>
      <c r="E2222" s="2" t="s">
        <v>2380</v>
      </c>
      <c r="F2222" s="1"/>
      <c r="G2222" s="2" t="s">
        <v>37</v>
      </c>
      <c r="H2222" s="2" t="s">
        <v>915</v>
      </c>
      <c r="I2222" s="2" t="s">
        <v>1460</v>
      </c>
      <c r="J2222" s="1">
        <v>11668.21</v>
      </c>
      <c r="K2222" s="1">
        <v>72419.63</v>
      </c>
      <c r="L2222" s="2" t="s">
        <v>21</v>
      </c>
      <c r="M2222" s="1">
        <v>2010</v>
      </c>
      <c r="N2222" s="1" t="str" cm="1">
        <f t="array" ref="N22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2" s="2" t="s">
        <v>32</v>
      </c>
      <c r="P2222" s="2" t="str" cm="1">
        <f t="array" ref="P22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2" s="1">
        <v>3</v>
      </c>
      <c r="R2222" s="1">
        <v>34</v>
      </c>
      <c r="S2222" s="1">
        <v>12.1</v>
      </c>
      <c r="T2222" s="1">
        <v>17</v>
      </c>
      <c r="U2222" s="1">
        <v>7</v>
      </c>
      <c r="V2222" s="10"/>
      <c r="W2222" s="1" t="s">
        <v>46</v>
      </c>
      <c r="X2222" s="2" t="s">
        <v>38</v>
      </c>
      <c r="Y2222" s="2" t="str" cm="1">
        <f t="array" ref="Y22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3" spans="1:25" ht="15" customHeight="1" x14ac:dyDescent="0.35">
      <c r="A2223" s="1">
        <v>2222</v>
      </c>
      <c r="B2223" s="13">
        <v>-7.9772795144003004</v>
      </c>
      <c r="C2223" s="12">
        <v>40.326308230110797</v>
      </c>
      <c r="D2223" s="1">
        <v>6372</v>
      </c>
      <c r="E2223" s="2" t="s">
        <v>2381</v>
      </c>
      <c r="F2223" s="1"/>
      <c r="G2223" s="2" t="s">
        <v>37</v>
      </c>
      <c r="H2223" s="2" t="s">
        <v>915</v>
      </c>
      <c r="I2223" s="2" t="s">
        <v>1460</v>
      </c>
      <c r="J2223" s="1">
        <v>13243.27</v>
      </c>
      <c r="K2223" s="1">
        <v>73077.95</v>
      </c>
      <c r="L2223" s="2" t="s">
        <v>21</v>
      </c>
      <c r="M2223" s="1">
        <v>2010</v>
      </c>
      <c r="N2223" s="1" t="str" cm="1">
        <f t="array" ref="N22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3" s="2" t="s">
        <v>32</v>
      </c>
      <c r="P2223" s="2" t="str" cm="1">
        <f t="array" ref="P22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3" s="1">
        <v>3</v>
      </c>
      <c r="R2223" s="1">
        <v>34</v>
      </c>
      <c r="S2223" s="1">
        <v>10</v>
      </c>
      <c r="T2223" s="1">
        <v>16</v>
      </c>
      <c r="U2223" s="1">
        <v>8.57</v>
      </c>
      <c r="V2223" s="10"/>
      <c r="W2223" s="1" t="s">
        <v>46</v>
      </c>
      <c r="X2223" s="2" t="s">
        <v>38</v>
      </c>
      <c r="Y2223" s="2" t="str" cm="1">
        <f t="array" ref="Y22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4" spans="1:25" ht="15" customHeight="1" x14ac:dyDescent="0.35">
      <c r="A2224" s="1">
        <v>2223</v>
      </c>
      <c r="B2224" s="13">
        <v>-7.96584523189272</v>
      </c>
      <c r="C2224" s="12">
        <v>40.331191802361502</v>
      </c>
      <c r="D2224" s="1">
        <v>6373</v>
      </c>
      <c r="E2224" s="2" t="s">
        <v>2382</v>
      </c>
      <c r="F2224" s="1"/>
      <c r="G2224" s="2" t="s">
        <v>37</v>
      </c>
      <c r="H2224" s="2" t="s">
        <v>915</v>
      </c>
      <c r="I2224" s="2" t="s">
        <v>1460</v>
      </c>
      <c r="J2224" s="1">
        <v>14214</v>
      </c>
      <c r="K2224" s="1">
        <v>73622</v>
      </c>
      <c r="L2224" s="2" t="s">
        <v>21</v>
      </c>
      <c r="M2224" s="1">
        <v>2010</v>
      </c>
      <c r="N2224" s="1" t="str" cm="1">
        <f t="array" ref="N22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4" s="2" t="s">
        <v>32</v>
      </c>
      <c r="P2224" s="2" t="str" cm="1">
        <f t="array" ref="P22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4" s="1">
        <v>3</v>
      </c>
      <c r="R2224" s="1">
        <v>56</v>
      </c>
      <c r="S2224" s="1">
        <v>17.5</v>
      </c>
      <c r="T2224" s="1">
        <v>28</v>
      </c>
      <c r="U2224" s="1">
        <v>10.85</v>
      </c>
      <c r="V2224" s="10"/>
      <c r="W2224" s="1" t="s">
        <v>46</v>
      </c>
      <c r="X2224" s="2" t="s">
        <v>38</v>
      </c>
      <c r="Y2224" s="2" t="str" cm="1">
        <f t="array" ref="Y22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5" spans="1:25" ht="15" customHeight="1" x14ac:dyDescent="0.35">
      <c r="A2225" s="1">
        <v>2224</v>
      </c>
      <c r="B2225" s="13">
        <v>-8.11273221323966</v>
      </c>
      <c r="C2225" s="12">
        <v>40.274818014809497</v>
      </c>
      <c r="D2225" s="1">
        <v>6374</v>
      </c>
      <c r="E2225" s="2" t="s">
        <v>2383</v>
      </c>
      <c r="F2225" s="1"/>
      <c r="G2225" s="2" t="s">
        <v>37</v>
      </c>
      <c r="H2225" s="2" t="s">
        <v>915</v>
      </c>
      <c r="I2225" s="2" t="s">
        <v>1435</v>
      </c>
      <c r="J2225" s="1">
        <v>1733</v>
      </c>
      <c r="K2225" s="1">
        <v>67349</v>
      </c>
      <c r="L2225" s="2" t="s">
        <v>21</v>
      </c>
      <c r="M2225" s="1">
        <v>2010</v>
      </c>
      <c r="N2225" s="1" t="str" cm="1">
        <f t="array" ref="N22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5" s="2" t="s">
        <v>32</v>
      </c>
      <c r="P2225" s="2" t="str" cm="1">
        <f t="array" ref="P22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5" s="1">
        <v>3</v>
      </c>
      <c r="R2225" s="1">
        <v>46</v>
      </c>
      <c r="S2225" s="1">
        <v>10</v>
      </c>
      <c r="T2225" s="1">
        <v>18</v>
      </c>
      <c r="U2225" s="1">
        <v>14.3</v>
      </c>
      <c r="V2225" s="10"/>
      <c r="W2225" s="1" t="s">
        <v>46</v>
      </c>
      <c r="X2225" s="2" t="s">
        <v>38</v>
      </c>
      <c r="Y2225" s="2" t="str" cm="1">
        <f t="array" ref="Y22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6" spans="1:25" ht="15" customHeight="1" x14ac:dyDescent="0.35">
      <c r="A2226" s="1">
        <v>2225</v>
      </c>
      <c r="B2226" s="13">
        <v>-8.0016339437600603</v>
      </c>
      <c r="C2226" s="12">
        <v>40.359551797880698</v>
      </c>
      <c r="D2226" s="1">
        <v>6397</v>
      </c>
      <c r="E2226" s="2" t="s">
        <v>2384</v>
      </c>
      <c r="F2226" s="1"/>
      <c r="G2226" s="2" t="s">
        <v>37</v>
      </c>
      <c r="H2226" s="2" t="s">
        <v>915</v>
      </c>
      <c r="I2226" s="2" t="s">
        <v>1460</v>
      </c>
      <c r="J2226" s="1">
        <v>11168</v>
      </c>
      <c r="K2226" s="1">
        <v>76766</v>
      </c>
      <c r="L2226" s="2" t="s">
        <v>21</v>
      </c>
      <c r="M2226" s="1">
        <v>2009</v>
      </c>
      <c r="N2226" s="1" t="str" cm="1">
        <f t="array" ref="N22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6" s="2" t="s">
        <v>32</v>
      </c>
      <c r="P2226" s="2" t="str" cm="1">
        <f t="array" ref="P22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6" s="1">
        <v>3</v>
      </c>
      <c r="R2226" s="1">
        <v>48.3</v>
      </c>
      <c r="S2226" s="1">
        <v>11.3</v>
      </c>
      <c r="T2226" s="1">
        <v>25.3</v>
      </c>
      <c r="U2226" s="1">
        <v>18.55</v>
      </c>
      <c r="V2226" s="10"/>
      <c r="W2226" s="1" t="s">
        <v>46</v>
      </c>
      <c r="X2226" s="2" t="s">
        <v>38</v>
      </c>
      <c r="Y2226" s="2" t="str" cm="1">
        <f t="array" ref="Y22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7" spans="1:25" ht="15" customHeight="1" x14ac:dyDescent="0.35">
      <c r="A2227" s="1">
        <v>2226</v>
      </c>
      <c r="B2227" s="13">
        <v>-7.9920262604216301</v>
      </c>
      <c r="C2227" s="12">
        <v>40.348922825642902</v>
      </c>
      <c r="D2227" s="1">
        <v>6398</v>
      </c>
      <c r="E2227" s="2" t="s">
        <v>2385</v>
      </c>
      <c r="F2227" s="1"/>
      <c r="G2227" s="2" t="s">
        <v>37</v>
      </c>
      <c r="H2227" s="2" t="s">
        <v>915</v>
      </c>
      <c r="I2227" s="2" t="s">
        <v>1460</v>
      </c>
      <c r="J2227" s="1">
        <v>11986</v>
      </c>
      <c r="K2227" s="1">
        <v>75587</v>
      </c>
      <c r="L2227" s="2" t="s">
        <v>21</v>
      </c>
      <c r="M2227" s="1">
        <v>2009</v>
      </c>
      <c r="N2227" s="1" t="str" cm="1">
        <f t="array" ref="N22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7" s="2" t="s">
        <v>32</v>
      </c>
      <c r="P2227" s="2" t="str" cm="1">
        <f t="array" ref="P22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7" s="1">
        <v>3</v>
      </c>
      <c r="R2227" s="1">
        <v>37.5</v>
      </c>
      <c r="S2227" s="1">
        <v>8.8000000000000007</v>
      </c>
      <c r="T2227" s="1">
        <v>17.5</v>
      </c>
      <c r="U2227" s="1">
        <v>9.83</v>
      </c>
      <c r="V2227" s="10"/>
      <c r="W2227" s="1" t="s">
        <v>46</v>
      </c>
      <c r="X2227" s="2" t="s">
        <v>38</v>
      </c>
      <c r="Y2227" s="2" t="str" cm="1">
        <f t="array" ref="Y22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8" spans="1:25" ht="15" customHeight="1" x14ac:dyDescent="0.35">
      <c r="A2228" s="1">
        <v>2227</v>
      </c>
      <c r="B2228" s="13">
        <v>-7.9785755274899604</v>
      </c>
      <c r="C2228" s="12">
        <v>40.342439577355002</v>
      </c>
      <c r="D2228" s="1">
        <v>6399</v>
      </c>
      <c r="E2228" s="2" t="s">
        <v>2386</v>
      </c>
      <c r="F2228" s="1"/>
      <c r="G2228" s="2" t="s">
        <v>37</v>
      </c>
      <c r="H2228" s="2" t="s">
        <v>915</v>
      </c>
      <c r="I2228" s="2" t="s">
        <v>1460</v>
      </c>
      <c r="J2228" s="1">
        <v>13130</v>
      </c>
      <c r="K2228" s="1">
        <v>74869</v>
      </c>
      <c r="L2228" s="2" t="s">
        <v>21</v>
      </c>
      <c r="M2228" s="1">
        <v>2009</v>
      </c>
      <c r="N2228" s="1" t="str" cm="1">
        <f t="array" ref="N22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8" s="2" t="s">
        <v>32</v>
      </c>
      <c r="P2228" s="2" t="str" cm="1">
        <f t="array" ref="P22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8" s="1">
        <v>3</v>
      </c>
      <c r="R2228" s="1">
        <v>50.3</v>
      </c>
      <c r="S2228" s="1">
        <v>21.9</v>
      </c>
      <c r="T2228" s="1">
        <v>26.3</v>
      </c>
      <c r="U2228" s="1">
        <v>9.3000000000000007</v>
      </c>
      <c r="V2228" s="10"/>
      <c r="W2228" s="1" t="s">
        <v>46</v>
      </c>
      <c r="X2228" s="2" t="s">
        <v>38</v>
      </c>
      <c r="Y2228" s="2" t="str" cm="1">
        <f t="array" ref="Y22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29" spans="1:25" ht="15" customHeight="1" x14ac:dyDescent="0.35">
      <c r="A2229" s="1">
        <v>2228</v>
      </c>
      <c r="B2229" s="13">
        <v>-7.9715033340148498</v>
      </c>
      <c r="C2229" s="12">
        <v>40.337678165031903</v>
      </c>
      <c r="D2229" s="1">
        <v>6400</v>
      </c>
      <c r="E2229" s="2" t="s">
        <v>2387</v>
      </c>
      <c r="F2229" s="1"/>
      <c r="G2229" s="2" t="s">
        <v>37</v>
      </c>
      <c r="H2229" s="2" t="s">
        <v>915</v>
      </c>
      <c r="I2229" s="2" t="s">
        <v>1460</v>
      </c>
      <c r="J2229" s="1">
        <v>13731.86</v>
      </c>
      <c r="K2229" s="1">
        <v>74341.36</v>
      </c>
      <c r="L2229" s="2" t="s">
        <v>21</v>
      </c>
      <c r="M2229" s="1">
        <v>2009</v>
      </c>
      <c r="N2229" s="1" t="str" cm="1">
        <f t="array" ref="N22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29" s="2" t="s">
        <v>32</v>
      </c>
      <c r="P2229" s="2" t="str" cm="1">
        <f t="array" ref="P22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29" s="1">
        <v>3</v>
      </c>
      <c r="R2229" s="1">
        <v>35.700000000000003</v>
      </c>
      <c r="S2229" s="1">
        <v>8.8000000000000007</v>
      </c>
      <c r="T2229" s="1">
        <v>15.7</v>
      </c>
      <c r="U2229" s="1">
        <v>11.59</v>
      </c>
      <c r="V2229" s="10"/>
      <c r="W2229" s="1" t="s">
        <v>46</v>
      </c>
      <c r="X2229" s="2" t="s">
        <v>38</v>
      </c>
      <c r="Y2229" s="2" t="str" cm="1">
        <f t="array" ref="Y22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0" spans="1:25" ht="15" customHeight="1" x14ac:dyDescent="0.35">
      <c r="A2230" s="1">
        <v>2229</v>
      </c>
      <c r="B2230" s="13">
        <v>-8.0406622923129394</v>
      </c>
      <c r="C2230" s="12">
        <v>40.369115101683498</v>
      </c>
      <c r="D2230" s="1">
        <v>6403</v>
      </c>
      <c r="E2230" s="2" t="s">
        <v>2388</v>
      </c>
      <c r="F2230" s="1"/>
      <c r="G2230" s="2" t="s">
        <v>37</v>
      </c>
      <c r="H2230" s="2" t="s">
        <v>915</v>
      </c>
      <c r="I2230" s="2" t="s">
        <v>1460</v>
      </c>
      <c r="J2230" s="1">
        <v>7851.6540000000005</v>
      </c>
      <c r="K2230" s="1">
        <v>77823.73</v>
      </c>
      <c r="L2230" s="2" t="s">
        <v>21</v>
      </c>
      <c r="M2230" s="1">
        <v>2008</v>
      </c>
      <c r="N2230" s="1" t="str" cm="1">
        <f t="array" ref="N22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0" s="2" t="s">
        <v>32</v>
      </c>
      <c r="P2230" s="2" t="str" cm="1">
        <f t="array" ref="P22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0" s="1">
        <v>3</v>
      </c>
      <c r="R2230" s="1">
        <v>51.6</v>
      </c>
      <c r="S2230" s="1">
        <v>10.199999999999999</v>
      </c>
      <c r="T2230" s="1">
        <v>28.1</v>
      </c>
      <c r="U2230" s="1">
        <v>6</v>
      </c>
      <c r="V2230" s="10"/>
      <c r="W2230" s="1" t="s">
        <v>46</v>
      </c>
      <c r="X2230" s="2" t="s">
        <v>24</v>
      </c>
      <c r="Y2230" s="2" t="str" cm="1">
        <f t="array" ref="Y22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1" spans="1:25" ht="15" customHeight="1" x14ac:dyDescent="0.35">
      <c r="A2231" s="1">
        <v>2230</v>
      </c>
      <c r="B2231" s="13">
        <v>-8.0432111387025493</v>
      </c>
      <c r="C2231" s="12">
        <v>40.367871003053303</v>
      </c>
      <c r="D2231" s="1">
        <v>6405</v>
      </c>
      <c r="E2231" s="2" t="s">
        <v>2389</v>
      </c>
      <c r="F2231" s="1"/>
      <c r="G2231" s="2" t="s">
        <v>19</v>
      </c>
      <c r="H2231" s="2" t="s">
        <v>915</v>
      </c>
      <c r="I2231" s="2" t="s">
        <v>1460</v>
      </c>
      <c r="J2231" s="1">
        <v>7635.3149999999996</v>
      </c>
      <c r="K2231" s="1">
        <v>77685.36</v>
      </c>
      <c r="L2231" s="2" t="s">
        <v>21</v>
      </c>
      <c r="M2231" s="1">
        <v>2008</v>
      </c>
      <c r="N2231" s="1" t="str" cm="1">
        <f t="array" ref="N22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1" s="2" t="s">
        <v>32</v>
      </c>
      <c r="P2231" s="2" t="str" cm="1">
        <f t="array" ref="P22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1" s="1">
        <v>3</v>
      </c>
      <c r="R2231" s="1">
        <v>36.299999999999997</v>
      </c>
      <c r="S2231" s="1">
        <v>27.1</v>
      </c>
      <c r="T2231" s="1">
        <v>18.100000000000001</v>
      </c>
      <c r="U2231" s="1">
        <v>7.7</v>
      </c>
      <c r="V2231" s="10"/>
      <c r="W2231" s="1" t="s">
        <v>46</v>
      </c>
      <c r="X2231" s="2" t="s">
        <v>24</v>
      </c>
      <c r="Y2231" s="2" t="str" cm="1">
        <f t="array" ref="Y22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2" spans="1:25" ht="15" customHeight="1" x14ac:dyDescent="0.35">
      <c r="A2232" s="1">
        <v>2231</v>
      </c>
      <c r="B2232" s="13">
        <v>-7.2027142859901296</v>
      </c>
      <c r="C2232" s="12">
        <v>41.388117551437503</v>
      </c>
      <c r="D2232" s="1">
        <v>6406</v>
      </c>
      <c r="E2232" s="2" t="s">
        <v>2390</v>
      </c>
      <c r="F2232" s="1"/>
      <c r="G2232" s="2" t="s">
        <v>26</v>
      </c>
      <c r="H2232" s="2" t="s">
        <v>1659</v>
      </c>
      <c r="I2232" s="2" t="s">
        <v>1729</v>
      </c>
      <c r="J2232" s="1">
        <v>77818.33</v>
      </c>
      <c r="K2232" s="1">
        <v>191399.2</v>
      </c>
      <c r="L2232" s="2" t="s">
        <v>21</v>
      </c>
      <c r="M2232" s="1">
        <v>1900</v>
      </c>
      <c r="N2232" s="1" t="str" cm="1">
        <f t="array" ref="N22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32" s="2" t="s">
        <v>29</v>
      </c>
      <c r="P2232" s="2" t="str" cm="1">
        <f t="array" ref="P22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32" s="1">
        <v>3</v>
      </c>
      <c r="R2232" s="1">
        <v>59.4</v>
      </c>
      <c r="S2232" s="1">
        <v>5.35</v>
      </c>
      <c r="T2232" s="1">
        <v>19.8</v>
      </c>
      <c r="U2232" s="1">
        <v>12</v>
      </c>
      <c r="V2232" s="10"/>
      <c r="W2232" s="1" t="s">
        <v>41</v>
      </c>
      <c r="X2232" s="2" t="s">
        <v>35</v>
      </c>
      <c r="Y2232" s="2" t="str" cm="1">
        <f t="array" ref="Y22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233" spans="1:25" ht="15" customHeight="1" x14ac:dyDescent="0.35">
      <c r="A2233" s="1">
        <v>2232</v>
      </c>
      <c r="B2233" s="13">
        <v>-8.0368136929435803</v>
      </c>
      <c r="C2233" s="12">
        <v>40.371922885088097</v>
      </c>
      <c r="D2233" s="1">
        <v>6409</v>
      </c>
      <c r="E2233" s="2" t="s">
        <v>2391</v>
      </c>
      <c r="F2233" s="1"/>
      <c r="G2233" s="2" t="s">
        <v>37</v>
      </c>
      <c r="H2233" s="2" t="s">
        <v>915</v>
      </c>
      <c r="I2233" s="2" t="s">
        <v>1460</v>
      </c>
      <c r="J2233" s="1">
        <v>8178.1850000000004</v>
      </c>
      <c r="K2233" s="1">
        <v>78135.86</v>
      </c>
      <c r="L2233" s="2" t="s">
        <v>21</v>
      </c>
      <c r="M2233" s="1">
        <v>2008</v>
      </c>
      <c r="N2233" s="1" t="str" cm="1">
        <f t="array" ref="N22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3" s="2" t="s">
        <v>32</v>
      </c>
      <c r="P2233" s="2" t="str" cm="1">
        <f t="array" ref="P22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3" s="1">
        <v>3</v>
      </c>
      <c r="R2233" s="1">
        <v>33.32</v>
      </c>
      <c r="S2233" s="1">
        <v>8.36</v>
      </c>
      <c r="T2233" s="1">
        <v>15.8</v>
      </c>
      <c r="U2233" s="1">
        <v>6.43</v>
      </c>
      <c r="V2233" s="10"/>
      <c r="W2233" s="1" t="s">
        <v>46</v>
      </c>
      <c r="X2233" s="2" t="s">
        <v>24</v>
      </c>
      <c r="Y2233" s="2" t="str" cm="1">
        <f t="array" ref="Y22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4" spans="1:25" ht="15" customHeight="1" x14ac:dyDescent="0.35">
      <c r="A2234" s="1">
        <v>2233</v>
      </c>
      <c r="B2234" s="13">
        <v>-8.0325171652959106</v>
      </c>
      <c r="C2234" s="12">
        <v>40.372586904210202</v>
      </c>
      <c r="D2234" s="1">
        <v>6410</v>
      </c>
      <c r="E2234" s="2" t="s">
        <v>2392</v>
      </c>
      <c r="F2234" s="1"/>
      <c r="G2234" s="2" t="s">
        <v>19</v>
      </c>
      <c r="H2234" s="2" t="s">
        <v>915</v>
      </c>
      <c r="I2234" s="2" t="s">
        <v>1460</v>
      </c>
      <c r="J2234" s="1">
        <v>8543</v>
      </c>
      <c r="K2234" s="1">
        <v>78210</v>
      </c>
      <c r="L2234" s="2" t="s">
        <v>21</v>
      </c>
      <c r="M2234" s="1">
        <v>2008</v>
      </c>
      <c r="N2234" s="1" t="str" cm="1">
        <f t="array" ref="N22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4" s="2" t="s">
        <v>65</v>
      </c>
      <c r="P2234" s="2" t="str" cm="1">
        <f t="array" ref="P22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4" s="1">
        <v>1</v>
      </c>
      <c r="R2234" s="1">
        <v>7.5</v>
      </c>
      <c r="S2234" s="1">
        <v>15.5</v>
      </c>
      <c r="T2234" s="1">
        <v>7.5</v>
      </c>
      <c r="U2234" s="9"/>
      <c r="V2234" s="10"/>
      <c r="W2234" s="1" t="s">
        <v>46</v>
      </c>
      <c r="X2234" s="2" t="s">
        <v>24</v>
      </c>
      <c r="Y2234" s="2" t="str" cm="1">
        <f t="array" ref="Y22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5" spans="1:25" ht="15" customHeight="1" x14ac:dyDescent="0.35">
      <c r="A2235" s="1">
        <v>2234</v>
      </c>
      <c r="B2235" s="13">
        <v>-8.0222674219121206</v>
      </c>
      <c r="C2235" s="12">
        <v>40.3720888001763</v>
      </c>
      <c r="D2235" s="1">
        <v>6411</v>
      </c>
      <c r="E2235" s="2" t="s">
        <v>2393</v>
      </c>
      <c r="F2235" s="1"/>
      <c r="G2235" s="2" t="s">
        <v>37</v>
      </c>
      <c r="H2235" s="2" t="s">
        <v>915</v>
      </c>
      <c r="I2235" s="2" t="s">
        <v>1460</v>
      </c>
      <c r="J2235" s="1">
        <v>9413.5589999999993</v>
      </c>
      <c r="K2235" s="1">
        <v>78155.73</v>
      </c>
      <c r="L2235" s="2" t="s">
        <v>21</v>
      </c>
      <c r="M2235" s="1">
        <v>2008</v>
      </c>
      <c r="N2235" s="1" t="str" cm="1">
        <f t="array" ref="N22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5" s="2" t="s">
        <v>32</v>
      </c>
      <c r="P2235" s="2" t="str" cm="1">
        <f t="array" ref="P22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5" s="1">
        <v>3</v>
      </c>
      <c r="R2235" s="1">
        <v>30.2</v>
      </c>
      <c r="S2235" s="1">
        <v>11.3</v>
      </c>
      <c r="T2235" s="1">
        <v>15.5</v>
      </c>
      <c r="U2235" s="1">
        <v>8.25</v>
      </c>
      <c r="V2235" s="10"/>
      <c r="W2235" s="1" t="s">
        <v>46</v>
      </c>
      <c r="X2235" s="2" t="s">
        <v>24</v>
      </c>
      <c r="Y2235" s="2" t="str" cm="1">
        <f t="array" ref="Y22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6" spans="1:25" ht="15" customHeight="1" x14ac:dyDescent="0.35">
      <c r="A2236" s="1">
        <v>2235</v>
      </c>
      <c r="B2236" s="13">
        <v>-8.0143812779449792</v>
      </c>
      <c r="C2236" s="12">
        <v>40.368720616876402</v>
      </c>
      <c r="D2236" s="1">
        <v>6413</v>
      </c>
      <c r="E2236" s="2" t="s">
        <v>2394</v>
      </c>
      <c r="F2236" s="1"/>
      <c r="G2236" s="2" t="s">
        <v>19</v>
      </c>
      <c r="H2236" s="2" t="s">
        <v>915</v>
      </c>
      <c r="I2236" s="2" t="s">
        <v>1460</v>
      </c>
      <c r="J2236" s="1">
        <v>10083.82</v>
      </c>
      <c r="K2236" s="1">
        <v>77782.59</v>
      </c>
      <c r="L2236" s="2" t="s">
        <v>21</v>
      </c>
      <c r="M2236" s="1">
        <v>2008</v>
      </c>
      <c r="N2236" s="1" t="str" cm="1">
        <f t="array" ref="N22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6" s="2" t="s">
        <v>65</v>
      </c>
      <c r="P2236" s="2" t="str" cm="1">
        <f t="array" ref="P22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36" s="9"/>
      <c r="R2236" s="5"/>
      <c r="S2236" s="1">
        <v>15.5</v>
      </c>
      <c r="U2236" s="9"/>
      <c r="V2236" s="10"/>
      <c r="W2236" s="1" t="s">
        <v>46</v>
      </c>
      <c r="X2236" s="2" t="s">
        <v>24</v>
      </c>
      <c r="Y2236" s="2" t="str" cm="1">
        <f t="array" ref="Y22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7" spans="1:25" ht="15" customHeight="1" x14ac:dyDescent="0.35">
      <c r="A2237" s="1">
        <v>2236</v>
      </c>
      <c r="B2237" s="13">
        <v>-8.0042256505623204</v>
      </c>
      <c r="C2237" s="12">
        <v>40.366779660614803</v>
      </c>
      <c r="D2237" s="1">
        <v>6414</v>
      </c>
      <c r="E2237" s="2" t="s">
        <v>2395</v>
      </c>
      <c r="F2237" s="1"/>
      <c r="G2237" s="2" t="s">
        <v>63</v>
      </c>
      <c r="H2237" s="2" t="s">
        <v>915</v>
      </c>
      <c r="I2237" s="2" t="s">
        <v>1460</v>
      </c>
      <c r="J2237" s="1">
        <v>10946.68</v>
      </c>
      <c r="K2237" s="1">
        <v>77568.27</v>
      </c>
      <c r="L2237" s="2" t="s">
        <v>21</v>
      </c>
      <c r="M2237" s="1">
        <v>2008</v>
      </c>
      <c r="N2237" s="1" t="str" cm="1">
        <f t="array" ref="N22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7" s="2" t="s">
        <v>900</v>
      </c>
      <c r="P2237" s="2" t="str" cm="1">
        <f t="array" ref="P22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37" s="1">
        <v>3</v>
      </c>
      <c r="R2237" s="1">
        <v>92</v>
      </c>
      <c r="S2237" s="1">
        <v>27.1</v>
      </c>
      <c r="T2237" s="1">
        <v>36</v>
      </c>
      <c r="U2237" s="1">
        <v>11.96</v>
      </c>
      <c r="V2237" s="10"/>
      <c r="W2237" s="1" t="s">
        <v>46</v>
      </c>
      <c r="X2237" s="2" t="s">
        <v>24</v>
      </c>
      <c r="Y2237" s="2" t="str" cm="1">
        <f t="array" ref="Y22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8" spans="1:25" ht="15" customHeight="1" x14ac:dyDescent="0.35">
      <c r="A2238" s="1">
        <v>2237</v>
      </c>
      <c r="B2238" s="13">
        <v>-8.0030794297187207</v>
      </c>
      <c r="C2238" s="12">
        <v>40.3641729602572</v>
      </c>
      <c r="D2238" s="1">
        <v>6415</v>
      </c>
      <c r="E2238" s="2" t="s">
        <v>2396</v>
      </c>
      <c r="F2238" s="1"/>
      <c r="G2238" s="2" t="s">
        <v>37</v>
      </c>
      <c r="H2238" s="2" t="s">
        <v>915</v>
      </c>
      <c r="I2238" s="2" t="s">
        <v>1460</v>
      </c>
      <c r="J2238" s="1">
        <v>11044.46</v>
      </c>
      <c r="K2238" s="1">
        <v>77278.960000000006</v>
      </c>
      <c r="L2238" s="2" t="s">
        <v>21</v>
      </c>
      <c r="M2238" s="1">
        <v>2008</v>
      </c>
      <c r="N2238" s="1" t="str" cm="1">
        <f t="array" ref="N22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8" s="2" t="s">
        <v>32</v>
      </c>
      <c r="P2238" s="2" t="str" cm="1">
        <f t="array" ref="P22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8" s="1">
        <v>3</v>
      </c>
      <c r="R2238" s="1">
        <v>58.1</v>
      </c>
      <c r="S2238" s="1">
        <v>9.6</v>
      </c>
      <c r="T2238" s="1">
        <v>32.1</v>
      </c>
      <c r="U2238" s="1">
        <v>6.86</v>
      </c>
      <c r="V2238" s="10"/>
      <c r="W2238" s="1" t="s">
        <v>46</v>
      </c>
      <c r="X2238" s="2" t="s">
        <v>24</v>
      </c>
      <c r="Y2238" s="2" t="str" cm="1">
        <f t="array" ref="Y22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39" spans="1:25" ht="15" customHeight="1" x14ac:dyDescent="0.35">
      <c r="A2239" s="1">
        <v>2238</v>
      </c>
      <c r="B2239" s="13">
        <v>-8.4480343428316704</v>
      </c>
      <c r="C2239" s="12">
        <v>40.1788658670026</v>
      </c>
      <c r="D2239" s="1">
        <v>6417</v>
      </c>
      <c r="E2239" s="2" t="s">
        <v>2397</v>
      </c>
      <c r="F2239" s="1"/>
      <c r="G2239" s="2" t="s">
        <v>19</v>
      </c>
      <c r="H2239" s="2" t="s">
        <v>915</v>
      </c>
      <c r="I2239" s="2" t="s">
        <v>915</v>
      </c>
      <c r="J2239" s="1">
        <v>-26822.47</v>
      </c>
      <c r="K2239" s="1">
        <v>56741.93</v>
      </c>
      <c r="L2239" s="2" t="s">
        <v>21</v>
      </c>
      <c r="M2239" s="1">
        <v>2010</v>
      </c>
      <c r="N2239" s="1" t="str" cm="1">
        <f t="array" ref="N22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39" s="2" t="s">
        <v>32</v>
      </c>
      <c r="P2239" s="2" t="str" cm="1">
        <f t="array" ref="P22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39" s="1">
        <v>2</v>
      </c>
      <c r="R2239" s="1">
        <v>38</v>
      </c>
      <c r="S2239" s="1">
        <v>24</v>
      </c>
      <c r="T2239" s="1">
        <v>24</v>
      </c>
      <c r="U2239" s="1">
        <v>6.3</v>
      </c>
      <c r="V2239" s="10"/>
      <c r="W2239" s="1" t="s">
        <v>46</v>
      </c>
      <c r="X2239" s="2" t="s">
        <v>38</v>
      </c>
      <c r="Y2239" s="2" t="str" cm="1">
        <f t="array" ref="Y22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0" spans="1:25" ht="15" customHeight="1" x14ac:dyDescent="0.35">
      <c r="A2240" s="1">
        <v>2239</v>
      </c>
      <c r="B2240" s="13">
        <v>-8.4477024457034702</v>
      </c>
      <c r="C2240" s="12">
        <v>40.179989624455203</v>
      </c>
      <c r="D2240" s="1">
        <v>6418</v>
      </c>
      <c r="E2240" s="2" t="s">
        <v>2398</v>
      </c>
      <c r="F2240" s="1"/>
      <c r="G2240" s="2" t="s">
        <v>19</v>
      </c>
      <c r="H2240" s="2" t="s">
        <v>915</v>
      </c>
      <c r="I2240" s="2" t="s">
        <v>915</v>
      </c>
      <c r="J2240" s="1">
        <v>-26793.759999999998</v>
      </c>
      <c r="K2240" s="1">
        <v>56866.61</v>
      </c>
      <c r="L2240" s="2" t="s">
        <v>21</v>
      </c>
      <c r="M2240" s="1">
        <v>2010</v>
      </c>
      <c r="N2240" s="1" t="str" cm="1">
        <f t="array" ref="N22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0" s="2" t="s">
        <v>32</v>
      </c>
      <c r="P2240" s="2" t="str" cm="1">
        <f t="array" ref="P22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0" s="1">
        <v>2</v>
      </c>
      <c r="R2240" s="1">
        <v>35</v>
      </c>
      <c r="S2240" s="1">
        <v>24</v>
      </c>
      <c r="T2240" s="1">
        <v>22</v>
      </c>
      <c r="U2240" s="1">
        <v>9.6</v>
      </c>
      <c r="V2240" s="10"/>
      <c r="W2240" s="1" t="s">
        <v>46</v>
      </c>
      <c r="X2240" s="2" t="s">
        <v>38</v>
      </c>
      <c r="Y2240" s="2" t="str" cm="1">
        <f t="array" ref="Y22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1" spans="1:25" ht="15" customHeight="1" x14ac:dyDescent="0.35">
      <c r="A2241" s="1">
        <v>2240</v>
      </c>
      <c r="B2241" s="13">
        <v>-8.4483612589408796</v>
      </c>
      <c r="C2241" s="12">
        <v>40.182173202525497</v>
      </c>
      <c r="D2241" s="1">
        <v>6419</v>
      </c>
      <c r="E2241" s="2" t="s">
        <v>2399</v>
      </c>
      <c r="F2241" s="1"/>
      <c r="G2241" s="2" t="s">
        <v>37</v>
      </c>
      <c r="H2241" s="2" t="s">
        <v>915</v>
      </c>
      <c r="I2241" s="2" t="s">
        <v>915</v>
      </c>
      <c r="J2241" s="1">
        <v>-26849.01</v>
      </c>
      <c r="K2241" s="1">
        <v>57109.27</v>
      </c>
      <c r="L2241" s="2" t="s">
        <v>21</v>
      </c>
      <c r="M2241" s="1">
        <v>2010</v>
      </c>
      <c r="N2241" s="1" t="str" cm="1">
        <f t="array" ref="N22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1" s="2" t="s">
        <v>32</v>
      </c>
      <c r="P2241" s="2" t="str" cm="1">
        <f t="array" ref="P22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1" s="1">
        <v>4</v>
      </c>
      <c r="R2241" s="1">
        <v>74</v>
      </c>
      <c r="S2241" s="1">
        <v>11.2</v>
      </c>
      <c r="T2241" s="1">
        <v>23</v>
      </c>
      <c r="U2241" s="1">
        <v>12</v>
      </c>
      <c r="V2241" s="10"/>
      <c r="W2241" s="1" t="s">
        <v>46</v>
      </c>
      <c r="X2241" s="2" t="s">
        <v>38</v>
      </c>
      <c r="Y2241" s="2" t="str" cm="1">
        <f t="array" ref="Y22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2" spans="1:25" ht="15" customHeight="1" x14ac:dyDescent="0.35">
      <c r="A2242" s="1">
        <v>2241</v>
      </c>
      <c r="B2242" s="13">
        <v>-8.4490595761035401</v>
      </c>
      <c r="C2242" s="12">
        <v>40.186307343247698</v>
      </c>
      <c r="D2242" s="1">
        <v>6420</v>
      </c>
      <c r="E2242" s="2" t="s">
        <v>2400</v>
      </c>
      <c r="F2242" s="1"/>
      <c r="G2242" s="2" t="s">
        <v>37</v>
      </c>
      <c r="H2242" s="2" t="s">
        <v>915</v>
      </c>
      <c r="I2242" s="2" t="s">
        <v>915</v>
      </c>
      <c r="J2242" s="1">
        <v>-26906.85</v>
      </c>
      <c r="K2242" s="1">
        <v>57568.53</v>
      </c>
      <c r="L2242" s="2" t="s">
        <v>21</v>
      </c>
      <c r="M2242" s="1">
        <v>2010</v>
      </c>
      <c r="N2242" s="1" t="str" cm="1">
        <f t="array" ref="N22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2" s="2" t="s">
        <v>32</v>
      </c>
      <c r="P2242" s="2" t="str" cm="1">
        <f t="array" ref="P22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2" s="1">
        <v>2</v>
      </c>
      <c r="R2242" s="1">
        <v>44</v>
      </c>
      <c r="S2242" s="1">
        <v>11.2</v>
      </c>
      <c r="T2242" s="1">
        <v>22</v>
      </c>
      <c r="U2242" s="1">
        <v>7.15</v>
      </c>
      <c r="V2242" s="10"/>
      <c r="W2242" s="1" t="s">
        <v>46</v>
      </c>
      <c r="X2242" s="2" t="s">
        <v>38</v>
      </c>
      <c r="Y2242" s="2" t="str" cm="1">
        <f t="array" ref="Y22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3" spans="1:25" ht="15" customHeight="1" x14ac:dyDescent="0.35">
      <c r="A2243" s="1">
        <v>2242</v>
      </c>
      <c r="B2243" s="13">
        <v>-8.45034586563294</v>
      </c>
      <c r="C2243" s="12">
        <v>40.194857699082597</v>
      </c>
      <c r="D2243" s="1">
        <v>6421</v>
      </c>
      <c r="E2243" s="2" t="s">
        <v>2401</v>
      </c>
      <c r="F2243" s="1"/>
      <c r="G2243" s="2" t="s">
        <v>63</v>
      </c>
      <c r="H2243" s="2" t="s">
        <v>915</v>
      </c>
      <c r="I2243" s="2" t="s">
        <v>915</v>
      </c>
      <c r="J2243" s="1">
        <v>-27013</v>
      </c>
      <c r="K2243" s="1">
        <v>58518.34</v>
      </c>
      <c r="L2243" s="2" t="s">
        <v>21</v>
      </c>
      <c r="M2243" s="1">
        <v>2010</v>
      </c>
      <c r="N2243" s="1" t="str" cm="1">
        <f t="array" ref="N22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3" s="2" t="s">
        <v>32</v>
      </c>
      <c r="P2243" s="2" t="str" cm="1">
        <f t="array" ref="P22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3" s="1">
        <v>7</v>
      </c>
      <c r="R2243" s="1">
        <v>130</v>
      </c>
      <c r="S2243" s="1">
        <v>24</v>
      </c>
      <c r="T2243" s="1">
        <v>20</v>
      </c>
      <c r="U2243" s="1">
        <v>13.4</v>
      </c>
      <c r="V2243" s="10"/>
      <c r="W2243" s="1" t="s">
        <v>46</v>
      </c>
      <c r="X2243" s="2" t="s">
        <v>24</v>
      </c>
      <c r="Y2243" s="2" t="str" cm="1">
        <f t="array" ref="Y22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4" spans="1:25" ht="15" customHeight="1" x14ac:dyDescent="0.35">
      <c r="A2244" s="1">
        <v>2243</v>
      </c>
      <c r="B2244" s="13">
        <v>-8.4524954596267499</v>
      </c>
      <c r="C2244" s="12">
        <v>40.197460428664201</v>
      </c>
      <c r="D2244" s="1">
        <v>6422</v>
      </c>
      <c r="E2244" s="2" t="s">
        <v>19</v>
      </c>
      <c r="F2244" s="1"/>
      <c r="G2244" s="2" t="s">
        <v>19</v>
      </c>
      <c r="H2244" s="2" t="s">
        <v>915</v>
      </c>
      <c r="I2244" s="2" t="s">
        <v>915</v>
      </c>
      <c r="J2244" s="1">
        <v>-27195</v>
      </c>
      <c r="K2244" s="1">
        <v>58808</v>
      </c>
      <c r="L2244" s="2" t="s">
        <v>21</v>
      </c>
      <c r="M2244" s="1">
        <v>2010</v>
      </c>
      <c r="N2244" s="1" t="str" cm="1">
        <f t="array" ref="N22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4" s="2" t="s">
        <v>133</v>
      </c>
      <c r="P2244" s="2" t="str" cm="1">
        <f t="array" ref="P22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4" s="1">
        <v>1</v>
      </c>
      <c r="R2244" s="1">
        <v>5.25</v>
      </c>
      <c r="S2244" s="1">
        <v>24.3</v>
      </c>
      <c r="T2244" s="1">
        <v>5.25</v>
      </c>
      <c r="U2244" s="9"/>
      <c r="V2244" s="10"/>
      <c r="W2244" s="1" t="s">
        <v>46</v>
      </c>
      <c r="X2244" s="2" t="s">
        <v>24</v>
      </c>
      <c r="Y2244" s="2" t="str" cm="1">
        <f t="array" ref="Y22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5" spans="1:25" ht="15" customHeight="1" x14ac:dyDescent="0.35">
      <c r="A2245" s="1">
        <v>2244</v>
      </c>
      <c r="B2245" s="13">
        <v>-8.4534972702072508</v>
      </c>
      <c r="C2245" s="12">
        <v>40.199386176484403</v>
      </c>
      <c r="D2245" s="1">
        <v>6423</v>
      </c>
      <c r="E2245" s="2" t="s">
        <v>2402</v>
      </c>
      <c r="F2245" s="1"/>
      <c r="G2245" s="2" t="s">
        <v>19</v>
      </c>
      <c r="H2245" s="2" t="s">
        <v>915</v>
      </c>
      <c r="I2245" s="2" t="s">
        <v>915</v>
      </c>
      <c r="J2245" s="1">
        <v>-27279.53</v>
      </c>
      <c r="K2245" s="1">
        <v>59022.14</v>
      </c>
      <c r="L2245" s="2" t="s">
        <v>21</v>
      </c>
      <c r="M2245" s="1">
        <v>2010</v>
      </c>
      <c r="N2245" s="1" t="str" cm="1">
        <f t="array" ref="N22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5" s="2" t="s">
        <v>133</v>
      </c>
      <c r="P2245" s="2" t="str" cm="1">
        <f t="array" ref="P22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5" s="1">
        <v>1</v>
      </c>
      <c r="R2245" s="1">
        <v>11.5</v>
      </c>
      <c r="S2245" s="1">
        <v>24</v>
      </c>
      <c r="T2245" s="1">
        <v>11.5</v>
      </c>
      <c r="U2245" s="9"/>
      <c r="V2245" s="10"/>
      <c r="W2245" s="1" t="s">
        <v>46</v>
      </c>
      <c r="X2245" s="2" t="s">
        <v>24</v>
      </c>
      <c r="Y2245" s="2" t="str" cm="1">
        <f t="array" ref="Y22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6" spans="1:25" ht="15" customHeight="1" x14ac:dyDescent="0.35">
      <c r="A2246" s="1">
        <v>2245</v>
      </c>
      <c r="B2246" s="13">
        <v>-8.4507307035557897</v>
      </c>
      <c r="C2246" s="12">
        <v>40.2041433111903</v>
      </c>
      <c r="D2246" s="1">
        <v>6424</v>
      </c>
      <c r="E2246" s="2" t="s">
        <v>2403</v>
      </c>
      <c r="F2246" s="1"/>
      <c r="G2246" s="2" t="s">
        <v>63</v>
      </c>
      <c r="H2246" s="2" t="s">
        <v>915</v>
      </c>
      <c r="I2246" s="2" t="s">
        <v>915</v>
      </c>
      <c r="J2246" s="1">
        <v>-27042.080000000002</v>
      </c>
      <c r="K2246" s="1">
        <v>59549.52</v>
      </c>
      <c r="L2246" s="2" t="s">
        <v>21</v>
      </c>
      <c r="M2246" s="1">
        <v>2010</v>
      </c>
      <c r="N2246" s="1" t="str" cm="1">
        <f t="array" ref="N22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6" s="2" t="s">
        <v>32</v>
      </c>
      <c r="P2246" s="2" t="str" cm="1">
        <f t="array" ref="P22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46" s="1">
        <v>5</v>
      </c>
      <c r="R2246" s="1">
        <v>166</v>
      </c>
      <c r="S2246" s="1">
        <v>24.1</v>
      </c>
      <c r="T2246" s="1">
        <v>36</v>
      </c>
      <c r="U2246" s="1">
        <v>43.75</v>
      </c>
      <c r="V2246" s="10"/>
      <c r="W2246" s="1" t="s">
        <v>46</v>
      </c>
      <c r="X2246" s="2" t="s">
        <v>38</v>
      </c>
      <c r="Y2246" s="2" t="str" cm="1">
        <f t="array" ref="Y22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7" spans="1:25" ht="15" customHeight="1" x14ac:dyDescent="0.35">
      <c r="A2247" s="1">
        <v>2246</v>
      </c>
      <c r="B2247" s="13">
        <v>-8.4496961635380003</v>
      </c>
      <c r="C2247" s="12">
        <v>38.677384916621698</v>
      </c>
      <c r="D2247" s="1">
        <v>6436</v>
      </c>
      <c r="E2247" s="2" t="s">
        <v>2404</v>
      </c>
      <c r="F2247" s="1"/>
      <c r="G2247" s="2" t="s">
        <v>19</v>
      </c>
      <c r="H2247" s="2" t="s">
        <v>135</v>
      </c>
      <c r="I2247" s="2" t="s">
        <v>644</v>
      </c>
      <c r="J2247" s="1">
        <v>-27549</v>
      </c>
      <c r="K2247" s="1">
        <v>-109958</v>
      </c>
      <c r="L2247" s="2" t="s">
        <v>21</v>
      </c>
      <c r="M2247" s="1">
        <v>2011</v>
      </c>
      <c r="N2247" s="1" t="str" cm="1">
        <f t="array" ref="N22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7" s="2" t="s">
        <v>22</v>
      </c>
      <c r="P2247" s="2" t="str" cm="1">
        <f t="array" ref="P22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47" s="1">
        <v>1</v>
      </c>
      <c r="R2247" s="1">
        <v>17.5</v>
      </c>
      <c r="S2247" s="1">
        <v>12.34</v>
      </c>
      <c r="T2247" s="1">
        <v>17.5</v>
      </c>
      <c r="U2247" s="9"/>
      <c r="V2247" s="10"/>
      <c r="W2247" s="1" t="s">
        <v>30</v>
      </c>
      <c r="X2247" s="2" t="s">
        <v>38</v>
      </c>
      <c r="Y2247" s="2" t="str" cm="1">
        <f t="array" ref="Y22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8" spans="1:25" ht="15" customHeight="1" x14ac:dyDescent="0.35">
      <c r="A2248" s="1">
        <v>2247</v>
      </c>
      <c r="B2248" s="13">
        <v>-8.7320040707975703</v>
      </c>
      <c r="C2248" s="12">
        <v>40.433893239754603</v>
      </c>
      <c r="D2248" s="1">
        <v>6457</v>
      </c>
      <c r="E2248" s="2" t="s">
        <v>2405</v>
      </c>
      <c r="F2248" s="1"/>
      <c r="G2248" s="2" t="s">
        <v>19</v>
      </c>
      <c r="H2248" s="2" t="s">
        <v>915</v>
      </c>
      <c r="I2248" s="2" t="s">
        <v>2365</v>
      </c>
      <c r="J2248" s="1">
        <v>-50817</v>
      </c>
      <c r="K2248" s="1">
        <v>85185</v>
      </c>
      <c r="L2248" s="2" t="s">
        <v>21</v>
      </c>
      <c r="M2248" s="1">
        <v>2008</v>
      </c>
      <c r="N2248" s="1" t="str" cm="1">
        <f t="array" ref="N22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48" s="2" t="s">
        <v>65</v>
      </c>
      <c r="P2248" s="2" t="str" cm="1">
        <f t="array" ref="P22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8" s="1">
        <v>1</v>
      </c>
      <c r="R2248" s="1">
        <v>9.4</v>
      </c>
      <c r="S2248" s="1">
        <v>13.9</v>
      </c>
      <c r="T2248" s="1">
        <v>9.4</v>
      </c>
      <c r="U2248" s="9"/>
      <c r="V2248" s="10"/>
      <c r="W2248" s="1" t="s">
        <v>46</v>
      </c>
      <c r="X2248" s="2" t="s">
        <v>24</v>
      </c>
      <c r="Y2248" s="2" t="str" cm="1">
        <f t="array" ref="Y22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49" spans="1:25" ht="15" customHeight="1" x14ac:dyDescent="0.35">
      <c r="A2249" s="1">
        <v>2248</v>
      </c>
      <c r="B2249" s="13">
        <v>-8.7921494257695194</v>
      </c>
      <c r="C2249" s="12">
        <v>39.236663644755502</v>
      </c>
      <c r="D2249" s="1">
        <v>6458</v>
      </c>
      <c r="E2249" s="2" t="s">
        <v>2406</v>
      </c>
      <c r="F2249" s="1"/>
      <c r="G2249" s="2" t="s">
        <v>26</v>
      </c>
      <c r="H2249" s="2" t="s">
        <v>54</v>
      </c>
      <c r="I2249" s="2" t="s">
        <v>54</v>
      </c>
      <c r="J2249" s="1">
        <v>-56899.94</v>
      </c>
      <c r="K2249" s="1">
        <v>-47710.43</v>
      </c>
      <c r="L2249" s="2" t="s">
        <v>21</v>
      </c>
      <c r="M2249" s="1">
        <v>2012</v>
      </c>
      <c r="N2249" s="1" t="str" cm="1">
        <f t="array" ref="N22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49" s="2" t="s">
        <v>65</v>
      </c>
      <c r="P2249" s="2" t="str" cm="1">
        <f t="array" ref="P22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49" s="1">
        <v>1</v>
      </c>
      <c r="R2249" s="1">
        <v>10</v>
      </c>
      <c r="S2249" s="1">
        <v>14</v>
      </c>
      <c r="T2249" s="1">
        <v>10</v>
      </c>
      <c r="U2249" s="9"/>
      <c r="V2249" s="10"/>
      <c r="W2249" s="1" t="s">
        <v>30</v>
      </c>
      <c r="X2249" s="2" t="s">
        <v>24</v>
      </c>
      <c r="Y2249" s="2" t="str" cm="1">
        <f t="array" ref="Y22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0" spans="1:25" ht="15" customHeight="1" x14ac:dyDescent="0.35">
      <c r="A2250" s="1">
        <v>2249</v>
      </c>
      <c r="B2250" s="13">
        <v>-8.4038595487256096</v>
      </c>
      <c r="C2250" s="12">
        <v>41.566665983192799</v>
      </c>
      <c r="D2250" s="1">
        <v>6460</v>
      </c>
      <c r="E2250" s="2" t="s">
        <v>2407</v>
      </c>
      <c r="F2250" s="1"/>
      <c r="G2250" s="2" t="s">
        <v>19</v>
      </c>
      <c r="H2250" s="2" t="s">
        <v>225</v>
      </c>
      <c r="I2250" s="2" t="s">
        <v>225</v>
      </c>
      <c r="J2250" s="1">
        <v>-22583.5</v>
      </c>
      <c r="K2250" s="1">
        <v>210847</v>
      </c>
      <c r="L2250" s="2" t="s">
        <v>21</v>
      </c>
      <c r="M2250" s="1">
        <v>2011</v>
      </c>
      <c r="N2250" s="1" t="str" cm="1">
        <f t="array" ref="N22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0" s="2" t="s">
        <v>133</v>
      </c>
      <c r="P2250" s="2" t="str" cm="1">
        <f t="array" ref="P22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0" s="1">
        <v>1</v>
      </c>
      <c r="R2250" s="1">
        <v>8.3000000000000007</v>
      </c>
      <c r="S2250" s="1">
        <v>15.2</v>
      </c>
      <c r="T2250" s="1">
        <v>8.3000000000000007</v>
      </c>
      <c r="U2250" s="9"/>
      <c r="V2250" s="10"/>
      <c r="W2250" s="1" t="s">
        <v>41</v>
      </c>
      <c r="X2250" s="2" t="s">
        <v>24</v>
      </c>
      <c r="Y2250" s="2" t="str" cm="1">
        <f t="array" ref="Y22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1" spans="1:25" ht="15" customHeight="1" x14ac:dyDescent="0.35">
      <c r="A2251" s="1">
        <v>2250</v>
      </c>
      <c r="B2251" s="13">
        <v>-8.4042353880942997</v>
      </c>
      <c r="C2251" s="12">
        <v>41.566232918338798</v>
      </c>
      <c r="D2251" s="1">
        <v>6461</v>
      </c>
      <c r="E2251" s="2" t="s">
        <v>2408</v>
      </c>
      <c r="F2251" s="1"/>
      <c r="G2251" s="2" t="s">
        <v>19</v>
      </c>
      <c r="H2251" s="2" t="s">
        <v>225</v>
      </c>
      <c r="I2251" s="2" t="s">
        <v>225</v>
      </c>
      <c r="J2251" s="1">
        <v>-22615</v>
      </c>
      <c r="K2251" s="1">
        <v>210799</v>
      </c>
      <c r="L2251" s="2" t="s">
        <v>21</v>
      </c>
      <c r="M2251" s="1">
        <v>2011</v>
      </c>
      <c r="N2251" s="1" t="str" cm="1">
        <f t="array" ref="N22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1" s="2" t="s">
        <v>133</v>
      </c>
      <c r="P2251" s="2" t="str" cm="1">
        <f t="array" ref="P22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1" s="1">
        <v>1</v>
      </c>
      <c r="R2251" s="1">
        <v>8.3000000000000007</v>
      </c>
      <c r="S2251" s="1">
        <v>14.7</v>
      </c>
      <c r="T2251" s="1">
        <v>8.3000000000000007</v>
      </c>
      <c r="U2251" s="9"/>
      <c r="V2251" s="10"/>
      <c r="W2251" s="1" t="s">
        <v>41</v>
      </c>
      <c r="X2251" s="2" t="s">
        <v>24</v>
      </c>
      <c r="Y2251" s="2" t="str" cm="1">
        <f t="array" ref="Y22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2" spans="1:25" ht="15" customHeight="1" x14ac:dyDescent="0.35">
      <c r="A2252" s="1">
        <v>2251</v>
      </c>
      <c r="B2252" s="13">
        <v>-8.4066308728832198</v>
      </c>
      <c r="C2252" s="12">
        <v>41.563760221136498</v>
      </c>
      <c r="D2252" s="1">
        <v>6462</v>
      </c>
      <c r="E2252" s="2" t="s">
        <v>2409</v>
      </c>
      <c r="F2252" s="1"/>
      <c r="G2252" s="2" t="s">
        <v>19</v>
      </c>
      <c r="H2252" s="2" t="s">
        <v>225</v>
      </c>
      <c r="I2252" s="2" t="s">
        <v>225</v>
      </c>
      <c r="J2252" s="1">
        <v>-22815.68</v>
      </c>
      <c r="K2252" s="1">
        <v>210525</v>
      </c>
      <c r="L2252" s="2" t="s">
        <v>21</v>
      </c>
      <c r="M2252" s="1">
        <v>2011</v>
      </c>
      <c r="N2252" s="1" t="str" cm="1">
        <f t="array" ref="N22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2" s="2" t="s">
        <v>22</v>
      </c>
      <c r="P2252" s="2" t="str" cm="1">
        <f t="array" ref="P22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2" s="1">
        <v>1</v>
      </c>
      <c r="R2252" s="1">
        <v>31.2</v>
      </c>
      <c r="S2252" s="1">
        <v>13.5</v>
      </c>
      <c r="T2252" s="1">
        <v>31.2</v>
      </c>
      <c r="U2252" s="9"/>
      <c r="V2252" s="10"/>
      <c r="W2252" s="1" t="s">
        <v>41</v>
      </c>
      <c r="X2252" s="2" t="s">
        <v>38</v>
      </c>
      <c r="Y2252" s="2" t="str" cm="1">
        <f t="array" ref="Y22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3" spans="1:25" ht="15" customHeight="1" x14ac:dyDescent="0.35">
      <c r="A2253" s="1">
        <v>2252</v>
      </c>
      <c r="B2253" s="13">
        <v>-8.4064903570409104</v>
      </c>
      <c r="C2253" s="12">
        <v>41.563643506698298</v>
      </c>
      <c r="D2253" s="1">
        <v>6462</v>
      </c>
      <c r="E2253" s="2" t="s">
        <v>2410</v>
      </c>
      <c r="F2253" s="1"/>
      <c r="G2253" s="2" t="s">
        <v>19</v>
      </c>
      <c r="H2253" s="2" t="s">
        <v>225</v>
      </c>
      <c r="I2253" s="2" t="s">
        <v>225</v>
      </c>
      <c r="J2253" s="1">
        <v>-22804</v>
      </c>
      <c r="K2253" s="1">
        <v>210512</v>
      </c>
      <c r="L2253" s="2" t="s">
        <v>21</v>
      </c>
      <c r="M2253" s="1">
        <v>2011</v>
      </c>
      <c r="N2253" s="1" t="str" cm="1">
        <f t="array" ref="N22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3" s="2" t="s">
        <v>22</v>
      </c>
      <c r="P2253" s="2" t="str" cm="1">
        <f t="array" ref="P22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3" s="1">
        <v>1</v>
      </c>
      <c r="R2253" s="1">
        <v>31.2</v>
      </c>
      <c r="S2253" s="1">
        <v>28.8</v>
      </c>
      <c r="T2253" s="1">
        <v>31.2</v>
      </c>
      <c r="U2253" s="9"/>
      <c r="V2253" s="10"/>
      <c r="W2253" s="1" t="s">
        <v>41</v>
      </c>
      <c r="X2253" s="2" t="s">
        <v>38</v>
      </c>
      <c r="Y2253" s="2" t="str" cm="1">
        <f t="array" ref="Y22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4" spans="1:25" ht="15" customHeight="1" x14ac:dyDescent="0.35">
      <c r="A2254" s="1">
        <v>2253</v>
      </c>
      <c r="B2254" s="13">
        <v>-8.4094217900171095</v>
      </c>
      <c r="C2254" s="12">
        <v>41.562303946327702</v>
      </c>
      <c r="D2254" s="1">
        <v>6463</v>
      </c>
      <c r="E2254" s="2" t="s">
        <v>2411</v>
      </c>
      <c r="F2254" s="1"/>
      <c r="G2254" s="2" t="s">
        <v>37</v>
      </c>
      <c r="H2254" s="2" t="s">
        <v>225</v>
      </c>
      <c r="I2254" s="2" t="s">
        <v>225</v>
      </c>
      <c r="J2254" s="1">
        <v>-23049</v>
      </c>
      <c r="K2254" s="1">
        <v>210364</v>
      </c>
      <c r="L2254" s="2" t="s">
        <v>21</v>
      </c>
      <c r="M2254" s="1">
        <v>2011</v>
      </c>
      <c r="N2254" s="1" t="str" cm="1">
        <f t="array" ref="N22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4" s="2" t="s">
        <v>32</v>
      </c>
      <c r="P2254" s="2" t="str" cm="1">
        <f t="array" ref="P22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4" s="1">
        <v>3</v>
      </c>
      <c r="R2254" s="1">
        <v>135.04</v>
      </c>
      <c r="S2254" s="1">
        <v>13.2</v>
      </c>
      <c r="T2254" s="1">
        <v>55.02</v>
      </c>
      <c r="U2254" s="1">
        <v>7.34</v>
      </c>
      <c r="V2254" s="10"/>
      <c r="W2254" s="1" t="s">
        <v>41</v>
      </c>
      <c r="X2254" s="2" t="s">
        <v>38</v>
      </c>
      <c r="Y2254" s="2" t="str" cm="1">
        <f t="array" ref="Y22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5" spans="1:25" ht="15" customHeight="1" x14ac:dyDescent="0.35">
      <c r="A2255" s="1">
        <v>2254</v>
      </c>
      <c r="B2255" s="13">
        <v>-9.3330541077283193</v>
      </c>
      <c r="C2255" s="12">
        <v>38.846328999194697</v>
      </c>
      <c r="D2255" s="1">
        <v>6466</v>
      </c>
      <c r="E2255" s="2" t="s">
        <v>2412</v>
      </c>
      <c r="F2255" s="1"/>
      <c r="G2255" s="2" t="s">
        <v>26</v>
      </c>
      <c r="H2255" s="2" t="s">
        <v>374</v>
      </c>
      <c r="I2255" s="2" t="s">
        <v>843</v>
      </c>
      <c r="J2255" s="1">
        <v>-104173.1</v>
      </c>
      <c r="K2255" s="1">
        <v>-90566.65</v>
      </c>
      <c r="L2255" s="2" t="s">
        <v>21</v>
      </c>
      <c r="M2255" s="1">
        <v>2012</v>
      </c>
      <c r="N2255" s="1" t="str" cm="1">
        <f t="array" ref="N22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5" s="2" t="s">
        <v>22</v>
      </c>
      <c r="P2255" s="2" t="str" cm="1">
        <f t="array" ref="P22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55" s="1">
        <v>1</v>
      </c>
      <c r="R2255" s="1">
        <v>13.7</v>
      </c>
      <c r="S2255" s="1">
        <v>18.5</v>
      </c>
      <c r="T2255" s="1">
        <v>13.7</v>
      </c>
      <c r="U2255" s="9"/>
      <c r="V2255" s="10"/>
      <c r="W2255" s="1" t="s">
        <v>30</v>
      </c>
      <c r="X2255" s="2" t="s">
        <v>24</v>
      </c>
      <c r="Y2255" s="2" t="str" cm="1">
        <f t="array" ref="Y22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6" spans="1:25" ht="15" customHeight="1" x14ac:dyDescent="0.35">
      <c r="A2256" s="1">
        <v>2255</v>
      </c>
      <c r="B2256" s="13">
        <v>-8.1603682983726404</v>
      </c>
      <c r="C2256" s="12">
        <v>38.498849561297099</v>
      </c>
      <c r="D2256" s="1">
        <v>6520</v>
      </c>
      <c r="E2256" s="2" t="s">
        <v>2413</v>
      </c>
      <c r="F2256" s="1"/>
      <c r="G2256" s="2" t="s">
        <v>19</v>
      </c>
      <c r="H2256" s="2" t="s">
        <v>135</v>
      </c>
      <c r="I2256" s="2" t="s">
        <v>140</v>
      </c>
      <c r="J2256" s="1">
        <v>-2378</v>
      </c>
      <c r="K2256" s="1">
        <v>-129824</v>
      </c>
      <c r="L2256" s="2" t="s">
        <v>21</v>
      </c>
      <c r="M2256" s="1">
        <v>2011</v>
      </c>
      <c r="N2256" s="1" t="str" cm="1">
        <f t="array" ref="N22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6" s="2" t="s">
        <v>32</v>
      </c>
      <c r="P2256" s="2" t="str" cm="1">
        <f t="array" ref="P22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6" s="1">
        <v>3</v>
      </c>
      <c r="R2256" s="1">
        <v>65.69</v>
      </c>
      <c r="S2256" s="1">
        <v>12</v>
      </c>
      <c r="T2256" s="1">
        <v>25.94</v>
      </c>
      <c r="U2256" s="1">
        <v>10.5</v>
      </c>
      <c r="V2256" s="10"/>
      <c r="W2256" s="1" t="s">
        <v>30</v>
      </c>
      <c r="X2256" s="2" t="s">
        <v>38</v>
      </c>
      <c r="Y2256" s="2" t="str" cm="1">
        <f t="array" ref="Y22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7" spans="1:26" ht="15" customHeight="1" x14ac:dyDescent="0.35">
      <c r="A2257" s="1">
        <v>2256</v>
      </c>
      <c r="B2257" s="13">
        <v>-9.2125752544131405</v>
      </c>
      <c r="C2257" s="12">
        <v>38.726869941726001</v>
      </c>
      <c r="D2257" s="1">
        <v>6521</v>
      </c>
      <c r="E2257" s="2" t="s">
        <v>2414</v>
      </c>
      <c r="F2257" s="1"/>
      <c r="G2257" s="2" t="s">
        <v>63</v>
      </c>
      <c r="H2257" s="2" t="s">
        <v>374</v>
      </c>
      <c r="I2257" s="2" t="s">
        <v>1952</v>
      </c>
      <c r="J2257" s="1">
        <v>-93870</v>
      </c>
      <c r="K2257" s="1">
        <v>-103959</v>
      </c>
      <c r="L2257" s="2" t="s">
        <v>21</v>
      </c>
      <c r="M2257" s="1">
        <v>2009</v>
      </c>
      <c r="N2257" s="1" t="str" cm="1">
        <f t="array" ref="N22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7" s="2" t="s">
        <v>32</v>
      </c>
      <c r="P2257" s="2" t="str" cm="1">
        <f t="array" ref="P22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7" s="1">
        <v>5</v>
      </c>
      <c r="R2257" s="1">
        <v>102.3</v>
      </c>
      <c r="S2257" s="1">
        <v>8.4</v>
      </c>
      <c r="T2257" s="1">
        <v>25.5</v>
      </c>
      <c r="U2257" s="1">
        <v>7.98</v>
      </c>
      <c r="V2257" s="10"/>
      <c r="W2257" s="1" t="s">
        <v>30</v>
      </c>
      <c r="X2257" s="2" t="s">
        <v>24</v>
      </c>
      <c r="Y2257" s="2" t="str" cm="1">
        <f t="array" ref="Y22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57" s="2" t="s">
        <v>38</v>
      </c>
    </row>
    <row r="2258" spans="1:26" ht="15" customHeight="1" x14ac:dyDescent="0.35">
      <c r="A2258" s="1">
        <v>2257</v>
      </c>
      <c r="B2258" s="13">
        <v>-8.9741997784243992</v>
      </c>
      <c r="C2258" s="12">
        <v>39.5452261776407</v>
      </c>
      <c r="D2258" s="1">
        <v>6522</v>
      </c>
      <c r="E2258" s="2" t="s">
        <v>2415</v>
      </c>
      <c r="F2258" s="1"/>
      <c r="G2258" s="2" t="s">
        <v>26</v>
      </c>
      <c r="H2258" s="2" t="s">
        <v>143</v>
      </c>
      <c r="I2258" s="2" t="s">
        <v>828</v>
      </c>
      <c r="J2258" s="1">
        <v>-72298.740000000005</v>
      </c>
      <c r="K2258" s="1">
        <v>-13322.02</v>
      </c>
      <c r="L2258" s="2" t="s">
        <v>21</v>
      </c>
      <c r="M2258" s="1">
        <v>2012</v>
      </c>
      <c r="N2258" s="1" t="str" cm="1">
        <f t="array" ref="N22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58" s="2" t="s">
        <v>65</v>
      </c>
      <c r="P2258" s="2" t="str" cm="1">
        <f t="array" ref="P22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58" s="1">
        <v>1</v>
      </c>
      <c r="R2258" s="1">
        <v>10.5</v>
      </c>
      <c r="S2258" s="1">
        <v>12.8</v>
      </c>
      <c r="T2258" s="1">
        <v>10.5</v>
      </c>
      <c r="U2258" s="9"/>
      <c r="V2258" s="10"/>
      <c r="W2258" s="1" t="s">
        <v>23</v>
      </c>
      <c r="X2258" s="2" t="s">
        <v>38</v>
      </c>
      <c r="Y2258" s="2" t="str" cm="1">
        <f t="array" ref="Y22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59" spans="1:26" ht="15" customHeight="1" x14ac:dyDescent="0.35">
      <c r="A2259" s="1">
        <v>2258</v>
      </c>
      <c r="B2259" s="13">
        <v>-7.5264903449873</v>
      </c>
      <c r="C2259" s="12">
        <v>37.385654456515603</v>
      </c>
      <c r="D2259" s="1">
        <v>6523</v>
      </c>
      <c r="E2259" s="2" t="s">
        <v>2416</v>
      </c>
      <c r="F2259" s="1"/>
      <c r="G2259" s="2" t="s">
        <v>63</v>
      </c>
      <c r="H2259" s="2" t="s">
        <v>69</v>
      </c>
      <c r="I2259" s="2" t="s">
        <v>1021</v>
      </c>
      <c r="J2259" s="1">
        <v>53722.42</v>
      </c>
      <c r="K2259" s="1">
        <v>-253211.2</v>
      </c>
      <c r="L2259" s="2" t="s">
        <v>21</v>
      </c>
      <c r="M2259" s="1">
        <v>2005</v>
      </c>
      <c r="N2259" s="1" t="str" cm="1">
        <f t="array" ref="N22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59" s="2" t="s">
        <v>32</v>
      </c>
      <c r="P2259" s="2" t="str" cm="1">
        <f t="array" ref="P22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59" s="1">
        <v>5</v>
      </c>
      <c r="R2259" s="1">
        <v>400</v>
      </c>
      <c r="S2259" s="1">
        <v>14.5</v>
      </c>
      <c r="T2259" s="1">
        <v>90</v>
      </c>
      <c r="U2259" s="1">
        <v>45.4</v>
      </c>
      <c r="V2259" s="10"/>
      <c r="W2259" s="1" t="s">
        <v>30</v>
      </c>
      <c r="X2259" s="2" t="s">
        <v>38</v>
      </c>
      <c r="Y2259" s="2" t="str" cm="1">
        <f t="array" ref="Y22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0" spans="1:26" ht="15" customHeight="1" x14ac:dyDescent="0.35">
      <c r="A2260" s="1">
        <v>2259</v>
      </c>
      <c r="B2260" s="13">
        <v>-7.5308527625220103</v>
      </c>
      <c r="C2260" s="12">
        <v>37.445818894547301</v>
      </c>
      <c r="D2260" s="1">
        <v>6525</v>
      </c>
      <c r="E2260" s="2" t="s">
        <v>2417</v>
      </c>
      <c r="F2260" s="1"/>
      <c r="G2260" s="2" t="s">
        <v>63</v>
      </c>
      <c r="H2260" s="2" t="s">
        <v>69</v>
      </c>
      <c r="I2260" s="2" t="s">
        <v>1021</v>
      </c>
      <c r="J2260" s="1">
        <v>53293.43</v>
      </c>
      <c r="K2260" s="1">
        <v>-246536.2</v>
      </c>
      <c r="L2260" s="2" t="s">
        <v>21</v>
      </c>
      <c r="M2260" s="1">
        <v>2005</v>
      </c>
      <c r="N2260" s="1" t="str" cm="1">
        <f t="array" ref="N22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0" s="2" t="s">
        <v>32</v>
      </c>
      <c r="P2260" s="2" t="str" cm="1">
        <f t="array" ref="P22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0" s="1">
        <v>3</v>
      </c>
      <c r="R2260" s="1">
        <v>100</v>
      </c>
      <c r="S2260" s="1">
        <v>14.5</v>
      </c>
      <c r="T2260" s="1">
        <v>40</v>
      </c>
      <c r="U2260" s="1">
        <v>23.4</v>
      </c>
      <c r="V2260" s="10"/>
      <c r="W2260" s="1" t="s">
        <v>30</v>
      </c>
      <c r="X2260" s="2" t="s">
        <v>38</v>
      </c>
      <c r="Y2260" s="2" t="str" cm="1">
        <f t="array" ref="Y22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1" spans="1:26" ht="15" customHeight="1" x14ac:dyDescent="0.35">
      <c r="A2261" s="1">
        <v>2260</v>
      </c>
      <c r="B2261" s="13">
        <v>-7.5412106639810297</v>
      </c>
      <c r="C2261" s="12">
        <v>37.467979961648197</v>
      </c>
      <c r="D2261" s="1">
        <v>6527</v>
      </c>
      <c r="E2261" s="2" t="s">
        <v>2418</v>
      </c>
      <c r="F2261" s="1"/>
      <c r="G2261" s="2" t="s">
        <v>63</v>
      </c>
      <c r="H2261" s="2" t="s">
        <v>69</v>
      </c>
      <c r="I2261" s="2" t="s">
        <v>1021</v>
      </c>
      <c r="J2261" s="1">
        <v>52361.4</v>
      </c>
      <c r="K2261" s="1">
        <v>-244082.4</v>
      </c>
      <c r="L2261" s="2" t="s">
        <v>21</v>
      </c>
      <c r="M2261" s="1">
        <v>2005</v>
      </c>
      <c r="N2261" s="1" t="str" cm="1">
        <f t="array" ref="N22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1" s="2" t="s">
        <v>32</v>
      </c>
      <c r="P2261" s="2" t="str" cm="1">
        <f t="array" ref="P22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1" s="1">
        <v>5</v>
      </c>
      <c r="R2261" s="1">
        <v>180</v>
      </c>
      <c r="S2261" s="1">
        <v>14.5</v>
      </c>
      <c r="T2261" s="1">
        <v>40</v>
      </c>
      <c r="U2261" s="1">
        <v>26.8</v>
      </c>
      <c r="V2261" s="10"/>
      <c r="W2261" s="1" t="s">
        <v>30</v>
      </c>
      <c r="X2261" s="2" t="s">
        <v>38</v>
      </c>
      <c r="Y2261" s="2" t="str" cm="1">
        <f t="array" ref="Y22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2" spans="1:26" ht="15" customHeight="1" x14ac:dyDescent="0.35">
      <c r="A2262" s="1">
        <v>2261</v>
      </c>
      <c r="B2262" s="13">
        <v>-7.4893861993274902</v>
      </c>
      <c r="C2262" s="12">
        <v>37.336691913871903</v>
      </c>
      <c r="D2262" s="1">
        <v>6533</v>
      </c>
      <c r="E2262" s="2" t="s">
        <v>2419</v>
      </c>
      <c r="F2262" s="1"/>
      <c r="G2262" s="2" t="s">
        <v>63</v>
      </c>
      <c r="H2262" s="2" t="s">
        <v>69</v>
      </c>
      <c r="I2262" s="2" t="s">
        <v>672</v>
      </c>
      <c r="J2262" s="1">
        <v>57045.47</v>
      </c>
      <c r="K2262" s="1">
        <v>-258623.6</v>
      </c>
      <c r="L2262" s="2" t="s">
        <v>21</v>
      </c>
      <c r="M2262" s="1">
        <v>2005</v>
      </c>
      <c r="N2262" s="1" t="str" cm="1">
        <f t="array" ref="N22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2" s="2" t="s">
        <v>32</v>
      </c>
      <c r="P2262" s="2" t="str" cm="1">
        <f t="array" ref="P22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2" s="1">
        <v>7</v>
      </c>
      <c r="R2262" s="1">
        <v>260</v>
      </c>
      <c r="S2262" s="1">
        <v>14.5</v>
      </c>
      <c r="T2262" s="1">
        <v>40</v>
      </c>
      <c r="U2262" s="1">
        <v>10.199999999999999</v>
      </c>
      <c r="V2262" s="10"/>
      <c r="W2262" s="1" t="s">
        <v>30</v>
      </c>
      <c r="X2262" s="2" t="s">
        <v>38</v>
      </c>
      <c r="Y2262" s="2" t="str" cm="1">
        <f t="array" ref="Y22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3" spans="1:26" ht="15" customHeight="1" x14ac:dyDescent="0.35">
      <c r="A2263" s="1">
        <v>2262</v>
      </c>
      <c r="B2263" s="13">
        <v>-8.2940389576646592</v>
      </c>
      <c r="C2263" s="12">
        <v>38.585638603473797</v>
      </c>
      <c r="D2263" s="1">
        <v>6537</v>
      </c>
      <c r="E2263" s="2" t="s">
        <v>2420</v>
      </c>
      <c r="F2263" s="1"/>
      <c r="G2263" s="2" t="s">
        <v>19</v>
      </c>
      <c r="H2263" s="2" t="s">
        <v>135</v>
      </c>
      <c r="I2263" s="2" t="s">
        <v>140</v>
      </c>
      <c r="J2263" s="1">
        <v>-14021.79</v>
      </c>
      <c r="K2263" s="1">
        <v>-120177.9</v>
      </c>
      <c r="L2263" s="2" t="s">
        <v>21</v>
      </c>
      <c r="M2263" s="1">
        <v>2011</v>
      </c>
      <c r="N2263" s="1" t="str" cm="1">
        <f t="array" ref="N22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3" s="2" t="s">
        <v>32</v>
      </c>
      <c r="P2263" s="2" t="str" cm="1">
        <f t="array" ref="P22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3" s="1">
        <v>3</v>
      </c>
      <c r="R2263" s="1">
        <v>44</v>
      </c>
      <c r="S2263" s="1">
        <v>12</v>
      </c>
      <c r="T2263" s="1">
        <v>21</v>
      </c>
      <c r="U2263" s="1">
        <v>8.66</v>
      </c>
      <c r="V2263" s="10"/>
      <c r="W2263" s="1" t="s">
        <v>30</v>
      </c>
      <c r="X2263" s="2" t="s">
        <v>38</v>
      </c>
      <c r="Y2263" s="2" t="str" cm="1">
        <f t="array" ref="Y22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4" spans="1:26" ht="15" customHeight="1" x14ac:dyDescent="0.35">
      <c r="A2264" s="1">
        <v>2263</v>
      </c>
      <c r="B2264" s="13">
        <v>-8.0329428854673601</v>
      </c>
      <c r="C2264" s="12">
        <v>38.485761040493699</v>
      </c>
      <c r="D2264" s="1">
        <v>6539</v>
      </c>
      <c r="E2264" s="2" t="s">
        <v>2421</v>
      </c>
      <c r="F2264" s="1"/>
      <c r="G2264" s="2" t="s">
        <v>19</v>
      </c>
      <c r="H2264" s="2" t="s">
        <v>135</v>
      </c>
      <c r="I2264" s="2" t="s">
        <v>135</v>
      </c>
      <c r="J2264" s="1">
        <v>8739.43</v>
      </c>
      <c r="K2264" s="1">
        <v>-131272.5</v>
      </c>
      <c r="L2264" s="2" t="s">
        <v>21</v>
      </c>
      <c r="M2264" s="1">
        <v>2011</v>
      </c>
      <c r="N2264" s="1" t="str" cm="1">
        <f t="array" ref="N22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4" s="2" t="s">
        <v>32</v>
      </c>
      <c r="P2264" s="2" t="str" cm="1">
        <f t="array" ref="P22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64" s="1">
        <v>3</v>
      </c>
      <c r="R2264" s="1">
        <v>53.37</v>
      </c>
      <c r="S2264" s="1">
        <v>12.3</v>
      </c>
      <c r="T2264" s="1">
        <v>20.49</v>
      </c>
      <c r="U2264" s="1">
        <v>8.8000000000000007</v>
      </c>
      <c r="V2264" s="10"/>
      <c r="W2264" s="1" t="s">
        <v>23</v>
      </c>
      <c r="X2264" s="2" t="s">
        <v>38</v>
      </c>
      <c r="Y2264" s="2" t="str" cm="1">
        <f t="array" ref="Y22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5" spans="1:26" ht="15" customHeight="1" x14ac:dyDescent="0.35">
      <c r="A2265" s="1">
        <v>2264</v>
      </c>
      <c r="B2265" s="13">
        <v>-9.0369228061015594</v>
      </c>
      <c r="C2265" s="12">
        <v>38.908101309464797</v>
      </c>
      <c r="D2265" s="1">
        <v>6540</v>
      </c>
      <c r="E2265" s="2" t="s">
        <v>2422</v>
      </c>
      <c r="F2265" s="1"/>
      <c r="G2265" s="2" t="s">
        <v>26</v>
      </c>
      <c r="H2265" s="2" t="s">
        <v>374</v>
      </c>
      <c r="I2265" s="2" t="s">
        <v>795</v>
      </c>
      <c r="J2265" s="1">
        <v>-78396.070000000007</v>
      </c>
      <c r="K2265" s="1">
        <v>-84005.01</v>
      </c>
      <c r="L2265" s="2" t="s">
        <v>21</v>
      </c>
      <c r="M2265" s="1">
        <v>2012</v>
      </c>
      <c r="N2265" s="1" t="str" cm="1">
        <f t="array" ref="N22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5" s="2" t="s">
        <v>65</v>
      </c>
      <c r="P2265" s="2" t="str" cm="1">
        <f t="array" ref="P22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5" s="1">
        <v>1</v>
      </c>
      <c r="R2265" s="1">
        <v>12.2</v>
      </c>
      <c r="S2265" s="1">
        <v>12</v>
      </c>
      <c r="T2265" s="1">
        <v>12.2</v>
      </c>
      <c r="U2265" s="9"/>
      <c r="V2265" s="10"/>
      <c r="W2265" s="1" t="s">
        <v>30</v>
      </c>
      <c r="X2265" s="2" t="s">
        <v>24</v>
      </c>
      <c r="Y2265" s="2" t="str" cm="1">
        <f t="array" ref="Y22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6" spans="1:26" ht="15" customHeight="1" x14ac:dyDescent="0.35">
      <c r="A2266" s="1">
        <v>2265</v>
      </c>
      <c r="B2266" s="13">
        <v>-9.0564697501706206</v>
      </c>
      <c r="C2266" s="12">
        <v>38.936430272835999</v>
      </c>
      <c r="D2266" s="1">
        <v>6541</v>
      </c>
      <c r="E2266" s="2" t="s">
        <v>2423</v>
      </c>
      <c r="F2266" s="1"/>
      <c r="G2266" s="2" t="s">
        <v>26</v>
      </c>
      <c r="H2266" s="2" t="s">
        <v>374</v>
      </c>
      <c r="I2266" s="2" t="s">
        <v>795</v>
      </c>
      <c r="J2266" s="1">
        <v>-80059.740000000005</v>
      </c>
      <c r="K2266" s="1">
        <v>-80843.03</v>
      </c>
      <c r="L2266" s="2" t="s">
        <v>21</v>
      </c>
      <c r="M2266" s="1">
        <v>2012</v>
      </c>
      <c r="N2266" s="1" t="str" cm="1">
        <f t="array" ref="N22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6" s="2" t="s">
        <v>65</v>
      </c>
      <c r="P2266" s="2" t="str" cm="1">
        <f t="array" ref="P22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6" s="1">
        <v>1</v>
      </c>
      <c r="R2266" s="1">
        <v>12.2</v>
      </c>
      <c r="S2266" s="1">
        <v>13.1</v>
      </c>
      <c r="T2266" s="1">
        <v>12.2</v>
      </c>
      <c r="U2266" s="9"/>
      <c r="V2266" s="10"/>
      <c r="W2266" s="1" t="s">
        <v>30</v>
      </c>
      <c r="X2266" s="2" t="s">
        <v>38</v>
      </c>
      <c r="Y2266" s="2" t="str" cm="1">
        <f t="array" ref="Y22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7" spans="1:26" ht="15" customHeight="1" x14ac:dyDescent="0.35">
      <c r="A2267" s="1">
        <v>2266</v>
      </c>
      <c r="B2267" s="13">
        <v>-8.4808133247866202</v>
      </c>
      <c r="C2267" s="12">
        <v>40.701117876585201</v>
      </c>
      <c r="D2267" s="1">
        <v>6548</v>
      </c>
      <c r="E2267" s="2" t="s">
        <v>2424</v>
      </c>
      <c r="F2267" s="1"/>
      <c r="G2267" s="2" t="s">
        <v>19</v>
      </c>
      <c r="H2267" s="2" t="s">
        <v>1608</v>
      </c>
      <c r="I2267" s="2" t="s">
        <v>1657</v>
      </c>
      <c r="J2267" s="1">
        <v>-29386</v>
      </c>
      <c r="K2267" s="1">
        <v>114745</v>
      </c>
      <c r="L2267" s="2" t="s">
        <v>21</v>
      </c>
      <c r="M2267" s="1">
        <v>2011</v>
      </c>
      <c r="N2267" s="1" t="str" cm="1">
        <f t="array" ref="N22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7" s="2" t="s">
        <v>65</v>
      </c>
      <c r="P2267" s="2" t="str" cm="1">
        <f t="array" ref="P22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7" s="1">
        <v>1</v>
      </c>
      <c r="R2267" s="1">
        <v>13.3</v>
      </c>
      <c r="S2267" s="1">
        <v>23</v>
      </c>
      <c r="T2267" s="1">
        <v>13.3</v>
      </c>
      <c r="U2267" s="9"/>
      <c r="V2267" s="10"/>
      <c r="W2267" s="1" t="s">
        <v>23</v>
      </c>
      <c r="X2267" s="2" t="s">
        <v>38</v>
      </c>
      <c r="Y2267" s="2" t="str" cm="1">
        <f t="array" ref="Y22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8" spans="1:26" ht="15" customHeight="1" x14ac:dyDescent="0.35">
      <c r="A2268" s="1">
        <v>2267</v>
      </c>
      <c r="B2268" s="13">
        <v>-8.4821804454219407</v>
      </c>
      <c r="C2268" s="12">
        <v>40.700078166786099</v>
      </c>
      <c r="D2268" s="1">
        <v>6551</v>
      </c>
      <c r="E2268" s="2" t="s">
        <v>2425</v>
      </c>
      <c r="F2268" s="1"/>
      <c r="G2268" s="2" t="s">
        <v>19</v>
      </c>
      <c r="H2268" s="2" t="s">
        <v>1608</v>
      </c>
      <c r="I2268" s="2" t="s">
        <v>1657</v>
      </c>
      <c r="J2268" s="1">
        <v>-29502</v>
      </c>
      <c r="K2268" s="1">
        <v>114630</v>
      </c>
      <c r="L2268" s="2" t="s">
        <v>21</v>
      </c>
      <c r="M2268" s="1">
        <v>2011</v>
      </c>
      <c r="N2268" s="1" t="str" cm="1">
        <f t="array" ref="N22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68" s="2" t="s">
        <v>22</v>
      </c>
      <c r="P2268" s="2" t="str" cm="1">
        <f t="array" ref="P22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68" s="1">
        <v>1</v>
      </c>
      <c r="R2268" s="1">
        <v>13.6</v>
      </c>
      <c r="S2268" s="1">
        <v>12.85</v>
      </c>
      <c r="T2268" s="1">
        <v>13.6</v>
      </c>
      <c r="U2268" s="9"/>
      <c r="V2268" s="10"/>
      <c r="W2268" s="1" t="s">
        <v>23</v>
      </c>
      <c r="X2268" s="2" t="s">
        <v>38</v>
      </c>
      <c r="Y2268" s="2" t="str" cm="1">
        <f t="array" ref="Y22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69" spans="1:26" ht="15" customHeight="1" x14ac:dyDescent="0.35">
      <c r="A2269" s="1">
        <v>2268</v>
      </c>
      <c r="B2269" s="13">
        <v>-8.0510021537456904</v>
      </c>
      <c r="C2269" s="12">
        <v>40.451183975337401</v>
      </c>
      <c r="D2269" s="1">
        <v>6552</v>
      </c>
      <c r="E2269" s="2" t="s">
        <v>2426</v>
      </c>
      <c r="F2269" s="1"/>
      <c r="G2269" s="2" t="s">
        <v>19</v>
      </c>
      <c r="H2269" s="2" t="s">
        <v>126</v>
      </c>
      <c r="I2269" s="2" t="s">
        <v>202</v>
      </c>
      <c r="J2269" s="1">
        <v>6965</v>
      </c>
      <c r="K2269" s="1">
        <v>86936</v>
      </c>
      <c r="L2269" s="2" t="s">
        <v>21</v>
      </c>
      <c r="M2269" s="1">
        <v>2009</v>
      </c>
      <c r="N2269" s="1" t="str" cm="1">
        <f t="array" ref="N22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69" s="2" t="s">
        <v>133</v>
      </c>
      <c r="P2269" s="2" t="str" cm="1">
        <f t="array" ref="P22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69" s="1">
        <v>1</v>
      </c>
      <c r="R2269" s="1">
        <v>8.0500000000000007</v>
      </c>
      <c r="S2269" s="1">
        <v>61</v>
      </c>
      <c r="T2269" s="1">
        <v>8.0500000000000007</v>
      </c>
      <c r="U2269" s="9"/>
      <c r="V2269" s="10"/>
      <c r="W2269" s="1" t="s">
        <v>46</v>
      </c>
      <c r="X2269" s="2" t="s">
        <v>24</v>
      </c>
      <c r="Y2269" s="2" t="str" cm="1">
        <f t="array" ref="Y22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0" spans="1:26" ht="15" customHeight="1" x14ac:dyDescent="0.35">
      <c r="A2270" s="1">
        <v>2269</v>
      </c>
      <c r="B2270" s="13">
        <v>-8.3380052586699698</v>
      </c>
      <c r="C2270" s="12">
        <v>41.5877448494943</v>
      </c>
      <c r="D2270" s="1">
        <v>6561</v>
      </c>
      <c r="E2270" s="2" t="s">
        <v>2427</v>
      </c>
      <c r="F2270" s="1"/>
      <c r="G2270" s="2" t="s">
        <v>19</v>
      </c>
      <c r="H2270" s="2" t="s">
        <v>225</v>
      </c>
      <c r="I2270" s="2" t="s">
        <v>1305</v>
      </c>
      <c r="J2270" s="1">
        <v>-17085</v>
      </c>
      <c r="K2270" s="1">
        <v>213173</v>
      </c>
      <c r="L2270" s="2" t="s">
        <v>21</v>
      </c>
      <c r="M2270" s="1">
        <v>1988</v>
      </c>
      <c r="N2270" s="1" t="str" cm="1">
        <f t="array" ref="N22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0" s="2" t="s">
        <v>65</v>
      </c>
      <c r="P2270" s="2" t="str" cm="1">
        <f t="array" ref="P22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0" s="1">
        <v>1</v>
      </c>
      <c r="R2270" s="1">
        <v>3.8</v>
      </c>
      <c r="S2270" s="1">
        <v>18.600000000000001</v>
      </c>
      <c r="T2270" s="1">
        <v>3.8</v>
      </c>
      <c r="U2270" s="9"/>
      <c r="V2270" s="10"/>
      <c r="W2270" s="1" t="s">
        <v>41</v>
      </c>
      <c r="X2270" s="2" t="s">
        <v>24</v>
      </c>
      <c r="Y2270" s="2" t="str" cm="1">
        <f t="array" ref="Y22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1" spans="1:26" ht="15" customHeight="1" x14ac:dyDescent="0.35">
      <c r="A2271" s="1">
        <v>2270</v>
      </c>
      <c r="B2271" s="13">
        <v>-8.3321005523792699</v>
      </c>
      <c r="C2271" s="12">
        <v>41.586359645889601</v>
      </c>
      <c r="D2271" s="1">
        <v>6562</v>
      </c>
      <c r="E2271" s="2" t="s">
        <v>2428</v>
      </c>
      <c r="F2271" s="1"/>
      <c r="G2271" s="2" t="s">
        <v>19</v>
      </c>
      <c r="H2271" s="2" t="s">
        <v>225</v>
      </c>
      <c r="I2271" s="2" t="s">
        <v>1305</v>
      </c>
      <c r="J2271" s="1">
        <v>-16593</v>
      </c>
      <c r="K2271" s="1">
        <v>213018</v>
      </c>
      <c r="L2271" s="2" t="s">
        <v>21</v>
      </c>
      <c r="M2271" s="1">
        <v>1988</v>
      </c>
      <c r="N2271" s="1" t="str" cm="1">
        <f t="array" ref="N22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1" s="2" t="s">
        <v>65</v>
      </c>
      <c r="P2271" s="2" t="str" cm="1">
        <f t="array" ref="P22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1" s="1">
        <v>1</v>
      </c>
      <c r="R2271" s="1">
        <v>9.3000000000000007</v>
      </c>
      <c r="S2271" s="1">
        <v>15.5</v>
      </c>
      <c r="T2271" s="1">
        <v>9.3000000000000007</v>
      </c>
      <c r="U2271" s="9"/>
      <c r="V2271" s="10"/>
      <c r="W2271" s="1" t="s">
        <v>41</v>
      </c>
      <c r="X2271" s="2" t="s">
        <v>24</v>
      </c>
      <c r="Y2271" s="2" t="str" cm="1">
        <f t="array" ref="Y22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2" spans="1:26" ht="15" customHeight="1" x14ac:dyDescent="0.35">
      <c r="A2272" s="1">
        <v>2271</v>
      </c>
      <c r="B2272" s="13">
        <v>-8.4302255074809391</v>
      </c>
      <c r="C2272" s="12">
        <v>39.317584806252697</v>
      </c>
      <c r="D2272" s="1">
        <v>6571</v>
      </c>
      <c r="E2272" s="2" t="s">
        <v>2429</v>
      </c>
      <c r="F2272" s="1"/>
      <c r="G2272" s="2" t="s">
        <v>26</v>
      </c>
      <c r="H2272" s="2" t="s">
        <v>54</v>
      </c>
      <c r="I2272" s="2" t="s">
        <v>55</v>
      </c>
      <c r="J2272" s="1">
        <v>-25622.76</v>
      </c>
      <c r="K2272" s="1">
        <v>-38891.4</v>
      </c>
      <c r="L2272" s="2" t="s">
        <v>21</v>
      </c>
      <c r="M2272" s="1">
        <v>2012</v>
      </c>
      <c r="N2272" s="1" t="str" cm="1">
        <f t="array" ref="N22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2" s="2" t="s">
        <v>65</v>
      </c>
      <c r="P2272" s="2" t="str" cm="1">
        <f t="array" ref="P22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2" s="1">
        <v>1</v>
      </c>
      <c r="R2272" s="1">
        <v>15</v>
      </c>
      <c r="S2272" s="1">
        <v>9.6</v>
      </c>
      <c r="T2272" s="1">
        <v>15</v>
      </c>
      <c r="U2272" s="9"/>
      <c r="V2272" s="10"/>
      <c r="W2272" s="1" t="s">
        <v>23</v>
      </c>
      <c r="X2272" s="2" t="s">
        <v>38</v>
      </c>
      <c r="Y2272" s="2" t="str" cm="1">
        <f t="array" ref="Y22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3" spans="1:25" ht="15" customHeight="1" x14ac:dyDescent="0.35">
      <c r="A2273" s="1">
        <v>2272</v>
      </c>
      <c r="B2273" s="13">
        <v>-7.9755327308965702</v>
      </c>
      <c r="C2273" s="12">
        <v>37.961605327577701</v>
      </c>
      <c r="D2273" s="1">
        <v>6572</v>
      </c>
      <c r="E2273" s="2" t="s">
        <v>2430</v>
      </c>
      <c r="F2273" s="1"/>
      <c r="G2273" s="2" t="s">
        <v>26</v>
      </c>
      <c r="H2273" s="2" t="s">
        <v>27</v>
      </c>
      <c r="I2273" s="2" t="s">
        <v>27</v>
      </c>
      <c r="J2273" s="1">
        <v>13847.47</v>
      </c>
      <c r="K2273" s="1">
        <v>-189447.2</v>
      </c>
      <c r="L2273" s="2" t="s">
        <v>21</v>
      </c>
      <c r="M2273" s="1">
        <v>2012</v>
      </c>
      <c r="N2273" s="1" t="str" cm="1">
        <f t="array" ref="N22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3" s="2" t="s">
        <v>65</v>
      </c>
      <c r="P2273" s="2" t="str" cm="1">
        <f t="array" ref="P22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3" s="1">
        <v>1</v>
      </c>
      <c r="R2273" s="1">
        <v>20.5</v>
      </c>
      <c r="S2273" s="1">
        <v>11.4</v>
      </c>
      <c r="T2273" s="1">
        <v>20.5</v>
      </c>
      <c r="U2273" s="9"/>
      <c r="V2273" s="10"/>
      <c r="W2273" s="1" t="s">
        <v>23</v>
      </c>
      <c r="X2273" s="2" t="s">
        <v>24</v>
      </c>
      <c r="Y2273" s="2" t="str" cm="1">
        <f t="array" ref="Y22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4" spans="1:25" ht="15" customHeight="1" x14ac:dyDescent="0.35">
      <c r="A2274" s="1">
        <v>2273</v>
      </c>
      <c r="B2274" s="13">
        <v>-8.4008140109163794</v>
      </c>
      <c r="C2274" s="12">
        <v>41.8364843886336</v>
      </c>
      <c r="D2274" s="1">
        <v>6583</v>
      </c>
      <c r="E2274" s="2" t="s">
        <v>2431</v>
      </c>
      <c r="F2274" s="1"/>
      <c r="G2274" s="2" t="s">
        <v>19</v>
      </c>
      <c r="H2274" s="2" t="s">
        <v>384</v>
      </c>
      <c r="I2274" s="2" t="s">
        <v>1788</v>
      </c>
      <c r="J2274" s="1">
        <v>-22236.32</v>
      </c>
      <c r="K2274" s="1">
        <v>240814.3</v>
      </c>
      <c r="L2274" s="2" t="s">
        <v>21</v>
      </c>
      <c r="M2274" s="1">
        <v>2011</v>
      </c>
      <c r="N2274" s="1" t="str" cm="1">
        <f t="array" ref="N22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4" s="2" t="s">
        <v>65</v>
      </c>
      <c r="P2274" s="2" t="str" cm="1">
        <f t="array" ref="P22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4" s="1">
        <v>1</v>
      </c>
      <c r="R2274" s="1">
        <v>9.6999999999999993</v>
      </c>
      <c r="S2274" s="1">
        <v>39.1</v>
      </c>
      <c r="T2274" s="1">
        <v>9.6999999999999993</v>
      </c>
      <c r="U2274" s="9"/>
      <c r="V2274" s="10"/>
      <c r="W2274" s="1" t="s">
        <v>41</v>
      </c>
      <c r="X2274" s="2" t="s">
        <v>24</v>
      </c>
      <c r="Y2274" s="2" t="str" cm="1">
        <f t="array" ref="Y22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5" spans="1:25" ht="15" customHeight="1" x14ac:dyDescent="0.35">
      <c r="A2275" s="1">
        <v>2274</v>
      </c>
      <c r="B2275" s="13">
        <v>-8.4116930163318706</v>
      </c>
      <c r="C2275" s="12">
        <v>41.859489840550097</v>
      </c>
      <c r="D2275" s="1">
        <v>6584</v>
      </c>
      <c r="E2275" s="2" t="s">
        <v>2432</v>
      </c>
      <c r="F2275" s="1"/>
      <c r="G2275" s="2" t="s">
        <v>19</v>
      </c>
      <c r="H2275" s="2" t="s">
        <v>384</v>
      </c>
      <c r="I2275" s="2" t="s">
        <v>1788</v>
      </c>
      <c r="J2275" s="1">
        <v>-23131.67</v>
      </c>
      <c r="K2275" s="1">
        <v>243372.4</v>
      </c>
      <c r="L2275" s="2" t="s">
        <v>21</v>
      </c>
      <c r="M2275" s="1">
        <v>2010</v>
      </c>
      <c r="N2275" s="1" t="str" cm="1">
        <f t="array" ref="N22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5" s="2" t="s">
        <v>65</v>
      </c>
      <c r="P2275" s="2" t="str" cm="1">
        <f t="array" ref="P22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75" s="1">
        <v>1</v>
      </c>
      <c r="R2275" s="1">
        <v>12.4</v>
      </c>
      <c r="S2275" s="1">
        <v>17</v>
      </c>
      <c r="T2275" s="1">
        <v>12.4</v>
      </c>
      <c r="U2275" s="9"/>
      <c r="V2275" s="10"/>
      <c r="W2275" s="1" t="s">
        <v>41</v>
      </c>
      <c r="X2275" s="2" t="s">
        <v>24</v>
      </c>
      <c r="Y2275" s="2" t="str" cm="1">
        <f t="array" ref="Y22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6" spans="1:25" ht="15" customHeight="1" x14ac:dyDescent="0.35">
      <c r="A2276" s="1">
        <v>2275</v>
      </c>
      <c r="B2276" s="13">
        <v>-8.4056022560381294</v>
      </c>
      <c r="C2276" s="12">
        <v>41.830933389221798</v>
      </c>
      <c r="D2276" s="1">
        <v>6585</v>
      </c>
      <c r="E2276" s="2" t="s">
        <v>2433</v>
      </c>
      <c r="F2276" s="1"/>
      <c r="G2276" s="2" t="s">
        <v>37</v>
      </c>
      <c r="H2276" s="2" t="s">
        <v>384</v>
      </c>
      <c r="I2276" s="2" t="s">
        <v>1788</v>
      </c>
      <c r="J2276" s="1">
        <v>-22636</v>
      </c>
      <c r="K2276" s="1">
        <v>240199</v>
      </c>
      <c r="L2276" s="2" t="s">
        <v>21</v>
      </c>
      <c r="M2276" s="1">
        <v>2010</v>
      </c>
      <c r="N2276" s="1" t="str" cm="1">
        <f t="array" ref="N22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6" s="2" t="s">
        <v>32</v>
      </c>
      <c r="P2276" s="2" t="str" cm="1">
        <f t="array" ref="P22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6" s="1">
        <v>3</v>
      </c>
      <c r="R2276" s="1">
        <v>53.5</v>
      </c>
      <c r="S2276" s="1">
        <v>8.1</v>
      </c>
      <c r="T2276" s="1">
        <v>29.5</v>
      </c>
      <c r="U2276" s="1">
        <v>12.45</v>
      </c>
      <c r="V2276" s="10"/>
      <c r="W2276" s="1" t="s">
        <v>41</v>
      </c>
      <c r="X2276" s="2" t="s">
        <v>38</v>
      </c>
      <c r="Y2276" s="2" t="str" cm="1">
        <f t="array" ref="Y22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7" spans="1:25" ht="15" customHeight="1" x14ac:dyDescent="0.35">
      <c r="A2277" s="1">
        <v>2276</v>
      </c>
      <c r="B2277" s="13">
        <v>-8.4015836174534098</v>
      </c>
      <c r="C2277" s="12">
        <v>41.840072211452103</v>
      </c>
      <c r="D2277" s="1">
        <v>6586</v>
      </c>
      <c r="E2277" s="2" t="s">
        <v>2434</v>
      </c>
      <c r="F2277" s="1"/>
      <c r="G2277" s="2" t="s">
        <v>37</v>
      </c>
      <c r="H2277" s="2" t="s">
        <v>384</v>
      </c>
      <c r="I2277" s="2" t="s">
        <v>1788</v>
      </c>
      <c r="J2277" s="1">
        <v>-22299</v>
      </c>
      <c r="K2277" s="1">
        <v>241213</v>
      </c>
      <c r="L2277" s="2" t="s">
        <v>21</v>
      </c>
      <c r="M2277" s="1">
        <v>2010</v>
      </c>
      <c r="N2277" s="1" t="str" cm="1">
        <f t="array" ref="N22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7" s="2" t="s">
        <v>32</v>
      </c>
      <c r="P2277" s="2" t="str" cm="1">
        <f t="array" ref="P22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7" s="1">
        <v>3</v>
      </c>
      <c r="R2277" s="1">
        <v>40</v>
      </c>
      <c r="S2277" s="1">
        <v>9.6</v>
      </c>
      <c r="T2277" s="1">
        <v>22</v>
      </c>
      <c r="U2277" s="1">
        <v>8.3800000000000008</v>
      </c>
      <c r="V2277" s="10"/>
      <c r="W2277" s="1" t="s">
        <v>41</v>
      </c>
      <c r="X2277" s="2" t="s">
        <v>38</v>
      </c>
      <c r="Y2277" s="2" t="str" cm="1">
        <f t="array" ref="Y22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8" spans="1:25" ht="15" customHeight="1" x14ac:dyDescent="0.35">
      <c r="A2278" s="1">
        <v>2277</v>
      </c>
      <c r="B2278" s="13">
        <v>-8.4082142672604991</v>
      </c>
      <c r="C2278" s="12">
        <v>41.856172415218097</v>
      </c>
      <c r="D2278" s="1">
        <v>6587</v>
      </c>
      <c r="E2278" s="2" t="s">
        <v>2435</v>
      </c>
      <c r="F2278" s="1"/>
      <c r="G2278" s="2" t="s">
        <v>37</v>
      </c>
      <c r="H2278" s="2" t="s">
        <v>384</v>
      </c>
      <c r="I2278" s="2" t="s">
        <v>1788</v>
      </c>
      <c r="J2278" s="1">
        <v>-22844</v>
      </c>
      <c r="K2278" s="1">
        <v>243003</v>
      </c>
      <c r="L2278" s="2" t="s">
        <v>21</v>
      </c>
      <c r="M2278" s="1">
        <v>2010</v>
      </c>
      <c r="N2278" s="1" t="str" cm="1">
        <f t="array" ref="N22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78" s="2" t="s">
        <v>32</v>
      </c>
      <c r="P2278" s="2" t="str" cm="1">
        <f t="array" ref="P22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8" s="1">
        <v>3</v>
      </c>
      <c r="R2278" s="1">
        <v>57.5</v>
      </c>
      <c r="S2278" s="1">
        <v>12.75</v>
      </c>
      <c r="T2278" s="1">
        <v>29.5</v>
      </c>
      <c r="U2278" s="1">
        <v>9.4</v>
      </c>
      <c r="V2278" s="10"/>
      <c r="W2278" s="1" t="s">
        <v>41</v>
      </c>
      <c r="X2278" s="2" t="s">
        <v>38</v>
      </c>
      <c r="Y2278" s="2" t="str" cm="1">
        <f t="array" ref="Y22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79" spans="1:25" ht="15" customHeight="1" x14ac:dyDescent="0.35">
      <c r="A2279" s="1">
        <v>2278</v>
      </c>
      <c r="B2279" s="13">
        <v>-8.4095750517007204</v>
      </c>
      <c r="C2279" s="12">
        <v>41.819795782448203</v>
      </c>
      <c r="D2279" s="1">
        <v>6588</v>
      </c>
      <c r="E2279" s="2" t="s">
        <v>2436</v>
      </c>
      <c r="F2279" s="1"/>
      <c r="G2279" s="2" t="s">
        <v>37</v>
      </c>
      <c r="H2279" s="2" t="s">
        <v>384</v>
      </c>
      <c r="I2279" s="2" t="s">
        <v>1788</v>
      </c>
      <c r="J2279" s="1">
        <v>-22970</v>
      </c>
      <c r="K2279" s="1">
        <v>238963</v>
      </c>
      <c r="L2279" s="2" t="s">
        <v>21</v>
      </c>
      <c r="M2279" s="1">
        <v>2011</v>
      </c>
      <c r="N2279" s="1" t="str" cm="1">
        <f t="array" ref="N22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79" s="2" t="s">
        <v>32</v>
      </c>
      <c r="P2279" s="2" t="str" cm="1">
        <f t="array" ref="P22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79" s="1">
        <v>2</v>
      </c>
      <c r="R2279" s="1">
        <v>57</v>
      </c>
      <c r="S2279" s="1">
        <v>8.6999999999999993</v>
      </c>
      <c r="T2279" s="1">
        <v>28.5</v>
      </c>
      <c r="U2279" s="1">
        <v>8.02</v>
      </c>
      <c r="V2279" s="10"/>
      <c r="W2279" s="1" t="s">
        <v>41</v>
      </c>
      <c r="X2279" s="2" t="s">
        <v>38</v>
      </c>
      <c r="Y2279" s="2" t="str" cm="1">
        <f t="array" ref="Y22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0" spans="1:25" ht="15" customHeight="1" x14ac:dyDescent="0.35">
      <c r="A2280" s="1">
        <v>2279</v>
      </c>
      <c r="B2280" s="13">
        <v>-8.4035453171256105</v>
      </c>
      <c r="C2280" s="12">
        <v>41.845604639659697</v>
      </c>
      <c r="D2280" s="1">
        <v>6589</v>
      </c>
      <c r="E2280" s="2" t="s">
        <v>2437</v>
      </c>
      <c r="F2280" s="1"/>
      <c r="G2280" s="2" t="s">
        <v>63</v>
      </c>
      <c r="H2280" s="2" t="s">
        <v>384</v>
      </c>
      <c r="I2280" s="2" t="s">
        <v>1788</v>
      </c>
      <c r="J2280" s="1">
        <v>-22460</v>
      </c>
      <c r="K2280" s="1">
        <v>241828</v>
      </c>
      <c r="L2280" s="2" t="s">
        <v>21</v>
      </c>
      <c r="M2280" s="1">
        <v>2010</v>
      </c>
      <c r="N2280" s="1" t="str" cm="1">
        <f t="array" ref="N22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0" s="2" t="s">
        <v>32</v>
      </c>
      <c r="P2280" s="2" t="str" cm="1">
        <f t="array" ref="P22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0" s="1">
        <v>3</v>
      </c>
      <c r="R2280" s="1">
        <v>78.5</v>
      </c>
      <c r="S2280" s="1">
        <v>18.8</v>
      </c>
      <c r="T2280" s="1">
        <v>32.5</v>
      </c>
      <c r="U2280" s="1">
        <v>11.84</v>
      </c>
      <c r="V2280" s="10"/>
      <c r="W2280" s="1" t="s">
        <v>41</v>
      </c>
      <c r="X2280" s="2" t="s">
        <v>38</v>
      </c>
      <c r="Y2280" s="2" t="str" cm="1">
        <f t="array" ref="Y22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1" spans="1:25" ht="15" customHeight="1" x14ac:dyDescent="0.35">
      <c r="A2281" s="1">
        <v>2280</v>
      </c>
      <c r="B2281" s="13">
        <v>-8.4050044381526998</v>
      </c>
      <c r="C2281" s="12">
        <v>41.852575144241399</v>
      </c>
      <c r="D2281" s="1">
        <v>6590</v>
      </c>
      <c r="E2281" s="2" t="s">
        <v>2438</v>
      </c>
      <c r="F2281" s="1"/>
      <c r="G2281" s="2" t="s">
        <v>63</v>
      </c>
      <c r="H2281" s="2" t="s">
        <v>384</v>
      </c>
      <c r="I2281" s="2" t="s">
        <v>1788</v>
      </c>
      <c r="J2281" s="1">
        <v>-22578.73</v>
      </c>
      <c r="K2281" s="1">
        <v>242602.6</v>
      </c>
      <c r="L2281" s="2" t="s">
        <v>21</v>
      </c>
      <c r="M2281" s="1">
        <v>2010</v>
      </c>
      <c r="N2281" s="1" t="str" cm="1">
        <f t="array" ref="N22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1" s="2" t="s">
        <v>32</v>
      </c>
      <c r="P2281" s="2" t="str" cm="1">
        <f t="array" ref="P22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1" s="1">
        <v>8</v>
      </c>
      <c r="R2281" s="1">
        <v>241</v>
      </c>
      <c r="S2281" s="1">
        <v>14.3</v>
      </c>
      <c r="T2281" s="1">
        <v>32.5</v>
      </c>
      <c r="U2281" s="1">
        <v>17.61</v>
      </c>
      <c r="V2281" s="10"/>
      <c r="W2281" s="1" t="s">
        <v>41</v>
      </c>
      <c r="X2281" s="2" t="s">
        <v>38</v>
      </c>
      <c r="Y2281" s="2" t="str" cm="1">
        <f t="array" ref="Y22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2" spans="1:25" ht="15" customHeight="1" x14ac:dyDescent="0.35">
      <c r="A2282" s="1">
        <v>2281</v>
      </c>
      <c r="B2282" s="13">
        <v>-8.4085891145448208</v>
      </c>
      <c r="C2282" s="12">
        <v>41.858098218301798</v>
      </c>
      <c r="D2282" s="1">
        <v>6591</v>
      </c>
      <c r="E2282" s="2" t="s">
        <v>2439</v>
      </c>
      <c r="F2282" s="1"/>
      <c r="G2282" s="2" t="s">
        <v>63</v>
      </c>
      <c r="H2282" s="2" t="s">
        <v>384</v>
      </c>
      <c r="I2282" s="2" t="s">
        <v>1788</v>
      </c>
      <c r="J2282" s="1">
        <v>-22874.44</v>
      </c>
      <c r="K2282" s="1">
        <v>243217</v>
      </c>
      <c r="L2282" s="2" t="s">
        <v>21</v>
      </c>
      <c r="M2282" s="1">
        <v>2010</v>
      </c>
      <c r="N2282" s="1" t="str" cm="1">
        <f t="array" ref="N22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2" s="2" t="s">
        <v>32</v>
      </c>
      <c r="P2282" s="2" t="str" cm="1">
        <f t="array" ref="P22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2" s="1">
        <v>6</v>
      </c>
      <c r="R2282" s="1">
        <v>176</v>
      </c>
      <c r="S2282" s="1">
        <v>14.3</v>
      </c>
      <c r="T2282" s="1">
        <v>32.5</v>
      </c>
      <c r="U2282" s="1">
        <v>16.04</v>
      </c>
      <c r="V2282" s="10"/>
      <c r="W2282" s="1" t="s">
        <v>41</v>
      </c>
      <c r="X2282" s="2" t="s">
        <v>38</v>
      </c>
      <c r="Y2282" s="2" t="str" cm="1">
        <f t="array" ref="Y22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3" spans="1:25" ht="15" customHeight="1" x14ac:dyDescent="0.35">
      <c r="A2283" s="1">
        <v>2282</v>
      </c>
      <c r="B2283" s="13">
        <v>-8.4205740466960801</v>
      </c>
      <c r="C2283" s="12">
        <v>41.8597254492418</v>
      </c>
      <c r="D2283" s="1">
        <v>6592</v>
      </c>
      <c r="E2283" s="2" t="s">
        <v>2440</v>
      </c>
      <c r="F2283" s="1"/>
      <c r="G2283" s="2" t="s">
        <v>26</v>
      </c>
      <c r="H2283" s="2" t="s">
        <v>384</v>
      </c>
      <c r="I2283" s="2" t="s">
        <v>1788</v>
      </c>
      <c r="J2283" s="1">
        <v>-23869</v>
      </c>
      <c r="K2283" s="1">
        <v>243401</v>
      </c>
      <c r="L2283" s="2" t="s">
        <v>21</v>
      </c>
      <c r="M2283" s="1">
        <v>2011</v>
      </c>
      <c r="N2283" s="1" t="str" cm="1">
        <f t="array" ref="N22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3" s="2" t="s">
        <v>32</v>
      </c>
      <c r="P2283" s="2" t="str" cm="1">
        <f t="array" ref="P22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3" s="1">
        <v>6</v>
      </c>
      <c r="R2283" s="1">
        <v>234</v>
      </c>
      <c r="S2283" s="1">
        <v>14.3</v>
      </c>
      <c r="T2283" s="1">
        <v>62</v>
      </c>
      <c r="U2283" s="1">
        <v>9.7100000000000009</v>
      </c>
      <c r="V2283" s="10"/>
      <c r="W2283" s="1" t="s">
        <v>41</v>
      </c>
      <c r="X2283" s="2" t="s">
        <v>38</v>
      </c>
      <c r="Y2283" s="2" t="str" cm="1">
        <f t="array" ref="Y22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4" spans="1:25" ht="15" customHeight="1" x14ac:dyDescent="0.35">
      <c r="A2284" s="1">
        <v>2283</v>
      </c>
      <c r="B2284" s="13">
        <v>-8.4015290252750692</v>
      </c>
      <c r="C2284" s="12">
        <v>41.841413831424397</v>
      </c>
      <c r="D2284" s="1">
        <v>6593</v>
      </c>
      <c r="E2284" s="2" t="s">
        <v>2441</v>
      </c>
      <c r="F2284" s="1"/>
      <c r="G2284" s="2" t="s">
        <v>63</v>
      </c>
      <c r="H2284" s="2" t="s">
        <v>384</v>
      </c>
      <c r="I2284" s="2" t="s">
        <v>1788</v>
      </c>
      <c r="J2284" s="1">
        <v>-22294</v>
      </c>
      <c r="K2284" s="1">
        <v>241362</v>
      </c>
      <c r="L2284" s="2" t="s">
        <v>21</v>
      </c>
      <c r="M2284" s="1">
        <v>2010</v>
      </c>
      <c r="N2284" s="1" t="str" cm="1">
        <f t="array" ref="N22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84" s="2" t="s">
        <v>32</v>
      </c>
      <c r="P2284" s="2" t="str" cm="1">
        <f t="array" ref="P22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4" s="1">
        <v>5</v>
      </c>
      <c r="R2284" s="1">
        <v>74</v>
      </c>
      <c r="S2284" s="1">
        <v>15.8</v>
      </c>
      <c r="T2284" s="1">
        <v>16</v>
      </c>
      <c r="U2284" s="1">
        <v>5.96</v>
      </c>
      <c r="V2284" s="10"/>
      <c r="W2284" s="1" t="s">
        <v>41</v>
      </c>
      <c r="X2284" s="2" t="s">
        <v>24</v>
      </c>
      <c r="Y2284" s="2" t="str" cm="1">
        <f t="array" ref="Y22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5" spans="1:25" ht="15" customHeight="1" x14ac:dyDescent="0.35">
      <c r="A2285" s="1">
        <v>2284</v>
      </c>
      <c r="B2285" s="13">
        <v>-8.4937785929115002</v>
      </c>
      <c r="C2285" s="12">
        <v>39.656124711498698</v>
      </c>
      <c r="D2285" s="1">
        <v>6600</v>
      </c>
      <c r="E2285" s="2" t="s">
        <v>2442</v>
      </c>
      <c r="F2285" s="1"/>
      <c r="G2285" s="2" t="s">
        <v>26</v>
      </c>
      <c r="H2285" s="2" t="s">
        <v>54</v>
      </c>
      <c r="I2285" s="2" t="s">
        <v>414</v>
      </c>
      <c r="J2285" s="1">
        <v>-30953</v>
      </c>
      <c r="K2285" s="1">
        <v>-1285</v>
      </c>
      <c r="L2285" s="2" t="s">
        <v>21</v>
      </c>
      <c r="M2285" s="1">
        <v>2012</v>
      </c>
      <c r="N2285" s="1" t="str" cm="1">
        <f t="array" ref="N22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5" s="2" t="s">
        <v>65</v>
      </c>
      <c r="P2285" s="2" t="str" cm="1">
        <f t="array" ref="P22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5" s="1">
        <v>1</v>
      </c>
      <c r="R2285" s="1">
        <v>4.5</v>
      </c>
      <c r="S2285" s="1">
        <v>8.5</v>
      </c>
      <c r="T2285" s="1">
        <v>4.5</v>
      </c>
      <c r="U2285" s="9"/>
      <c r="V2285" s="10"/>
      <c r="W2285" s="1" t="s">
        <v>23</v>
      </c>
      <c r="X2285" s="2" t="s">
        <v>24</v>
      </c>
      <c r="Y2285" s="2" t="str" cm="1">
        <f t="array" ref="Y22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6" spans="1:25" ht="15" customHeight="1" x14ac:dyDescent="0.35">
      <c r="A2286" s="1">
        <v>2285</v>
      </c>
      <c r="B2286" s="13">
        <v>-8.2274108119334901</v>
      </c>
      <c r="C2286" s="12">
        <v>37.659232179084697</v>
      </c>
      <c r="D2286" s="1">
        <v>6613</v>
      </c>
      <c r="E2286" s="2" t="s">
        <v>2443</v>
      </c>
      <c r="F2286" s="1"/>
      <c r="G2286" s="2" t="s">
        <v>26</v>
      </c>
      <c r="H2286" s="2" t="s">
        <v>27</v>
      </c>
      <c r="I2286" s="2" t="s">
        <v>392</v>
      </c>
      <c r="J2286" s="1">
        <v>-8321</v>
      </c>
      <c r="K2286" s="1">
        <v>-223016</v>
      </c>
      <c r="L2286" s="2" t="s">
        <v>21</v>
      </c>
      <c r="M2286" s="1">
        <v>1983</v>
      </c>
      <c r="N2286" s="1" t="str" cm="1">
        <f t="array" ref="N22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6" s="2" t="s">
        <v>32</v>
      </c>
      <c r="P2286" s="2" t="str" cm="1">
        <f t="array" ref="P22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6" s="1">
        <v>3</v>
      </c>
      <c r="R2286" s="1">
        <v>11.6</v>
      </c>
      <c r="S2286" s="1">
        <v>18.95</v>
      </c>
      <c r="T2286" s="1">
        <v>4</v>
      </c>
      <c r="U2286" s="1">
        <v>3.5</v>
      </c>
      <c r="V2286" s="10"/>
      <c r="W2286" s="1" t="s">
        <v>30</v>
      </c>
      <c r="X2286" s="2" t="s">
        <v>24</v>
      </c>
      <c r="Y2286" s="2" t="str" cm="1">
        <f t="array" ref="Y22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7" spans="1:25" ht="15" customHeight="1" x14ac:dyDescent="0.35">
      <c r="A2287" s="1">
        <v>2286</v>
      </c>
      <c r="B2287" s="13">
        <v>-8.2863417911056292</v>
      </c>
      <c r="C2287" s="12">
        <v>37.509632641626197</v>
      </c>
      <c r="D2287" s="1">
        <v>6618</v>
      </c>
      <c r="E2287" s="2" t="s">
        <v>2444</v>
      </c>
      <c r="F2287" s="1"/>
      <c r="G2287" s="2" t="s">
        <v>26</v>
      </c>
      <c r="H2287" s="2" t="s">
        <v>27</v>
      </c>
      <c r="I2287" s="2" t="s">
        <v>392</v>
      </c>
      <c r="J2287" s="1">
        <v>-13548</v>
      </c>
      <c r="K2287" s="1">
        <v>-239613</v>
      </c>
      <c r="L2287" s="2" t="s">
        <v>21</v>
      </c>
      <c r="M2287" s="1">
        <v>1966</v>
      </c>
      <c r="N2287" s="1" t="str" cm="1">
        <f t="array" ref="N22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87" s="2" t="s">
        <v>32</v>
      </c>
      <c r="P2287" s="2" t="str" cm="1">
        <f t="array" ref="P22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87" s="1">
        <v>3</v>
      </c>
      <c r="R2287" s="1">
        <v>56.6</v>
      </c>
      <c r="S2287" s="1">
        <v>10.7</v>
      </c>
      <c r="T2287" s="1">
        <v>33.799999999999997</v>
      </c>
      <c r="U2287" s="1">
        <v>4.5</v>
      </c>
      <c r="V2287" s="10"/>
      <c r="W2287" s="1" t="s">
        <v>30</v>
      </c>
      <c r="X2287" s="2" t="s">
        <v>24</v>
      </c>
      <c r="Y2287" s="2" t="str" cm="1">
        <f t="array" ref="Y22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8" spans="1:25" ht="15" customHeight="1" x14ac:dyDescent="0.35">
      <c r="A2288" s="1">
        <v>2287</v>
      </c>
      <c r="B2288" s="13">
        <v>-8.0925583059728901</v>
      </c>
      <c r="C2288" s="12">
        <v>37.746436742093501</v>
      </c>
      <c r="D2288" s="1">
        <v>6634</v>
      </c>
      <c r="E2288" s="2" t="s">
        <v>2445</v>
      </c>
      <c r="F2288" s="1"/>
      <c r="G2288" s="2" t="s">
        <v>26</v>
      </c>
      <c r="H2288" s="2" t="s">
        <v>27</v>
      </c>
      <c r="I2288" s="2" t="s">
        <v>806</v>
      </c>
      <c r="J2288" s="1">
        <v>3573.837</v>
      </c>
      <c r="K2288" s="1">
        <v>-213340.5</v>
      </c>
      <c r="L2288" s="2" t="s">
        <v>21</v>
      </c>
      <c r="M2288" s="1">
        <v>2012</v>
      </c>
      <c r="N2288" s="1" t="str" cm="1">
        <f t="array" ref="N22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8" s="2" t="s">
        <v>65</v>
      </c>
      <c r="P2288" s="2" t="str" cm="1">
        <f t="array" ref="P22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8" s="1">
        <v>1</v>
      </c>
      <c r="R2288" s="1">
        <v>10.3</v>
      </c>
      <c r="S2288" s="1">
        <v>10.8</v>
      </c>
      <c r="T2288" s="1">
        <v>10.3</v>
      </c>
      <c r="U2288" s="9"/>
      <c r="V2288" s="10"/>
      <c r="W2288" s="1" t="s">
        <v>23</v>
      </c>
      <c r="X2288" s="2" t="s">
        <v>24</v>
      </c>
      <c r="Y2288" s="2" t="str" cm="1">
        <f t="array" ref="Y22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89" spans="1:26" ht="15" customHeight="1" x14ac:dyDescent="0.35">
      <c r="A2289" s="1">
        <v>2288</v>
      </c>
      <c r="B2289" s="13">
        <v>-8.0888684155228301</v>
      </c>
      <c r="C2289" s="12">
        <v>37.7270645638405</v>
      </c>
      <c r="D2289" s="1">
        <v>6635</v>
      </c>
      <c r="E2289" s="2" t="s">
        <v>2446</v>
      </c>
      <c r="F2289" s="1"/>
      <c r="G2289" s="2" t="s">
        <v>26</v>
      </c>
      <c r="H2289" s="2" t="s">
        <v>27</v>
      </c>
      <c r="I2289" s="2" t="s">
        <v>806</v>
      </c>
      <c r="J2289" s="1">
        <v>3900.058</v>
      </c>
      <c r="K2289" s="1">
        <v>-215490.5</v>
      </c>
      <c r="L2289" s="2" t="s">
        <v>21</v>
      </c>
      <c r="M2289" s="1">
        <v>2012</v>
      </c>
      <c r="N2289" s="1" t="str" cm="1">
        <f t="array" ref="N22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89" s="2" t="s">
        <v>65</v>
      </c>
      <c r="P2289" s="2" t="str" cm="1">
        <f t="array" ref="P22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89" s="1">
        <v>1</v>
      </c>
      <c r="R2289" s="1">
        <v>10.3</v>
      </c>
      <c r="S2289" s="1">
        <v>10.8</v>
      </c>
      <c r="T2289" s="1">
        <v>10.3</v>
      </c>
      <c r="U2289" s="9"/>
      <c r="V2289" s="10"/>
      <c r="W2289" s="1" t="s">
        <v>23</v>
      </c>
      <c r="X2289" s="2" t="s">
        <v>24</v>
      </c>
      <c r="Y2289" s="2" t="str" cm="1">
        <f t="array" ref="Y22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0" spans="1:26" ht="15" customHeight="1" x14ac:dyDescent="0.35">
      <c r="A2290" s="1">
        <v>2289</v>
      </c>
      <c r="B2290" s="13">
        <v>-8.5700896196823297</v>
      </c>
      <c r="C2290" s="12">
        <v>41.178828570499803</v>
      </c>
      <c r="D2290" s="1">
        <v>6638</v>
      </c>
      <c r="E2290" s="2" t="s">
        <v>2447</v>
      </c>
      <c r="F2290" s="1"/>
      <c r="G2290" s="2" t="s">
        <v>19</v>
      </c>
      <c r="H2290" s="2" t="s">
        <v>723</v>
      </c>
      <c r="I2290" s="2" t="s">
        <v>723</v>
      </c>
      <c r="J2290" s="1">
        <v>-36666</v>
      </c>
      <c r="K2290" s="1">
        <v>167830</v>
      </c>
      <c r="L2290" s="2" t="s">
        <v>21</v>
      </c>
      <c r="M2290" s="1">
        <v>2005</v>
      </c>
      <c r="N2290" s="1" t="str" cm="1">
        <f t="array" ref="N22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0" s="2" t="s">
        <v>65</v>
      </c>
      <c r="P2290" s="2" t="str" cm="1">
        <f t="array" ref="P22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0" s="1">
        <v>1</v>
      </c>
      <c r="R2290" s="1">
        <v>3.4</v>
      </c>
      <c r="S2290" s="1">
        <v>37</v>
      </c>
      <c r="T2290" s="1">
        <v>3.4</v>
      </c>
      <c r="U2290" s="9"/>
      <c r="V2290" s="10"/>
      <c r="W2290" s="1" t="s">
        <v>41</v>
      </c>
      <c r="X2290" s="2" t="s">
        <v>24</v>
      </c>
      <c r="Y2290" s="2" t="str" cm="1">
        <f t="array" ref="Y22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1" spans="1:26" ht="15" customHeight="1" x14ac:dyDescent="0.35">
      <c r="A2291" s="1">
        <v>2290</v>
      </c>
      <c r="B2291" s="13">
        <v>-8.5711766339309907</v>
      </c>
      <c r="C2291" s="12">
        <v>41.155944419047302</v>
      </c>
      <c r="D2291" s="1">
        <v>6639</v>
      </c>
      <c r="E2291" s="2" t="s">
        <v>2448</v>
      </c>
      <c r="F2291" s="1"/>
      <c r="G2291" s="2" t="s">
        <v>37</v>
      </c>
      <c r="H2291" s="2" t="s">
        <v>723</v>
      </c>
      <c r="I2291" s="2" t="s">
        <v>723</v>
      </c>
      <c r="J2291" s="1">
        <v>-36770</v>
      </c>
      <c r="K2291" s="1">
        <v>165289</v>
      </c>
      <c r="L2291" s="2" t="s">
        <v>21</v>
      </c>
      <c r="M2291" s="1">
        <v>2005</v>
      </c>
      <c r="N2291" s="1" t="str" cm="1">
        <f t="array" ref="N22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1" s="2" t="s">
        <v>32</v>
      </c>
      <c r="P2291" s="2" t="str" cm="1">
        <f t="array" ref="P22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1" s="1">
        <v>3</v>
      </c>
      <c r="R2291" s="1">
        <v>3.3</v>
      </c>
      <c r="S2291" s="1">
        <v>26</v>
      </c>
      <c r="T2291" s="1">
        <v>1.1000000000000001</v>
      </c>
      <c r="U2291" s="1">
        <v>4</v>
      </c>
      <c r="V2291" s="10"/>
      <c r="W2291" s="1" t="s">
        <v>41</v>
      </c>
      <c r="X2291" s="2" t="s">
        <v>38</v>
      </c>
      <c r="Y2291" s="2" t="str" cm="1">
        <f t="array" ref="Y22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2" spans="1:26" ht="15" customHeight="1" x14ac:dyDescent="0.35">
      <c r="A2292" s="1">
        <v>2291</v>
      </c>
      <c r="B2292" s="13">
        <v>-8.01555766058536</v>
      </c>
      <c r="C2292" s="12">
        <v>37.690556357855201</v>
      </c>
      <c r="D2292" s="1">
        <v>6660</v>
      </c>
      <c r="E2292" s="2" t="s">
        <v>2449</v>
      </c>
      <c r="F2292" s="1"/>
      <c r="G2292" s="2" t="s">
        <v>26</v>
      </c>
      <c r="H2292" s="2" t="s">
        <v>27</v>
      </c>
      <c r="I2292" s="2" t="s">
        <v>806</v>
      </c>
      <c r="J2292" s="1">
        <v>10368</v>
      </c>
      <c r="K2292" s="1">
        <v>-219537</v>
      </c>
      <c r="L2292" s="2" t="s">
        <v>21</v>
      </c>
      <c r="M2292" s="1">
        <v>1955</v>
      </c>
      <c r="N2292" s="1" t="str" cm="1">
        <f t="array" ref="N22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292" s="2" t="s">
        <v>32</v>
      </c>
      <c r="P2292" s="2" t="str" cm="1">
        <f t="array" ref="P22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2" s="1">
        <v>5</v>
      </c>
      <c r="R2292" s="1">
        <v>38</v>
      </c>
      <c r="S2292" s="1">
        <v>10.98</v>
      </c>
      <c r="T2292" s="1">
        <v>8.5</v>
      </c>
      <c r="U2292" s="1">
        <v>5.6</v>
      </c>
      <c r="V2292" s="10"/>
      <c r="W2292" s="1" t="s">
        <v>30</v>
      </c>
      <c r="X2292" s="2" t="s">
        <v>24</v>
      </c>
      <c r="Y2292" s="2" t="str" cm="1">
        <f t="array" ref="Y22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3" spans="1:26" ht="15" customHeight="1" x14ac:dyDescent="0.35">
      <c r="A2293" s="1">
        <v>2292</v>
      </c>
      <c r="B2293" s="13">
        <v>-7.55987056395902</v>
      </c>
      <c r="C2293" s="12">
        <v>37.888088518968999</v>
      </c>
      <c r="D2293" s="1">
        <v>6674</v>
      </c>
      <c r="E2293" s="2" t="s">
        <v>2450</v>
      </c>
      <c r="F2293" s="1"/>
      <c r="G2293" s="2" t="s">
        <v>26</v>
      </c>
      <c r="H2293" s="2" t="s">
        <v>27</v>
      </c>
      <c r="I2293" s="2" t="s">
        <v>647</v>
      </c>
      <c r="J2293" s="1">
        <v>50425.51</v>
      </c>
      <c r="K2293" s="1">
        <v>-197464</v>
      </c>
      <c r="L2293" s="2" t="s">
        <v>21</v>
      </c>
      <c r="M2293" s="1">
        <v>2012</v>
      </c>
      <c r="N2293" s="1" t="str" cm="1">
        <f t="array" ref="N22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3" s="2" t="s">
        <v>65</v>
      </c>
      <c r="P2293" s="2" t="str" cm="1">
        <f t="array" ref="P22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293" s="1">
        <v>1</v>
      </c>
      <c r="R2293" s="1">
        <v>15.45</v>
      </c>
      <c r="S2293" s="1">
        <v>10.4</v>
      </c>
      <c r="T2293" s="1">
        <v>15.45</v>
      </c>
      <c r="U2293" s="9"/>
      <c r="V2293" s="10"/>
      <c r="W2293" s="1" t="s">
        <v>30</v>
      </c>
      <c r="X2293" s="2" t="s">
        <v>24</v>
      </c>
      <c r="Y2293" s="2" t="str" cm="1">
        <f t="array" ref="Y22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4" spans="1:26" ht="15" customHeight="1" x14ac:dyDescent="0.35">
      <c r="A2294" s="1">
        <v>2293</v>
      </c>
      <c r="B2294" s="13">
        <v>-8.4778601883602906</v>
      </c>
      <c r="C2294" s="12">
        <v>41.798291213079096</v>
      </c>
      <c r="D2294" s="1">
        <v>6717</v>
      </c>
      <c r="E2294" s="2" t="s">
        <v>2742</v>
      </c>
      <c r="F2294" s="1"/>
      <c r="G2294" s="2" t="s">
        <v>26</v>
      </c>
      <c r="H2294" s="2" t="s">
        <v>384</v>
      </c>
      <c r="I2294" s="2" t="s">
        <v>1756</v>
      </c>
      <c r="J2294" s="1">
        <v>-28653</v>
      </c>
      <c r="K2294" s="1">
        <v>236595</v>
      </c>
      <c r="L2294" s="2" t="s">
        <v>21</v>
      </c>
      <c r="M2294" s="1">
        <v>2012</v>
      </c>
      <c r="N2294" s="1" t="str" cm="1">
        <f t="array" ref="N22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4" s="2" t="s">
        <v>32</v>
      </c>
      <c r="P2294" s="2" t="str" cm="1">
        <f t="array" ref="P22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4" s="1">
        <v>5</v>
      </c>
      <c r="R2294" s="1">
        <v>420</v>
      </c>
      <c r="S2294" s="1">
        <v>16.100000000000001</v>
      </c>
      <c r="T2294" s="1">
        <v>130</v>
      </c>
      <c r="U2294" s="1">
        <v>35.08</v>
      </c>
      <c r="V2294" s="10"/>
      <c r="W2294" s="1" t="s">
        <v>41</v>
      </c>
      <c r="X2294" s="2" t="s">
        <v>38</v>
      </c>
      <c r="Y2294" s="2" t="str" cm="1">
        <f t="array" ref="Y22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5" spans="1:26" ht="15" customHeight="1" x14ac:dyDescent="0.35">
      <c r="A2295" s="1">
        <v>2294</v>
      </c>
      <c r="B2295" s="13">
        <v>-7.0913904515667703</v>
      </c>
      <c r="C2295" s="12">
        <v>41.265590648626301</v>
      </c>
      <c r="D2295" s="1">
        <v>6722</v>
      </c>
      <c r="E2295" s="2" t="s">
        <v>2451</v>
      </c>
      <c r="F2295" s="1" t="s">
        <v>2720</v>
      </c>
      <c r="G2295" s="2" t="s">
        <v>26</v>
      </c>
      <c r="H2295" s="2" t="s">
        <v>1659</v>
      </c>
      <c r="I2295" s="2" t="s">
        <v>1701</v>
      </c>
      <c r="J2295" s="1">
        <v>87293</v>
      </c>
      <c r="K2295" s="1">
        <v>177897</v>
      </c>
      <c r="L2295" s="2" t="s">
        <v>21</v>
      </c>
      <c r="M2295" s="1">
        <v>1967</v>
      </c>
      <c r="N2295" s="1" t="str" cm="1">
        <f t="array" ref="N22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5" s="2" t="s">
        <v>32</v>
      </c>
      <c r="P2295" s="2" t="str" cm="1">
        <f t="array" ref="P22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5" s="1">
        <v>3</v>
      </c>
      <c r="R2295" s="1">
        <v>63.65</v>
      </c>
      <c r="S2295" s="1">
        <v>4.4000000000000004</v>
      </c>
      <c r="T2295" s="1">
        <v>21.7</v>
      </c>
      <c r="U2295" s="1">
        <v>6.4</v>
      </c>
      <c r="V2295" s="10"/>
      <c r="W2295" s="1" t="s">
        <v>41</v>
      </c>
      <c r="X2295" s="2" t="s">
        <v>321</v>
      </c>
      <c r="Y2295" s="2" t="str" cm="1">
        <f t="array" ref="Y22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2296" spans="1:26" ht="15" customHeight="1" x14ac:dyDescent="0.35">
      <c r="A2296" s="1">
        <v>2295</v>
      </c>
      <c r="B2296" s="13">
        <v>-8.2088352776913407</v>
      </c>
      <c r="C2296" s="12">
        <v>37.176164507324401</v>
      </c>
      <c r="D2296" s="1">
        <v>6725</v>
      </c>
      <c r="E2296" s="2" t="s">
        <v>2452</v>
      </c>
      <c r="F2296" s="1"/>
      <c r="G2296" s="2" t="s">
        <v>63</v>
      </c>
      <c r="H2296" s="2" t="s">
        <v>69</v>
      </c>
      <c r="I2296" s="2" t="s">
        <v>1597</v>
      </c>
      <c r="J2296" s="1">
        <v>-6725</v>
      </c>
      <c r="K2296" s="1">
        <v>-276631</v>
      </c>
      <c r="L2296" s="2" t="s">
        <v>21</v>
      </c>
      <c r="M2296" s="1">
        <v>2012</v>
      </c>
      <c r="N2296" s="1" t="str" cm="1">
        <f t="array" ref="N22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296" s="2" t="s">
        <v>22</v>
      </c>
      <c r="P2296" s="2" t="str" cm="1">
        <f t="array" ref="P22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296" s="1">
        <v>3</v>
      </c>
      <c r="R2296" s="1">
        <v>57</v>
      </c>
      <c r="S2296" s="1">
        <v>8.65</v>
      </c>
      <c r="T2296" s="1">
        <v>23</v>
      </c>
      <c r="U2296" s="1">
        <v>2.2000000000000002</v>
      </c>
      <c r="V2296" s="10"/>
      <c r="W2296" s="1" t="s">
        <v>30</v>
      </c>
      <c r="X2296" s="2" t="s">
        <v>38</v>
      </c>
      <c r="Y2296" s="2" t="str" cm="1">
        <f t="array" ref="Y22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297" spans="1:26" ht="15" customHeight="1" x14ac:dyDescent="0.35">
      <c r="A2297" s="1">
        <v>2296</v>
      </c>
      <c r="B2297" s="13">
        <v>-7.8121919156608</v>
      </c>
      <c r="C2297" s="12">
        <v>38.179683840252402</v>
      </c>
      <c r="D2297" s="1">
        <v>6734</v>
      </c>
      <c r="E2297" s="2" t="s">
        <v>2453</v>
      </c>
      <c r="F2297" s="1"/>
      <c r="G2297" s="2" t="s">
        <v>26</v>
      </c>
      <c r="H2297" s="2" t="s">
        <v>27</v>
      </c>
      <c r="I2297" s="2" t="s">
        <v>785</v>
      </c>
      <c r="J2297" s="1">
        <v>28118</v>
      </c>
      <c r="K2297" s="1">
        <v>-165204</v>
      </c>
      <c r="L2297" s="2" t="s">
        <v>21</v>
      </c>
      <c r="M2297" s="1">
        <v>1970</v>
      </c>
      <c r="N2297" s="1" t="str" cm="1">
        <f t="array" ref="N22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297" s="2" t="s">
        <v>29</v>
      </c>
      <c r="P2297" s="2" t="str" cm="1">
        <f t="array" ref="P22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297" s="1">
        <v>1</v>
      </c>
      <c r="R2297" s="1">
        <v>10</v>
      </c>
      <c r="S2297" s="1">
        <v>5.33</v>
      </c>
      <c r="T2297" s="1">
        <v>10</v>
      </c>
      <c r="U2297" s="9"/>
      <c r="V2297" s="10"/>
      <c r="W2297" s="1" t="s">
        <v>30</v>
      </c>
      <c r="X2297" s="2" t="s">
        <v>31</v>
      </c>
      <c r="Y2297" s="2" t="str" cm="1">
        <f t="array" ref="Y22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298" spans="1:26" ht="15" customHeight="1" x14ac:dyDescent="0.35">
      <c r="A2298" s="1">
        <v>2297</v>
      </c>
      <c r="B2298" s="13">
        <v>-9.1718997679763703</v>
      </c>
      <c r="C2298" s="12">
        <v>38.729085070421199</v>
      </c>
      <c r="D2298" s="1">
        <v>6738</v>
      </c>
      <c r="E2298" s="2" t="s">
        <v>2454</v>
      </c>
      <c r="F2298" s="1"/>
      <c r="G2298" s="2" t="s">
        <v>19</v>
      </c>
      <c r="H2298" s="2" t="s">
        <v>374</v>
      </c>
      <c r="I2298" s="2" t="s">
        <v>374</v>
      </c>
      <c r="J2298" s="1">
        <v>-90330</v>
      </c>
      <c r="K2298" s="1">
        <v>-103754</v>
      </c>
      <c r="L2298" s="2" t="s">
        <v>21</v>
      </c>
      <c r="M2298" s="1">
        <v>1996</v>
      </c>
      <c r="N2298" s="1" t="str" cm="1">
        <f t="array" ref="N22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8" s="2" t="s">
        <v>900</v>
      </c>
      <c r="P2298" s="2" t="str" cm="1">
        <f t="array" ref="P22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298" s="1">
        <v>1</v>
      </c>
      <c r="R2298" s="1">
        <v>14.6</v>
      </c>
      <c r="S2298" s="1">
        <v>33.5</v>
      </c>
      <c r="T2298" s="1">
        <v>14.6</v>
      </c>
      <c r="U2298" s="9"/>
      <c r="V2298" s="10"/>
      <c r="W2298" s="1" t="s">
        <v>30</v>
      </c>
      <c r="X2298" s="2" t="s">
        <v>24</v>
      </c>
      <c r="Y2298" s="2" t="str" cm="1">
        <f t="array" ref="Y22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298" s="2" t="s">
        <v>38</v>
      </c>
    </row>
    <row r="2299" spans="1:26" ht="15" customHeight="1" x14ac:dyDescent="0.35">
      <c r="A2299" s="1">
        <v>2298</v>
      </c>
      <c r="B2299" s="13">
        <v>-9.1661014171860309</v>
      </c>
      <c r="C2299" s="12">
        <v>38.748070922802498</v>
      </c>
      <c r="D2299" s="1">
        <v>6743</v>
      </c>
      <c r="E2299" s="2" t="s">
        <v>2455</v>
      </c>
      <c r="F2299" s="1"/>
      <c r="G2299" s="2" t="s">
        <v>37</v>
      </c>
      <c r="H2299" s="2" t="s">
        <v>374</v>
      </c>
      <c r="I2299" s="2" t="s">
        <v>374</v>
      </c>
      <c r="J2299" s="1">
        <v>-89802</v>
      </c>
      <c r="K2299" s="1">
        <v>-101652</v>
      </c>
      <c r="L2299" s="2" t="s">
        <v>21</v>
      </c>
      <c r="M2299" s="1">
        <v>1995</v>
      </c>
      <c r="N2299" s="1" t="str" cm="1">
        <f t="array" ref="N22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299" s="2" t="s">
        <v>32</v>
      </c>
      <c r="P2299" s="2" t="str" cm="1">
        <f t="array" ref="P22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299" s="1">
        <v>3</v>
      </c>
      <c r="R2299" s="1">
        <v>84.9</v>
      </c>
      <c r="S2299" s="1">
        <v>14.4</v>
      </c>
      <c r="T2299" s="1">
        <v>34.4</v>
      </c>
      <c r="U2299" s="1">
        <v>5.8</v>
      </c>
      <c r="V2299" s="10"/>
      <c r="W2299" s="1" t="s">
        <v>30</v>
      </c>
      <c r="X2299" s="2" t="s">
        <v>38</v>
      </c>
      <c r="Y2299" s="2" t="str" cm="1">
        <f t="array" ref="Y22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0" spans="1:26" ht="15" customHeight="1" x14ac:dyDescent="0.35">
      <c r="A2300" s="1">
        <v>2299</v>
      </c>
      <c r="B2300" s="13">
        <v>-9.1678569022173004</v>
      </c>
      <c r="C2300" s="12">
        <v>38.750154216884802</v>
      </c>
      <c r="D2300" s="1">
        <v>6744</v>
      </c>
      <c r="E2300" s="2" t="s">
        <v>2456</v>
      </c>
      <c r="F2300" s="1"/>
      <c r="G2300" s="2" t="s">
        <v>37</v>
      </c>
      <c r="H2300" s="2" t="s">
        <v>374</v>
      </c>
      <c r="I2300" s="2" t="s">
        <v>374</v>
      </c>
      <c r="J2300" s="1">
        <v>-89952</v>
      </c>
      <c r="K2300" s="1">
        <v>-101419</v>
      </c>
      <c r="L2300" s="2" t="s">
        <v>21</v>
      </c>
      <c r="M2300" s="1">
        <v>1998</v>
      </c>
      <c r="N2300" s="1" t="str" cm="1">
        <f t="array" ref="N23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0" s="2" t="s">
        <v>32</v>
      </c>
      <c r="P2300" s="2" t="str" cm="1">
        <f t="array" ref="P23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0" s="1">
        <v>3</v>
      </c>
      <c r="R2300" s="1">
        <v>60.8</v>
      </c>
      <c r="S2300" s="1">
        <v>28.1</v>
      </c>
      <c r="T2300" s="1">
        <v>37.200000000000003</v>
      </c>
      <c r="U2300" s="1">
        <v>8.4</v>
      </c>
      <c r="V2300" s="10"/>
      <c r="W2300" s="1" t="s">
        <v>30</v>
      </c>
      <c r="X2300" s="2" t="s">
        <v>38</v>
      </c>
      <c r="Y2300" s="2" t="str" cm="1">
        <f t="array" ref="Y23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1" spans="1:26" ht="15" customHeight="1" x14ac:dyDescent="0.35">
      <c r="A2301" s="1">
        <v>2300</v>
      </c>
      <c r="B2301" s="13">
        <v>-9.17020391057609</v>
      </c>
      <c r="C2301" s="12">
        <v>38.752565525246702</v>
      </c>
      <c r="D2301" s="1">
        <v>6745</v>
      </c>
      <c r="E2301" s="2" t="s">
        <v>2457</v>
      </c>
      <c r="F2301" s="1"/>
      <c r="G2301" s="2" t="s">
        <v>19</v>
      </c>
      <c r="H2301" s="2" t="s">
        <v>374</v>
      </c>
      <c r="I2301" s="2" t="s">
        <v>374</v>
      </c>
      <c r="J2301" s="1">
        <v>-90153</v>
      </c>
      <c r="K2301" s="1">
        <v>-101149</v>
      </c>
      <c r="L2301" s="2" t="s">
        <v>21</v>
      </c>
      <c r="M2301" s="1">
        <v>1992</v>
      </c>
      <c r="N2301" s="1" t="str" cm="1">
        <f t="array" ref="N23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1" s="2" t="s">
        <v>22</v>
      </c>
      <c r="P2301" s="2" t="str" cm="1">
        <f t="array" ref="P23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1" s="1">
        <v>1</v>
      </c>
      <c r="R2301" s="1">
        <v>19.899999999999999</v>
      </c>
      <c r="S2301" s="1">
        <v>31.6</v>
      </c>
      <c r="T2301" s="1">
        <v>19.899999999999999</v>
      </c>
      <c r="U2301" s="9"/>
      <c r="V2301" s="10"/>
      <c r="W2301" s="1" t="s">
        <v>30</v>
      </c>
      <c r="X2301" s="2" t="s">
        <v>38</v>
      </c>
      <c r="Y2301" s="2" t="str" cm="1">
        <f t="array" ref="Y23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2" spans="1:26" ht="15" customHeight="1" x14ac:dyDescent="0.35">
      <c r="A2302" s="1">
        <v>2301</v>
      </c>
      <c r="B2302" s="13">
        <v>-9.1716161236549496</v>
      </c>
      <c r="C2302" s="12">
        <v>38.754759899331098</v>
      </c>
      <c r="D2302" s="1">
        <v>6746</v>
      </c>
      <c r="E2302" s="2" t="s">
        <v>2458</v>
      </c>
      <c r="F2302" s="1"/>
      <c r="G2302" s="2" t="s">
        <v>19</v>
      </c>
      <c r="H2302" s="2" t="s">
        <v>374</v>
      </c>
      <c r="I2302" s="2" t="s">
        <v>374</v>
      </c>
      <c r="J2302" s="1">
        <v>-90273</v>
      </c>
      <c r="K2302" s="1">
        <v>-100904</v>
      </c>
      <c r="L2302" s="2" t="s">
        <v>21</v>
      </c>
      <c r="M2302" s="1">
        <v>1993</v>
      </c>
      <c r="N2302" s="1" t="str" cm="1">
        <f t="array" ref="N23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2" s="2" t="s">
        <v>32</v>
      </c>
      <c r="P2302" s="2" t="str" cm="1">
        <f t="array" ref="P23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2" s="1">
        <v>3</v>
      </c>
      <c r="R2302" s="1">
        <v>37.200000000000003</v>
      </c>
      <c r="S2302" s="1">
        <v>32.1</v>
      </c>
      <c r="T2302" s="1">
        <v>22.1</v>
      </c>
      <c r="U2302" s="1">
        <v>7.8</v>
      </c>
      <c r="V2302" s="10"/>
      <c r="W2302" s="1" t="s">
        <v>30</v>
      </c>
      <c r="X2302" s="2" t="s">
        <v>38</v>
      </c>
      <c r="Y2302" s="2" t="str" cm="1">
        <f t="array" ref="Y23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3" spans="1:26" ht="15" customHeight="1" x14ac:dyDescent="0.35">
      <c r="A2303" s="1">
        <v>2302</v>
      </c>
      <c r="B2303" s="13">
        <v>-9.1716001509135303</v>
      </c>
      <c r="C2303" s="12">
        <v>38.756039149920099</v>
      </c>
      <c r="D2303" s="1">
        <v>6747</v>
      </c>
      <c r="E2303" s="2" t="s">
        <v>2459</v>
      </c>
      <c r="F2303" s="1"/>
      <c r="G2303" s="2" t="s">
        <v>19</v>
      </c>
      <c r="H2303" s="2" t="s">
        <v>374</v>
      </c>
      <c r="I2303" s="2" t="s">
        <v>374</v>
      </c>
      <c r="J2303" s="1">
        <v>-90270</v>
      </c>
      <c r="K2303" s="1">
        <v>-100762</v>
      </c>
      <c r="L2303" s="2" t="s">
        <v>21</v>
      </c>
      <c r="M2303" s="1">
        <v>1993</v>
      </c>
      <c r="N2303" s="1" t="str" cm="1">
        <f t="array" ref="N23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3" s="2" t="s">
        <v>22</v>
      </c>
      <c r="P2303" s="2" t="str" cm="1">
        <f t="array" ref="P23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3" s="1">
        <v>1</v>
      </c>
      <c r="R2303" s="1">
        <v>17.5</v>
      </c>
      <c r="S2303" s="1">
        <v>12.6</v>
      </c>
      <c r="T2303" s="1">
        <v>17.5</v>
      </c>
      <c r="U2303" s="9"/>
      <c r="V2303" s="10"/>
      <c r="W2303" s="1" t="s">
        <v>30</v>
      </c>
      <c r="X2303" s="2" t="s">
        <v>38</v>
      </c>
      <c r="Y2303" s="2" t="str" cm="1">
        <f t="array" ref="Y23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4" spans="1:26" ht="15" customHeight="1" x14ac:dyDescent="0.35">
      <c r="A2304" s="1">
        <v>2303</v>
      </c>
      <c r="B2304" s="13">
        <v>-9.1724522523006993</v>
      </c>
      <c r="C2304" s="12">
        <v>38.756094630203002</v>
      </c>
      <c r="D2304" s="1">
        <v>6747</v>
      </c>
      <c r="E2304" s="2" t="s">
        <v>2460</v>
      </c>
      <c r="F2304" s="1"/>
      <c r="G2304" s="2" t="s">
        <v>19</v>
      </c>
      <c r="H2304" s="2" t="s">
        <v>374</v>
      </c>
      <c r="I2304" s="2" t="s">
        <v>374</v>
      </c>
      <c r="J2304" s="1">
        <v>-90344</v>
      </c>
      <c r="K2304" s="1">
        <v>-100755</v>
      </c>
      <c r="L2304" s="2" t="s">
        <v>21</v>
      </c>
      <c r="M2304" s="1">
        <v>1993</v>
      </c>
      <c r="N2304" s="1" t="str" cm="1">
        <f t="array" ref="N23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4" s="2" t="s">
        <v>22</v>
      </c>
      <c r="P2304" s="2" t="str" cm="1">
        <f t="array" ref="P23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4" s="1">
        <v>1</v>
      </c>
      <c r="R2304" s="1">
        <v>21.3</v>
      </c>
      <c r="S2304" s="1">
        <v>12.6</v>
      </c>
      <c r="T2304" s="1">
        <v>21.3</v>
      </c>
      <c r="U2304" s="9"/>
      <c r="V2304" s="10"/>
      <c r="W2304" s="1" t="s">
        <v>30</v>
      </c>
      <c r="X2304" s="2" t="s">
        <v>38</v>
      </c>
      <c r="Y2304" s="2" t="str" cm="1">
        <f t="array" ref="Y23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5" spans="1:25" ht="15" customHeight="1" x14ac:dyDescent="0.35">
      <c r="A2305" s="1">
        <v>2304</v>
      </c>
      <c r="B2305" s="13">
        <v>-9.1721066538826008</v>
      </c>
      <c r="C2305" s="12">
        <v>38.756061671765202</v>
      </c>
      <c r="D2305" s="1">
        <v>6747</v>
      </c>
      <c r="E2305" s="2" t="s">
        <v>2461</v>
      </c>
      <c r="F2305" s="1"/>
      <c r="G2305" s="2" t="s">
        <v>19</v>
      </c>
      <c r="H2305" s="2" t="s">
        <v>374</v>
      </c>
      <c r="I2305" s="2" t="s">
        <v>374</v>
      </c>
      <c r="J2305" s="1">
        <v>-90314</v>
      </c>
      <c r="K2305" s="1">
        <v>-100759</v>
      </c>
      <c r="L2305" s="2" t="s">
        <v>21</v>
      </c>
      <c r="M2305" s="1">
        <v>1993</v>
      </c>
      <c r="N2305" s="1" t="str" cm="1">
        <f t="array" ref="N23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5" s="2" t="s">
        <v>22</v>
      </c>
      <c r="P2305" s="2" t="str" cm="1">
        <f t="array" ref="P23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5" s="1">
        <v>1</v>
      </c>
      <c r="R2305" s="1">
        <v>17.7</v>
      </c>
      <c r="S2305" s="1">
        <v>32.200000000000003</v>
      </c>
      <c r="T2305" s="1">
        <v>17.7</v>
      </c>
      <c r="U2305" s="9"/>
      <c r="V2305" s="10"/>
      <c r="W2305" s="1" t="s">
        <v>30</v>
      </c>
      <c r="X2305" s="2" t="s">
        <v>38</v>
      </c>
      <c r="Y2305" s="2" t="str" cm="1">
        <f t="array" ref="Y23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6" spans="1:25" ht="15" customHeight="1" x14ac:dyDescent="0.35">
      <c r="A2306" s="1">
        <v>2305</v>
      </c>
      <c r="B2306" s="13">
        <v>-9.1724438718437398</v>
      </c>
      <c r="C2306" s="12">
        <v>38.757896265645599</v>
      </c>
      <c r="D2306" s="1">
        <v>6750</v>
      </c>
      <c r="E2306" s="2" t="s">
        <v>2462</v>
      </c>
      <c r="F2306" s="1"/>
      <c r="G2306" s="2" t="s">
        <v>19</v>
      </c>
      <c r="H2306" s="2" t="s">
        <v>374</v>
      </c>
      <c r="I2306" s="2" t="s">
        <v>374</v>
      </c>
      <c r="J2306" s="1">
        <v>-90341</v>
      </c>
      <c r="K2306" s="1">
        <v>-100555</v>
      </c>
      <c r="L2306" s="2" t="s">
        <v>21</v>
      </c>
      <c r="M2306" s="1">
        <v>1993</v>
      </c>
      <c r="N2306" s="1" t="str" cm="1">
        <f t="array" ref="N23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6" s="2" t="s">
        <v>32</v>
      </c>
      <c r="P2306" s="2" t="str" cm="1">
        <f t="array" ref="P23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6" s="1">
        <v>3</v>
      </c>
      <c r="R2306" s="1">
        <v>75.400000000000006</v>
      </c>
      <c r="S2306" s="1">
        <v>38</v>
      </c>
      <c r="T2306" s="1">
        <v>43.4</v>
      </c>
      <c r="U2306" s="1">
        <v>6.3</v>
      </c>
      <c r="V2306" s="10"/>
      <c r="W2306" s="1" t="s">
        <v>30</v>
      </c>
      <c r="X2306" s="2" t="s">
        <v>38</v>
      </c>
      <c r="Y2306" s="2" t="str" cm="1">
        <f t="array" ref="Y23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7" spans="1:25" ht="15" customHeight="1" x14ac:dyDescent="0.35">
      <c r="A2307" s="1">
        <v>2306</v>
      </c>
      <c r="B2307" s="13">
        <v>-9.1726846368395396</v>
      </c>
      <c r="C2307" s="12">
        <v>38.760218137089197</v>
      </c>
      <c r="D2307" s="1">
        <v>6753</v>
      </c>
      <c r="E2307" s="2" t="s">
        <v>2463</v>
      </c>
      <c r="F2307" s="1"/>
      <c r="G2307" s="2" t="s">
        <v>19</v>
      </c>
      <c r="H2307" s="2" t="s">
        <v>374</v>
      </c>
      <c r="I2307" s="2" t="s">
        <v>374</v>
      </c>
      <c r="J2307" s="1">
        <v>-90359</v>
      </c>
      <c r="K2307" s="1">
        <v>-100297</v>
      </c>
      <c r="L2307" s="2" t="s">
        <v>21</v>
      </c>
      <c r="M2307" s="1">
        <v>1993</v>
      </c>
      <c r="N2307" s="1" t="str" cm="1">
        <f t="array" ref="N23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7" s="2" t="s">
        <v>22</v>
      </c>
      <c r="P2307" s="2" t="str" cm="1">
        <f t="array" ref="P23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7" s="1">
        <v>1</v>
      </c>
      <c r="R2307" s="1">
        <v>25.2</v>
      </c>
      <c r="S2307" s="1">
        <v>32.799999999999997</v>
      </c>
      <c r="T2307" s="1">
        <v>25.2</v>
      </c>
      <c r="U2307" s="9"/>
      <c r="V2307" s="10"/>
      <c r="W2307" s="1" t="s">
        <v>30</v>
      </c>
      <c r="X2307" s="2" t="s">
        <v>38</v>
      </c>
      <c r="Y2307" s="2" t="str" cm="1">
        <f t="array" ref="Y23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8" spans="1:25" ht="15" customHeight="1" x14ac:dyDescent="0.35">
      <c r="A2308" s="1">
        <v>2307</v>
      </c>
      <c r="B2308" s="13">
        <v>-9.17315078887429</v>
      </c>
      <c r="C2308" s="12">
        <v>38.7637990928297</v>
      </c>
      <c r="D2308" s="1">
        <v>6754</v>
      </c>
      <c r="E2308" s="2" t="s">
        <v>2464</v>
      </c>
      <c r="F2308" s="1"/>
      <c r="G2308" s="2" t="s">
        <v>19</v>
      </c>
      <c r="H2308" s="2" t="s">
        <v>374</v>
      </c>
      <c r="I2308" s="2" t="s">
        <v>374</v>
      </c>
      <c r="J2308" s="1">
        <v>-90395</v>
      </c>
      <c r="K2308" s="1">
        <v>-99899</v>
      </c>
      <c r="L2308" s="2" t="s">
        <v>21</v>
      </c>
      <c r="M2308" s="1">
        <v>1993</v>
      </c>
      <c r="N2308" s="1" t="str" cm="1">
        <f t="array" ref="N23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8" s="2" t="s">
        <v>22</v>
      </c>
      <c r="P2308" s="2" t="str" cm="1">
        <f t="array" ref="P23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08" s="1">
        <v>1</v>
      </c>
      <c r="R2308" s="1">
        <v>28.2</v>
      </c>
      <c r="S2308" s="1">
        <v>31.7</v>
      </c>
      <c r="T2308" s="1">
        <v>28.2</v>
      </c>
      <c r="U2308" s="9"/>
      <c r="V2308" s="10"/>
      <c r="W2308" s="1" t="s">
        <v>30</v>
      </c>
      <c r="X2308" s="2" t="s">
        <v>38</v>
      </c>
      <c r="Y2308" s="2" t="str" cm="1">
        <f t="array" ref="Y23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09" spans="1:25" ht="15" customHeight="1" x14ac:dyDescent="0.35">
      <c r="A2309" s="1">
        <v>2308</v>
      </c>
      <c r="B2309" s="13">
        <v>-9.1687282022434093</v>
      </c>
      <c r="C2309" s="12">
        <v>38.769053878568499</v>
      </c>
      <c r="D2309" s="1">
        <v>6755</v>
      </c>
      <c r="E2309" s="2" t="s">
        <v>2465</v>
      </c>
      <c r="F2309" s="1"/>
      <c r="G2309" s="2" t="s">
        <v>37</v>
      </c>
      <c r="H2309" s="2" t="s">
        <v>374</v>
      </c>
      <c r="I2309" s="2" t="s">
        <v>374</v>
      </c>
      <c r="J2309" s="1">
        <v>-90004</v>
      </c>
      <c r="K2309" s="1">
        <v>-99320</v>
      </c>
      <c r="L2309" s="2" t="s">
        <v>21</v>
      </c>
      <c r="M2309" s="1">
        <v>1998</v>
      </c>
      <c r="N2309" s="1" t="str" cm="1">
        <f t="array" ref="N23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09" s="2" t="s">
        <v>32</v>
      </c>
      <c r="P2309" s="2" t="str" cm="1">
        <f t="array" ref="P23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09" s="1">
        <v>3</v>
      </c>
      <c r="R2309" s="1">
        <v>62.5</v>
      </c>
      <c r="S2309" s="1">
        <v>16.5</v>
      </c>
      <c r="T2309" s="1">
        <v>38.200000000000003</v>
      </c>
      <c r="U2309" s="1">
        <v>5.2</v>
      </c>
      <c r="V2309" s="10"/>
      <c r="W2309" s="1" t="s">
        <v>30</v>
      </c>
      <c r="X2309" s="2" t="s">
        <v>38</v>
      </c>
      <c r="Y2309" s="2" t="str" cm="1">
        <f t="array" ref="Y23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0" spans="1:25" ht="15" customHeight="1" x14ac:dyDescent="0.35">
      <c r="A2310" s="1">
        <v>2309</v>
      </c>
      <c r="B2310" s="13">
        <v>-9.16901517923516</v>
      </c>
      <c r="C2310" s="12">
        <v>38.741154148928402</v>
      </c>
      <c r="D2310" s="1">
        <v>6764</v>
      </c>
      <c r="E2310" s="2" t="s">
        <v>2466</v>
      </c>
      <c r="F2310" s="1"/>
      <c r="G2310" s="2" t="s">
        <v>63</v>
      </c>
      <c r="H2310" s="2" t="s">
        <v>374</v>
      </c>
      <c r="I2310" s="2" t="s">
        <v>374</v>
      </c>
      <c r="J2310" s="1">
        <v>-90064</v>
      </c>
      <c r="K2310" s="1">
        <v>-102417</v>
      </c>
      <c r="L2310" s="2" t="s">
        <v>21</v>
      </c>
      <c r="M2310" s="1">
        <v>1993</v>
      </c>
      <c r="N2310" s="1" t="str" cm="1">
        <f t="array" ref="N23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0" s="2" t="s">
        <v>32</v>
      </c>
      <c r="P2310" s="2" t="str" cm="1">
        <f t="array" ref="P23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0" s="1">
        <v>3</v>
      </c>
      <c r="R2310" s="1">
        <v>80</v>
      </c>
      <c r="S2310" s="1">
        <v>10.199999999999999</v>
      </c>
      <c r="T2310" s="1">
        <v>29.1</v>
      </c>
      <c r="U2310" s="1">
        <v>7</v>
      </c>
      <c r="V2310" s="10"/>
      <c r="W2310" s="1" t="s">
        <v>30</v>
      </c>
      <c r="X2310" s="2" t="s">
        <v>24</v>
      </c>
      <c r="Y2310" s="2" t="str" cm="1">
        <f t="array" ref="Y23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1" spans="1:25" ht="15" customHeight="1" x14ac:dyDescent="0.35">
      <c r="A2311" s="1">
        <v>2310</v>
      </c>
      <c r="B2311" s="13">
        <v>-9.1649323425184992</v>
      </c>
      <c r="C2311" s="12">
        <v>38.743568328190896</v>
      </c>
      <c r="D2311" s="1">
        <v>6764</v>
      </c>
      <c r="E2311" s="2" t="s">
        <v>2467</v>
      </c>
      <c r="F2311" s="1"/>
      <c r="G2311" s="2" t="s">
        <v>63</v>
      </c>
      <c r="H2311" s="2" t="s">
        <v>374</v>
      </c>
      <c r="I2311" s="2" t="s">
        <v>374</v>
      </c>
      <c r="J2311" s="1">
        <v>-89706</v>
      </c>
      <c r="K2311" s="1">
        <v>-102153</v>
      </c>
      <c r="L2311" s="2" t="s">
        <v>21</v>
      </c>
      <c r="M2311" s="1">
        <v>1993</v>
      </c>
      <c r="N2311" s="1" t="str" cm="1">
        <f t="array" ref="N23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1" s="2" t="s">
        <v>32</v>
      </c>
      <c r="P2311" s="2" t="str" cm="1">
        <f t="array" ref="P23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1" s="1">
        <v>4</v>
      </c>
      <c r="R2311" s="1">
        <v>89.6</v>
      </c>
      <c r="S2311" s="1">
        <v>7.4</v>
      </c>
      <c r="T2311" s="1">
        <v>24.7</v>
      </c>
      <c r="U2311" s="1">
        <v>5.8</v>
      </c>
      <c r="V2311" s="10"/>
      <c r="W2311" s="1" t="s">
        <v>30</v>
      </c>
      <c r="X2311" s="2" t="s">
        <v>24</v>
      </c>
      <c r="Y2311" s="2" t="str" cm="1">
        <f t="array" ref="Y23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2" spans="1:25" ht="15" customHeight="1" x14ac:dyDescent="0.35">
      <c r="A2312" s="1">
        <v>2311</v>
      </c>
      <c r="B2312" s="13">
        <v>-9.1693072389090595</v>
      </c>
      <c r="C2312" s="12">
        <v>38.741466834304198</v>
      </c>
      <c r="D2312" s="1">
        <v>6764</v>
      </c>
      <c r="E2312" s="2" t="s">
        <v>2468</v>
      </c>
      <c r="F2312" s="1"/>
      <c r="G2312" s="2" t="s">
        <v>63</v>
      </c>
      <c r="H2312" s="2" t="s">
        <v>374</v>
      </c>
      <c r="I2312" s="2" t="s">
        <v>374</v>
      </c>
      <c r="J2312" s="1">
        <v>-90089</v>
      </c>
      <c r="K2312" s="1">
        <v>-102382</v>
      </c>
      <c r="L2312" s="2" t="s">
        <v>21</v>
      </c>
      <c r="M2312" s="1">
        <v>1993</v>
      </c>
      <c r="N2312" s="1" t="str" cm="1">
        <f t="array" ref="N23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2" s="2" t="s">
        <v>32</v>
      </c>
      <c r="P2312" s="2" t="str" cm="1">
        <f t="array" ref="P23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2" s="1">
        <v>3</v>
      </c>
      <c r="R2312" s="1">
        <v>81.5</v>
      </c>
      <c r="S2312" s="1">
        <v>10.4</v>
      </c>
      <c r="T2312" s="1">
        <v>31.6</v>
      </c>
      <c r="U2312" s="1">
        <v>6.1</v>
      </c>
      <c r="V2312" s="10"/>
      <c r="W2312" s="1" t="s">
        <v>30</v>
      </c>
      <c r="X2312" s="2" t="s">
        <v>38</v>
      </c>
      <c r="Y2312" s="2" t="str" cm="1">
        <f t="array" ref="Y23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3" spans="1:25" ht="15" customHeight="1" x14ac:dyDescent="0.35">
      <c r="A2313" s="1">
        <v>2312</v>
      </c>
      <c r="B2313" s="13">
        <v>-9.1658089791162798</v>
      </c>
      <c r="C2313" s="12">
        <v>38.743740742978297</v>
      </c>
      <c r="D2313" s="1">
        <v>6764</v>
      </c>
      <c r="E2313" s="2" t="s">
        <v>2469</v>
      </c>
      <c r="F2313" s="1"/>
      <c r="G2313" s="2" t="s">
        <v>63</v>
      </c>
      <c r="H2313" s="2" t="s">
        <v>374</v>
      </c>
      <c r="I2313" s="2" t="s">
        <v>374</v>
      </c>
      <c r="J2313" s="1">
        <v>-89782</v>
      </c>
      <c r="K2313" s="1">
        <v>-102133</v>
      </c>
      <c r="L2313" s="2" t="s">
        <v>21</v>
      </c>
      <c r="M2313" s="1">
        <v>1993</v>
      </c>
      <c r="N2313" s="1" t="str" cm="1">
        <f t="array" ref="N23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3" s="2" t="s">
        <v>32</v>
      </c>
      <c r="P2313" s="2" t="str" cm="1">
        <f t="array" ref="P23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3" s="1">
        <v>3</v>
      </c>
      <c r="R2313" s="1">
        <v>71.900000000000006</v>
      </c>
      <c r="S2313" s="1">
        <v>7.3</v>
      </c>
      <c r="T2313" s="1">
        <v>29.5</v>
      </c>
      <c r="U2313" s="1">
        <v>6.3</v>
      </c>
      <c r="V2313" s="10"/>
      <c r="W2313" s="1" t="s">
        <v>30</v>
      </c>
      <c r="X2313" s="2" t="s">
        <v>38</v>
      </c>
      <c r="Y2313" s="2" t="str" cm="1">
        <f t="array" ref="Y23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4" spans="1:25" ht="15" customHeight="1" x14ac:dyDescent="0.35">
      <c r="A2314" s="1">
        <v>2313</v>
      </c>
      <c r="B2314" s="13">
        <v>-9.1648994327720796</v>
      </c>
      <c r="C2314" s="12">
        <v>38.744478409392698</v>
      </c>
      <c r="D2314" s="1">
        <v>6764</v>
      </c>
      <c r="E2314" s="2" t="s">
        <v>2470</v>
      </c>
      <c r="F2314" s="1"/>
      <c r="G2314" s="2" t="s">
        <v>63</v>
      </c>
      <c r="H2314" s="2" t="s">
        <v>374</v>
      </c>
      <c r="I2314" s="2" t="s">
        <v>374</v>
      </c>
      <c r="J2314" s="1">
        <v>-89702</v>
      </c>
      <c r="K2314" s="1">
        <v>-102052</v>
      </c>
      <c r="L2314" s="2" t="s">
        <v>21</v>
      </c>
      <c r="M2314" s="1">
        <v>1993</v>
      </c>
      <c r="N2314" s="1" t="str" cm="1">
        <f t="array" ref="N23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4" s="2" t="s">
        <v>32</v>
      </c>
      <c r="P2314" s="2" t="str" cm="1">
        <f t="array" ref="P23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4" s="1">
        <v>20</v>
      </c>
      <c r="R2314" s="1">
        <v>610.20000000000005</v>
      </c>
      <c r="S2314" s="1">
        <v>15.7</v>
      </c>
      <c r="T2314" s="1">
        <v>40.299999999999997</v>
      </c>
      <c r="U2314" s="1">
        <v>8.8000000000000007</v>
      </c>
      <c r="V2314" s="10"/>
      <c r="W2314" s="1" t="s">
        <v>30</v>
      </c>
      <c r="X2314" s="2" t="s">
        <v>24</v>
      </c>
      <c r="Y2314" s="2" t="str" cm="1">
        <f t="array" ref="Y23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5" spans="1:25" ht="15" customHeight="1" x14ac:dyDescent="0.35">
      <c r="A2315" s="1">
        <v>2314</v>
      </c>
      <c r="B2315" s="13">
        <v>-9.1651639488078995</v>
      </c>
      <c r="C2315" s="12">
        <v>38.744476074139698</v>
      </c>
      <c r="D2315" s="1">
        <v>6764</v>
      </c>
      <c r="E2315" s="2" t="s">
        <v>2471</v>
      </c>
      <c r="F2315" s="1"/>
      <c r="G2315" s="2" t="s">
        <v>63</v>
      </c>
      <c r="H2315" s="2" t="s">
        <v>374</v>
      </c>
      <c r="I2315" s="2" t="s">
        <v>374</v>
      </c>
      <c r="J2315" s="1">
        <v>-89725</v>
      </c>
      <c r="K2315" s="1">
        <v>-102052</v>
      </c>
      <c r="L2315" s="2" t="s">
        <v>21</v>
      </c>
      <c r="M2315" s="1">
        <v>1993</v>
      </c>
      <c r="N2315" s="1" t="str" cm="1">
        <f t="array" ref="N23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5" s="2" t="s">
        <v>32</v>
      </c>
      <c r="P2315" s="2" t="str" cm="1">
        <f t="array" ref="P23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5" s="1">
        <v>20</v>
      </c>
      <c r="R2315" s="1">
        <v>595.5</v>
      </c>
      <c r="S2315" s="1">
        <v>16</v>
      </c>
      <c r="T2315" s="1">
        <v>40.299999999999997</v>
      </c>
      <c r="U2315" s="1">
        <v>8.9</v>
      </c>
      <c r="V2315" s="10"/>
      <c r="W2315" s="1" t="s">
        <v>30</v>
      </c>
      <c r="X2315" s="2" t="s">
        <v>38</v>
      </c>
      <c r="Y2315" s="2" t="str" cm="1">
        <f t="array" ref="Y23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6" spans="1:25" ht="15" customHeight="1" x14ac:dyDescent="0.35">
      <c r="A2316" s="1">
        <v>2315</v>
      </c>
      <c r="B2316" s="13">
        <v>-9.1647605170973492</v>
      </c>
      <c r="C2316" s="12">
        <v>38.744416580759001</v>
      </c>
      <c r="D2316" s="1">
        <v>6764</v>
      </c>
      <c r="E2316" s="2" t="s">
        <v>2472</v>
      </c>
      <c r="F2316" s="1"/>
      <c r="G2316" s="2" t="s">
        <v>63</v>
      </c>
      <c r="H2316" s="2" t="s">
        <v>374</v>
      </c>
      <c r="I2316" s="2" t="s">
        <v>374</v>
      </c>
      <c r="J2316" s="1">
        <v>-89690</v>
      </c>
      <c r="K2316" s="1">
        <v>-102059</v>
      </c>
      <c r="L2316" s="2" t="s">
        <v>21</v>
      </c>
      <c r="M2316" s="1">
        <v>1993</v>
      </c>
      <c r="N2316" s="1" t="str" cm="1">
        <f t="array" ref="N23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6" s="2" t="s">
        <v>32</v>
      </c>
      <c r="P2316" s="2" t="str" cm="1">
        <f t="array" ref="P23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6" s="1">
        <v>3</v>
      </c>
      <c r="R2316" s="1">
        <v>65.599999999999994</v>
      </c>
      <c r="S2316" s="1">
        <v>12</v>
      </c>
      <c r="T2316" s="1">
        <v>25.4</v>
      </c>
      <c r="U2316" s="1">
        <v>5</v>
      </c>
      <c r="V2316" s="10"/>
      <c r="W2316" s="1" t="s">
        <v>30</v>
      </c>
      <c r="X2316" s="2" t="s">
        <v>24</v>
      </c>
      <c r="Y2316" s="2" t="str" cm="1">
        <f t="array" ref="Y23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7" spans="1:25" ht="15" customHeight="1" x14ac:dyDescent="0.35">
      <c r="A2317" s="1">
        <v>2316</v>
      </c>
      <c r="B2317" s="13">
        <v>-9.1703895799739108</v>
      </c>
      <c r="C2317" s="12">
        <v>38.790810928076901</v>
      </c>
      <c r="D2317" s="1">
        <v>6775</v>
      </c>
      <c r="E2317" s="2" t="s">
        <v>2473</v>
      </c>
      <c r="F2317" s="1"/>
      <c r="G2317" s="2" t="s">
        <v>63</v>
      </c>
      <c r="H2317" s="2" t="s">
        <v>374</v>
      </c>
      <c r="I2317" s="2" t="s">
        <v>842</v>
      </c>
      <c r="J2317" s="1">
        <v>-90121</v>
      </c>
      <c r="K2317" s="1">
        <v>-96903</v>
      </c>
      <c r="L2317" s="2" t="s">
        <v>21</v>
      </c>
      <c r="M2317" s="1">
        <v>1995</v>
      </c>
      <c r="N2317" s="1" t="str" cm="1">
        <f t="array" ref="N23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7" s="2" t="s">
        <v>32</v>
      </c>
      <c r="P2317" s="2" t="str" cm="1">
        <f t="array" ref="P23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7" s="1">
        <v>9</v>
      </c>
      <c r="R2317" s="1">
        <v>229.9</v>
      </c>
      <c r="S2317" s="1">
        <v>9.5</v>
      </c>
      <c r="T2317" s="1">
        <v>32.200000000000003</v>
      </c>
      <c r="U2317" s="1">
        <v>5.9</v>
      </c>
      <c r="V2317" s="10"/>
      <c r="W2317" s="1" t="s">
        <v>30</v>
      </c>
      <c r="X2317" s="2" t="s">
        <v>24</v>
      </c>
      <c r="Y2317" s="2" t="str" cm="1">
        <f t="array" ref="Y23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8" spans="1:25" ht="15" customHeight="1" x14ac:dyDescent="0.35">
      <c r="A2318" s="1">
        <v>2317</v>
      </c>
      <c r="B2318" s="13">
        <v>-9.1693734106650204</v>
      </c>
      <c r="C2318" s="12">
        <v>38.792171107809096</v>
      </c>
      <c r="D2318" s="1">
        <v>6775</v>
      </c>
      <c r="E2318" s="2" t="s">
        <v>2474</v>
      </c>
      <c r="F2318" s="1"/>
      <c r="G2318" s="2" t="s">
        <v>63</v>
      </c>
      <c r="H2318" s="2" t="s">
        <v>374</v>
      </c>
      <c r="I2318" s="2" t="s">
        <v>842</v>
      </c>
      <c r="J2318" s="1">
        <v>-90031</v>
      </c>
      <c r="K2318" s="1">
        <v>-96753</v>
      </c>
      <c r="L2318" s="2" t="s">
        <v>21</v>
      </c>
      <c r="M2318" s="1">
        <v>1996</v>
      </c>
      <c r="N2318" s="1" t="str" cm="1">
        <f t="array" ref="N23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8" s="2" t="s">
        <v>32</v>
      </c>
      <c r="P2318" s="2" t="str" cm="1">
        <f t="array" ref="P23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8" s="1">
        <v>8</v>
      </c>
      <c r="R2318" s="1">
        <v>186.1</v>
      </c>
      <c r="S2318" s="1">
        <v>9.4</v>
      </c>
      <c r="T2318" s="1">
        <v>32.4</v>
      </c>
      <c r="U2318" s="1">
        <v>5.6</v>
      </c>
      <c r="V2318" s="10"/>
      <c r="W2318" s="1" t="s">
        <v>30</v>
      </c>
      <c r="X2318" s="2" t="s">
        <v>24</v>
      </c>
      <c r="Y2318" s="2" t="str" cm="1">
        <f t="array" ref="Y23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19" spans="1:25" ht="15" customHeight="1" x14ac:dyDescent="0.35">
      <c r="A2319" s="1">
        <v>2318</v>
      </c>
      <c r="B2319" s="13">
        <v>-9.1691452686360009</v>
      </c>
      <c r="C2319" s="12">
        <v>38.790722882348703</v>
      </c>
      <c r="D2319" s="1">
        <v>6775</v>
      </c>
      <c r="E2319" s="2" t="s">
        <v>2475</v>
      </c>
      <c r="F2319" s="1"/>
      <c r="G2319" s="2" t="s">
        <v>63</v>
      </c>
      <c r="H2319" s="2" t="s">
        <v>374</v>
      </c>
      <c r="I2319" s="2" t="s">
        <v>842</v>
      </c>
      <c r="J2319" s="1">
        <v>-90013</v>
      </c>
      <c r="K2319" s="1">
        <v>-96914</v>
      </c>
      <c r="L2319" s="2" t="s">
        <v>21</v>
      </c>
      <c r="M2319" s="1">
        <v>1996</v>
      </c>
      <c r="N2319" s="1" t="str" cm="1">
        <f t="array" ref="N23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19" s="2" t="s">
        <v>32</v>
      </c>
      <c r="P2319" s="2" t="str" cm="1">
        <f t="array" ref="P23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19" s="1">
        <v>12</v>
      </c>
      <c r="R2319" s="1">
        <v>305.3</v>
      </c>
      <c r="S2319" s="1">
        <v>9.4</v>
      </c>
      <c r="T2319" s="1">
        <v>31.1</v>
      </c>
      <c r="U2319" s="1">
        <v>8.6999999999999993</v>
      </c>
      <c r="V2319" s="10"/>
      <c r="W2319" s="1" t="s">
        <v>30</v>
      </c>
      <c r="X2319" s="2" t="s">
        <v>24</v>
      </c>
      <c r="Y2319" s="2" t="str" cm="1">
        <f t="array" ref="Y23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0" spans="1:25" ht="15" customHeight="1" x14ac:dyDescent="0.35">
      <c r="A2320" s="1">
        <v>2319</v>
      </c>
      <c r="B2320" s="13">
        <v>-9.1701396876915506</v>
      </c>
      <c r="C2320" s="12">
        <v>38.790245657575703</v>
      </c>
      <c r="D2320" s="1">
        <v>6775</v>
      </c>
      <c r="E2320" s="2" t="s">
        <v>2476</v>
      </c>
      <c r="F2320" s="1"/>
      <c r="G2320" s="2" t="s">
        <v>63</v>
      </c>
      <c r="H2320" s="2" t="s">
        <v>374</v>
      </c>
      <c r="I2320" s="2" t="s">
        <v>842</v>
      </c>
      <c r="J2320" s="1">
        <v>-90100</v>
      </c>
      <c r="K2320" s="1">
        <v>-96966</v>
      </c>
      <c r="L2320" s="2" t="s">
        <v>21</v>
      </c>
      <c r="M2320" s="1">
        <v>1995</v>
      </c>
      <c r="N2320" s="1" t="str" cm="1">
        <f t="array" ref="N23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0" s="2" t="s">
        <v>32</v>
      </c>
      <c r="P2320" s="2" t="str" cm="1">
        <f t="array" ref="P23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0" s="1">
        <v>12</v>
      </c>
      <c r="R2320" s="1">
        <v>307.10000000000002</v>
      </c>
      <c r="S2320" s="1">
        <v>11.3</v>
      </c>
      <c r="T2320" s="1">
        <v>31.9</v>
      </c>
      <c r="U2320" s="1">
        <v>10.7</v>
      </c>
      <c r="V2320" s="10"/>
      <c r="W2320" s="1" t="s">
        <v>30</v>
      </c>
      <c r="X2320" s="2" t="s">
        <v>24</v>
      </c>
      <c r="Y2320" s="2" t="str" cm="1">
        <f t="array" ref="Y23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1" spans="1:25" ht="15" customHeight="1" x14ac:dyDescent="0.35">
      <c r="A2321" s="1">
        <v>2320</v>
      </c>
      <c r="B2321" s="13">
        <v>-9.1694921078930793</v>
      </c>
      <c r="C2321" s="12">
        <v>38.790035217013603</v>
      </c>
      <c r="D2321" s="1">
        <v>6775</v>
      </c>
      <c r="E2321" s="2" t="s">
        <v>2477</v>
      </c>
      <c r="F2321" s="1"/>
      <c r="G2321" s="2" t="s">
        <v>63</v>
      </c>
      <c r="H2321" s="2" t="s">
        <v>374</v>
      </c>
      <c r="I2321" s="2" t="s">
        <v>842</v>
      </c>
      <c r="J2321" s="1">
        <v>-90044</v>
      </c>
      <c r="K2321" s="1">
        <v>-96990</v>
      </c>
      <c r="L2321" s="2" t="s">
        <v>21</v>
      </c>
      <c r="M2321" s="1">
        <v>1995</v>
      </c>
      <c r="N2321" s="1" t="str" cm="1">
        <f t="array" ref="N23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1" s="2" t="s">
        <v>32</v>
      </c>
      <c r="P2321" s="2" t="str" cm="1">
        <f t="array" ref="P23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1" s="1">
        <v>13</v>
      </c>
      <c r="R2321" s="1">
        <v>359.2</v>
      </c>
      <c r="S2321" s="1">
        <v>11.5</v>
      </c>
      <c r="T2321" s="1">
        <v>37</v>
      </c>
      <c r="U2321" s="1">
        <v>10.9</v>
      </c>
      <c r="V2321" s="10"/>
      <c r="W2321" s="1" t="s">
        <v>30</v>
      </c>
      <c r="X2321" s="2" t="s">
        <v>38</v>
      </c>
      <c r="Y2321" s="2" t="str" cm="1">
        <f t="array" ref="Y23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2" spans="1:25" ht="15" customHeight="1" x14ac:dyDescent="0.35">
      <c r="A2322" s="1">
        <v>2321</v>
      </c>
      <c r="B2322" s="13">
        <v>-9.1738541721834803</v>
      </c>
      <c r="C2322" s="12">
        <v>38.796364924630801</v>
      </c>
      <c r="D2322" s="1">
        <v>6780</v>
      </c>
      <c r="E2322" s="2" t="s">
        <v>2478</v>
      </c>
      <c r="F2322" s="1"/>
      <c r="G2322" s="2" t="s">
        <v>19</v>
      </c>
      <c r="H2322" s="2" t="s">
        <v>374</v>
      </c>
      <c r="I2322" s="2" t="s">
        <v>842</v>
      </c>
      <c r="J2322" s="1">
        <v>-90415</v>
      </c>
      <c r="K2322" s="1">
        <v>-96283</v>
      </c>
      <c r="L2322" s="2" t="s">
        <v>21</v>
      </c>
      <c r="M2322" s="1">
        <v>1995</v>
      </c>
      <c r="N2322" s="1" t="str" cm="1">
        <f t="array" ref="N23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2" s="2" t="s">
        <v>32</v>
      </c>
      <c r="P2322" s="2" t="str" cm="1">
        <f t="array" ref="P23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2" s="1">
        <v>3</v>
      </c>
      <c r="R2322" s="1">
        <v>39.9</v>
      </c>
      <c r="S2322" s="1">
        <v>25.6</v>
      </c>
      <c r="T2322" s="1">
        <v>20</v>
      </c>
      <c r="U2322" s="1">
        <v>5.5</v>
      </c>
      <c r="V2322" s="10"/>
      <c r="W2322" s="1" t="s">
        <v>30</v>
      </c>
      <c r="X2322" s="2" t="s">
        <v>24</v>
      </c>
      <c r="Y2322" s="2" t="str" cm="1">
        <f t="array" ref="Y23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3" spans="1:25" ht="15" customHeight="1" x14ac:dyDescent="0.35">
      <c r="A2323" s="1">
        <v>2322</v>
      </c>
      <c r="B2323" s="13">
        <v>-9.1778275857330094</v>
      </c>
      <c r="C2323" s="12">
        <v>38.802040370259903</v>
      </c>
      <c r="D2323" s="1">
        <v>6781</v>
      </c>
      <c r="E2323" s="2" t="s">
        <v>2479</v>
      </c>
      <c r="F2323" s="1"/>
      <c r="G2323" s="2" t="s">
        <v>19</v>
      </c>
      <c r="H2323" s="2" t="s">
        <v>374</v>
      </c>
      <c r="I2323" s="2" t="s">
        <v>842</v>
      </c>
      <c r="J2323" s="1">
        <v>-90753</v>
      </c>
      <c r="K2323" s="1">
        <v>-95649</v>
      </c>
      <c r="L2323" s="2" t="s">
        <v>21</v>
      </c>
      <c r="M2323" s="1">
        <v>1995</v>
      </c>
      <c r="N2323" s="1" t="str" cm="1">
        <f t="array" ref="N23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3" s="2" t="s">
        <v>32</v>
      </c>
      <c r="P2323" s="2" t="str" cm="1">
        <f t="array" ref="P23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3" s="1">
        <v>3</v>
      </c>
      <c r="R2323" s="1">
        <v>47.5</v>
      </c>
      <c r="S2323" s="1">
        <v>31.5</v>
      </c>
      <c r="T2323" s="1">
        <v>25.7</v>
      </c>
      <c r="U2323" s="1">
        <v>7.5</v>
      </c>
      <c r="V2323" s="10"/>
      <c r="W2323" s="1" t="s">
        <v>30</v>
      </c>
      <c r="X2323" s="2" t="s">
        <v>24</v>
      </c>
      <c r="Y2323" s="2" t="str" cm="1">
        <f t="array" ref="Y23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4" spans="1:25" ht="15" customHeight="1" x14ac:dyDescent="0.35">
      <c r="A2324" s="1">
        <v>2323</v>
      </c>
      <c r="B2324" s="13">
        <v>-9.1861924814563896</v>
      </c>
      <c r="C2324" s="12">
        <v>38.801776111208703</v>
      </c>
      <c r="D2324" s="1">
        <v>6782</v>
      </c>
      <c r="E2324" s="2" t="s">
        <v>2480</v>
      </c>
      <c r="F2324" s="1"/>
      <c r="G2324" s="2" t="s">
        <v>19</v>
      </c>
      <c r="H2324" s="2" t="s">
        <v>374</v>
      </c>
      <c r="I2324" s="2" t="s">
        <v>842</v>
      </c>
      <c r="J2324" s="1">
        <v>-91480</v>
      </c>
      <c r="K2324" s="1">
        <v>-95670</v>
      </c>
      <c r="L2324" s="2" t="s">
        <v>21</v>
      </c>
      <c r="M2324" s="1">
        <v>2001</v>
      </c>
      <c r="N2324" s="1" t="str" cm="1">
        <f t="array" ref="N23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4" s="2" t="s">
        <v>32</v>
      </c>
      <c r="P2324" s="2" t="str" cm="1">
        <f t="array" ref="P23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4" s="1">
        <v>3</v>
      </c>
      <c r="R2324" s="1">
        <v>51.2</v>
      </c>
      <c r="S2324" s="1">
        <v>16.399999999999999</v>
      </c>
      <c r="T2324" s="1">
        <v>26.1</v>
      </c>
      <c r="U2324" s="1">
        <v>6.7</v>
      </c>
      <c r="V2324" s="10"/>
      <c r="W2324" s="1" t="s">
        <v>30</v>
      </c>
      <c r="X2324" s="2" t="s">
        <v>24</v>
      </c>
      <c r="Y2324" s="2" t="str" cm="1">
        <f t="array" ref="Y23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5" spans="1:25" ht="15" customHeight="1" x14ac:dyDescent="0.35">
      <c r="A2325" s="1">
        <v>2324</v>
      </c>
      <c r="B2325" s="13">
        <v>-9.1817247441516407</v>
      </c>
      <c r="C2325" s="12">
        <v>38.8040412046117</v>
      </c>
      <c r="D2325" s="1">
        <v>6785</v>
      </c>
      <c r="E2325" s="2" t="s">
        <v>2481</v>
      </c>
      <c r="F2325" s="1"/>
      <c r="G2325" s="2" t="s">
        <v>19</v>
      </c>
      <c r="H2325" s="2" t="s">
        <v>374</v>
      </c>
      <c r="I2325" s="2" t="s">
        <v>842</v>
      </c>
      <c r="J2325" s="1">
        <v>-91089</v>
      </c>
      <c r="K2325" s="1">
        <v>-95423</v>
      </c>
      <c r="L2325" s="2" t="s">
        <v>21</v>
      </c>
      <c r="M2325" s="1">
        <v>1995</v>
      </c>
      <c r="N2325" s="1" t="str" cm="1">
        <f t="array" ref="N23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5" s="2" t="s">
        <v>65</v>
      </c>
      <c r="P2325" s="2" t="str" cm="1">
        <f t="array" ref="P23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5" s="1">
        <v>1</v>
      </c>
      <c r="R2325" s="1">
        <v>15.5</v>
      </c>
      <c r="S2325" s="1">
        <v>25.7</v>
      </c>
      <c r="T2325" s="1">
        <v>15.5</v>
      </c>
      <c r="U2325" s="9"/>
      <c r="V2325" s="10"/>
      <c r="W2325" s="1" t="s">
        <v>30</v>
      </c>
      <c r="X2325" s="2" t="s">
        <v>24</v>
      </c>
      <c r="Y2325" s="2" t="str" cm="1">
        <f t="array" ref="Y23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6" spans="1:25" ht="15" customHeight="1" x14ac:dyDescent="0.35">
      <c r="A2326" s="1">
        <v>2325</v>
      </c>
      <c r="B2326" s="13">
        <v>-9.20050505062874</v>
      </c>
      <c r="C2326" s="12">
        <v>38.741050991376099</v>
      </c>
      <c r="D2326" s="1">
        <v>6790</v>
      </c>
      <c r="E2326" s="2" t="s">
        <v>2482</v>
      </c>
      <c r="F2326" s="1"/>
      <c r="G2326" s="2" t="s">
        <v>19</v>
      </c>
      <c r="H2326" s="2" t="s">
        <v>374</v>
      </c>
      <c r="I2326" s="2" t="s">
        <v>1952</v>
      </c>
      <c r="J2326" s="1">
        <v>-92802</v>
      </c>
      <c r="K2326" s="1">
        <v>-102397</v>
      </c>
      <c r="L2326" s="2" t="s">
        <v>21</v>
      </c>
      <c r="M2326" s="1">
        <v>1994</v>
      </c>
      <c r="N2326" s="1" t="str" cm="1">
        <f t="array" ref="N23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6" s="2" t="s">
        <v>22</v>
      </c>
      <c r="P2326" s="2" t="str" cm="1">
        <f t="array" ref="P23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26" s="1">
        <v>1</v>
      </c>
      <c r="R2326" s="1">
        <v>27.8</v>
      </c>
      <c r="S2326" s="1">
        <v>44.3</v>
      </c>
      <c r="T2326" s="1">
        <v>27.8</v>
      </c>
      <c r="U2326" s="9"/>
      <c r="V2326" s="10"/>
      <c r="W2326" s="1" t="s">
        <v>30</v>
      </c>
      <c r="X2326" s="2" t="s">
        <v>38</v>
      </c>
      <c r="Y2326" s="2" t="str" cm="1">
        <f t="array" ref="Y23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7" spans="1:25" ht="15" customHeight="1" x14ac:dyDescent="0.35">
      <c r="A2327" s="1">
        <v>2326</v>
      </c>
      <c r="B2327" s="13">
        <v>-9.2027688620083499</v>
      </c>
      <c r="C2327" s="12">
        <v>38.741687867010903</v>
      </c>
      <c r="D2327" s="1">
        <v>6791</v>
      </c>
      <c r="E2327" s="2" t="s">
        <v>2483</v>
      </c>
      <c r="F2327" s="1"/>
      <c r="G2327" s="2" t="s">
        <v>19</v>
      </c>
      <c r="H2327" s="2" t="s">
        <v>374</v>
      </c>
      <c r="I2327" s="2" t="s">
        <v>1952</v>
      </c>
      <c r="J2327" s="1">
        <v>-92998</v>
      </c>
      <c r="K2327" s="1">
        <v>-102324</v>
      </c>
      <c r="L2327" s="2" t="s">
        <v>21</v>
      </c>
      <c r="M2327" s="1">
        <v>1994</v>
      </c>
      <c r="N2327" s="1" t="str" cm="1">
        <f t="array" ref="N23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7" s="2" t="s">
        <v>65</v>
      </c>
      <c r="P2327" s="2" t="str" cm="1">
        <f t="array" ref="P23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7" s="1">
        <v>1</v>
      </c>
      <c r="R2327" s="1">
        <v>15.4</v>
      </c>
      <c r="S2327" s="1">
        <v>155.5</v>
      </c>
      <c r="T2327" s="1">
        <v>15.4</v>
      </c>
      <c r="U2327" s="9"/>
      <c r="V2327" s="10"/>
      <c r="W2327" s="1" t="s">
        <v>30</v>
      </c>
      <c r="X2327" s="2" t="s">
        <v>24</v>
      </c>
      <c r="Y2327" s="2" t="str" cm="1">
        <f t="array" ref="Y23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8" spans="1:25" ht="15" customHeight="1" x14ac:dyDescent="0.35">
      <c r="A2328" s="1">
        <v>2327</v>
      </c>
      <c r="B2328" s="13">
        <v>-9.2041455748206804</v>
      </c>
      <c r="C2328" s="12">
        <v>38.740684401531098</v>
      </c>
      <c r="D2328" s="1">
        <v>6792</v>
      </c>
      <c r="E2328" s="2" t="s">
        <v>2484</v>
      </c>
      <c r="F2328" s="1"/>
      <c r="G2328" s="2" t="s">
        <v>37</v>
      </c>
      <c r="H2328" s="2" t="s">
        <v>374</v>
      </c>
      <c r="I2328" s="2" t="s">
        <v>1952</v>
      </c>
      <c r="J2328" s="1">
        <v>-93119</v>
      </c>
      <c r="K2328" s="1">
        <v>-102434</v>
      </c>
      <c r="L2328" s="2" t="s">
        <v>21</v>
      </c>
      <c r="M2328" s="1">
        <v>1994</v>
      </c>
      <c r="N2328" s="1" t="str" cm="1">
        <f t="array" ref="N23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8" s="2" t="s">
        <v>32</v>
      </c>
      <c r="P2328" s="2" t="str" cm="1">
        <f t="array" ref="P23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28" s="1">
        <v>4</v>
      </c>
      <c r="R2328" s="1">
        <v>68.099999999999994</v>
      </c>
      <c r="S2328" s="1">
        <v>39.799999999999997</v>
      </c>
      <c r="T2328" s="1">
        <v>22</v>
      </c>
      <c r="U2328" s="1">
        <v>6.8</v>
      </c>
      <c r="V2328" s="10"/>
      <c r="W2328" s="1" t="s">
        <v>30</v>
      </c>
      <c r="X2328" s="2" t="s">
        <v>38</v>
      </c>
      <c r="Y2328" s="2" t="str" cm="1">
        <f t="array" ref="Y23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29" spans="1:25" ht="15" customHeight="1" x14ac:dyDescent="0.35">
      <c r="A2329" s="1">
        <v>2328</v>
      </c>
      <c r="B2329" s="13">
        <v>-9.2057426724335496</v>
      </c>
      <c r="C2329" s="12">
        <v>38.741345342218601</v>
      </c>
      <c r="D2329" s="1">
        <v>6793</v>
      </c>
      <c r="E2329" s="2" t="s">
        <v>2485</v>
      </c>
      <c r="F2329" s="1"/>
      <c r="G2329" s="2" t="s">
        <v>37</v>
      </c>
      <c r="H2329" s="2" t="s">
        <v>374</v>
      </c>
      <c r="I2329" s="2" t="s">
        <v>1952</v>
      </c>
      <c r="J2329" s="1">
        <v>-93257</v>
      </c>
      <c r="K2329" s="1">
        <v>-102359</v>
      </c>
      <c r="L2329" s="2" t="s">
        <v>21</v>
      </c>
      <c r="M2329" s="1">
        <v>2009</v>
      </c>
      <c r="N2329" s="1" t="str" cm="1">
        <f t="array" ref="N23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29" s="2" t="s">
        <v>65</v>
      </c>
      <c r="P2329" s="2" t="str" cm="1">
        <f t="array" ref="P23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29" s="1">
        <v>1</v>
      </c>
      <c r="R2329" s="1">
        <v>25.5</v>
      </c>
      <c r="S2329" s="1">
        <v>13.5</v>
      </c>
      <c r="T2329" s="1">
        <v>25.5</v>
      </c>
      <c r="U2329" s="9"/>
      <c r="V2329" s="10"/>
      <c r="W2329" s="1" t="s">
        <v>30</v>
      </c>
      <c r="X2329" s="2" t="s">
        <v>24</v>
      </c>
      <c r="Y2329" s="2" t="str" cm="1">
        <f t="array" ref="Y23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0" spans="1:25" ht="15" customHeight="1" x14ac:dyDescent="0.35">
      <c r="A2330" s="1">
        <v>2329</v>
      </c>
      <c r="B2330" s="13">
        <v>-9.2062602154866298</v>
      </c>
      <c r="C2330" s="12">
        <v>38.740574928208801</v>
      </c>
      <c r="D2330" s="1">
        <v>6794</v>
      </c>
      <c r="E2330" s="2" t="s">
        <v>2486</v>
      </c>
      <c r="F2330" s="1"/>
      <c r="G2330" s="2" t="s">
        <v>37</v>
      </c>
      <c r="H2330" s="2" t="s">
        <v>374</v>
      </c>
      <c r="I2330" s="2" t="s">
        <v>1952</v>
      </c>
      <c r="J2330" s="1">
        <v>-93303</v>
      </c>
      <c r="K2330" s="1">
        <v>-102444</v>
      </c>
      <c r="L2330" s="2" t="s">
        <v>21</v>
      </c>
      <c r="M2330" s="1">
        <v>2009</v>
      </c>
      <c r="N2330" s="1" t="str" cm="1">
        <f t="array" ref="N23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0" s="2" t="s">
        <v>22</v>
      </c>
      <c r="P2330" s="2" t="str" cm="1">
        <f t="array" ref="P23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0" s="1">
        <v>1</v>
      </c>
      <c r="R2330" s="1">
        <v>15.4</v>
      </c>
      <c r="S2330" s="1">
        <v>11.7</v>
      </c>
      <c r="T2330" s="1">
        <v>15.4</v>
      </c>
      <c r="U2330" s="9"/>
      <c r="V2330" s="10"/>
      <c r="W2330" s="1" t="s">
        <v>30</v>
      </c>
      <c r="X2330" s="2" t="s">
        <v>24</v>
      </c>
      <c r="Y2330" s="2" t="str" cm="1">
        <f t="array" ref="Y23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1" spans="1:25" ht="15" customHeight="1" x14ac:dyDescent="0.35">
      <c r="A2331" s="1">
        <v>2330</v>
      </c>
      <c r="B2331" s="13">
        <v>-9.2112782252056906</v>
      </c>
      <c r="C2331" s="12">
        <v>38.740033321227202</v>
      </c>
      <c r="D2331" s="1">
        <v>6796</v>
      </c>
      <c r="E2331" s="2" t="s">
        <v>2487</v>
      </c>
      <c r="F2331" s="1"/>
      <c r="G2331" s="2" t="s">
        <v>19</v>
      </c>
      <c r="H2331" s="2" t="s">
        <v>374</v>
      </c>
      <c r="I2331" s="2" t="s">
        <v>1952</v>
      </c>
      <c r="J2331" s="1">
        <v>-93740</v>
      </c>
      <c r="K2331" s="1">
        <v>-102499</v>
      </c>
      <c r="L2331" s="2" t="s">
        <v>21</v>
      </c>
      <c r="M2331" s="1">
        <v>1994</v>
      </c>
      <c r="N2331" s="1" t="str" cm="1">
        <f t="array" ref="N23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1" s="2" t="s">
        <v>22</v>
      </c>
      <c r="P2331" s="2" t="str" cm="1">
        <f t="array" ref="P23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1" s="1">
        <v>1</v>
      </c>
      <c r="R2331" s="1">
        <v>25</v>
      </c>
      <c r="S2331" s="1">
        <v>39.700000000000003</v>
      </c>
      <c r="T2331" s="1">
        <v>25</v>
      </c>
      <c r="U2331" s="9"/>
      <c r="V2331" s="10"/>
      <c r="W2331" s="1" t="s">
        <v>30</v>
      </c>
      <c r="X2331" s="2" t="s">
        <v>38</v>
      </c>
      <c r="Y2331" s="2" t="str" cm="1">
        <f t="array" ref="Y23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2" spans="1:25" ht="15" customHeight="1" x14ac:dyDescent="0.35">
      <c r="A2332" s="1">
        <v>2331</v>
      </c>
      <c r="B2332" s="13">
        <v>-9.2140513078078801</v>
      </c>
      <c r="C2332" s="12">
        <v>38.740115803526102</v>
      </c>
      <c r="D2332" s="1">
        <v>6797</v>
      </c>
      <c r="E2332" s="2" t="s">
        <v>2488</v>
      </c>
      <c r="F2332" s="1"/>
      <c r="G2332" s="2" t="s">
        <v>19</v>
      </c>
      <c r="H2332" s="2" t="s">
        <v>374</v>
      </c>
      <c r="I2332" s="2" t="s">
        <v>1952</v>
      </c>
      <c r="J2332" s="1">
        <v>-93981</v>
      </c>
      <c r="K2332" s="1">
        <v>-102487</v>
      </c>
      <c r="L2332" s="2" t="s">
        <v>21</v>
      </c>
      <c r="M2332" s="1">
        <v>1994</v>
      </c>
      <c r="N2332" s="1" t="str" cm="1">
        <f t="array" ref="N23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2" s="2" t="s">
        <v>32</v>
      </c>
      <c r="P2332" s="2" t="str" cm="1">
        <f t="array" ref="P23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2" s="1">
        <v>3</v>
      </c>
      <c r="R2332" s="1">
        <v>43.3</v>
      </c>
      <c r="S2332" s="1">
        <v>37</v>
      </c>
      <c r="T2332" s="1">
        <v>23.1</v>
      </c>
      <c r="U2332" s="1">
        <v>5.8</v>
      </c>
      <c r="V2332" s="10"/>
      <c r="W2332" s="1" t="s">
        <v>30</v>
      </c>
      <c r="X2332" s="2" t="s">
        <v>38</v>
      </c>
      <c r="Y2332" s="2" t="str" cm="1">
        <f t="array" ref="Y23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3" spans="1:25" ht="15" customHeight="1" x14ac:dyDescent="0.35">
      <c r="A2333" s="1">
        <v>2332</v>
      </c>
      <c r="B2333" s="13">
        <v>-9.2640937578740292</v>
      </c>
      <c r="C2333" s="12">
        <v>38.747398004482598</v>
      </c>
      <c r="D2333" s="1">
        <v>6809</v>
      </c>
      <c r="E2333" s="2" t="s">
        <v>2489</v>
      </c>
      <c r="F2333" s="1"/>
      <c r="G2333" s="2" t="s">
        <v>37</v>
      </c>
      <c r="H2333" s="2" t="s">
        <v>374</v>
      </c>
      <c r="I2333" s="2" t="s">
        <v>843</v>
      </c>
      <c r="J2333" s="1">
        <v>-98322</v>
      </c>
      <c r="K2333" s="1">
        <v>-101626</v>
      </c>
      <c r="L2333" s="2" t="s">
        <v>21</v>
      </c>
      <c r="M2333" s="1">
        <v>1991</v>
      </c>
      <c r="N2333" s="1" t="str" cm="1">
        <f t="array" ref="N23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3" s="2" t="s">
        <v>32</v>
      </c>
      <c r="P2333" s="2" t="str" cm="1">
        <f t="array" ref="P23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3" s="1">
        <v>3</v>
      </c>
      <c r="R2333" s="1">
        <v>58.9</v>
      </c>
      <c r="S2333" s="1">
        <v>26.8</v>
      </c>
      <c r="T2333" s="1">
        <v>32.299999999999997</v>
      </c>
      <c r="U2333" s="1">
        <v>6.1</v>
      </c>
      <c r="V2333" s="10"/>
      <c r="W2333" s="1" t="s">
        <v>30</v>
      </c>
      <c r="X2333" s="2" t="s">
        <v>24</v>
      </c>
      <c r="Y2333" s="2" t="str" cm="1">
        <f t="array" ref="Y23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4" spans="1:25" ht="15" customHeight="1" x14ac:dyDescent="0.35">
      <c r="A2334" s="1">
        <v>2333</v>
      </c>
      <c r="B2334" s="13">
        <v>-9.2270324792098997</v>
      </c>
      <c r="C2334" s="12">
        <v>38.698378882387097</v>
      </c>
      <c r="D2334" s="1">
        <v>6826</v>
      </c>
      <c r="E2334" s="2" t="s">
        <v>2490</v>
      </c>
      <c r="F2334" s="1"/>
      <c r="G2334" s="2" t="s">
        <v>63</v>
      </c>
      <c r="H2334" s="2" t="s">
        <v>374</v>
      </c>
      <c r="I2334" s="2" t="s">
        <v>1781</v>
      </c>
      <c r="J2334" s="1">
        <v>-95165</v>
      </c>
      <c r="K2334" s="1">
        <v>-107107</v>
      </c>
      <c r="L2334" s="2" t="s">
        <v>21</v>
      </c>
      <c r="M2334" s="1">
        <v>2002</v>
      </c>
      <c r="N2334" s="1" t="str" cm="1">
        <f t="array" ref="N23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4" s="2" t="s">
        <v>32</v>
      </c>
      <c r="P2334" s="2" t="str" cm="1">
        <f t="array" ref="P23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4" s="1">
        <v>10</v>
      </c>
      <c r="R2334" s="1">
        <v>360.5</v>
      </c>
      <c r="S2334" s="1">
        <v>10.1</v>
      </c>
      <c r="T2334" s="1">
        <v>38.1</v>
      </c>
      <c r="U2334" s="1">
        <v>7.8</v>
      </c>
      <c r="V2334" s="10"/>
      <c r="W2334" s="1" t="s">
        <v>30</v>
      </c>
      <c r="X2334" s="2" t="s">
        <v>38</v>
      </c>
      <c r="Y2334" s="2" t="str" cm="1">
        <f t="array" ref="Y23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5" spans="1:25" ht="15" customHeight="1" x14ac:dyDescent="0.35">
      <c r="A2335" s="1">
        <v>2334</v>
      </c>
      <c r="B2335" s="13">
        <v>-9.2268409688233994</v>
      </c>
      <c r="C2335" s="12">
        <v>38.699389553842998</v>
      </c>
      <c r="D2335" s="1">
        <v>6826</v>
      </c>
      <c r="E2335" s="2" t="s">
        <v>2491</v>
      </c>
      <c r="F2335" s="1"/>
      <c r="G2335" s="2" t="s">
        <v>63</v>
      </c>
      <c r="H2335" s="2" t="s">
        <v>374</v>
      </c>
      <c r="I2335" s="2" t="s">
        <v>1781</v>
      </c>
      <c r="J2335" s="1">
        <v>-95147</v>
      </c>
      <c r="K2335" s="1">
        <v>-106995</v>
      </c>
      <c r="L2335" s="2" t="s">
        <v>21</v>
      </c>
      <c r="M2335" s="1">
        <v>2002</v>
      </c>
      <c r="N2335" s="1" t="str" cm="1">
        <f t="array" ref="N23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5" s="2" t="s">
        <v>32</v>
      </c>
      <c r="P2335" s="2" t="str" cm="1">
        <f t="array" ref="P23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5" s="1">
        <v>7</v>
      </c>
      <c r="R2335" s="1">
        <v>239.4</v>
      </c>
      <c r="S2335" s="1">
        <v>8.4</v>
      </c>
      <c r="T2335" s="1">
        <v>36.4</v>
      </c>
      <c r="U2335" s="1">
        <v>6.2</v>
      </c>
      <c r="V2335" s="10"/>
      <c r="W2335" s="1" t="s">
        <v>30</v>
      </c>
      <c r="X2335" s="2" t="s">
        <v>38</v>
      </c>
      <c r="Y2335" s="2" t="str" cm="1">
        <f t="array" ref="Y23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6" spans="1:25" ht="15" customHeight="1" x14ac:dyDescent="0.35">
      <c r="A2336" s="1">
        <v>2335</v>
      </c>
      <c r="B2336" s="13">
        <v>-9.2284162252672104</v>
      </c>
      <c r="C2336" s="12">
        <v>38.697158875516898</v>
      </c>
      <c r="D2336" s="1">
        <v>6826</v>
      </c>
      <c r="E2336" s="2" t="s">
        <v>2492</v>
      </c>
      <c r="F2336" s="1"/>
      <c r="G2336" s="2" t="s">
        <v>63</v>
      </c>
      <c r="H2336" s="2" t="s">
        <v>374</v>
      </c>
      <c r="I2336" s="2" t="s">
        <v>1781</v>
      </c>
      <c r="J2336" s="1">
        <v>-95287</v>
      </c>
      <c r="K2336" s="1">
        <v>-107241</v>
      </c>
      <c r="L2336" s="2" t="s">
        <v>21</v>
      </c>
      <c r="M2336" s="1">
        <v>2002</v>
      </c>
      <c r="N2336" s="1" t="str" cm="1">
        <f t="array" ref="N23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6" s="2" t="s">
        <v>32</v>
      </c>
      <c r="P2336" s="2" t="str" cm="1">
        <f t="array" ref="P23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6" s="1">
        <v>15</v>
      </c>
      <c r="R2336" s="1">
        <v>568.6</v>
      </c>
      <c r="S2336" s="1">
        <v>18.8</v>
      </c>
      <c r="T2336" s="1">
        <v>63.3</v>
      </c>
      <c r="U2336" s="1">
        <v>8</v>
      </c>
      <c r="V2336" s="10"/>
      <c r="W2336" s="1" t="s">
        <v>30</v>
      </c>
      <c r="X2336" s="2" t="s">
        <v>38</v>
      </c>
      <c r="Y2336" s="2" t="str" cm="1">
        <f t="array" ref="Y23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7" spans="1:25" ht="15" customHeight="1" x14ac:dyDescent="0.35">
      <c r="A2337" s="1">
        <v>2336</v>
      </c>
      <c r="B2337" s="13">
        <v>-9.2246447306282295</v>
      </c>
      <c r="C2337" s="12">
        <v>38.705391291105698</v>
      </c>
      <c r="D2337" s="1">
        <v>6829</v>
      </c>
      <c r="E2337" s="2" t="s">
        <v>2493</v>
      </c>
      <c r="F2337" s="1"/>
      <c r="G2337" s="2" t="s">
        <v>37</v>
      </c>
      <c r="H2337" s="2" t="s">
        <v>374</v>
      </c>
      <c r="I2337" s="2" t="s">
        <v>1781</v>
      </c>
      <c r="J2337" s="1">
        <v>-94948</v>
      </c>
      <c r="K2337" s="1">
        <v>-106331</v>
      </c>
      <c r="L2337" s="2" t="s">
        <v>21</v>
      </c>
      <c r="M2337" s="1">
        <v>1995</v>
      </c>
      <c r="N2337" s="1" t="str" cm="1">
        <f t="array" ref="N23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7" s="2" t="s">
        <v>32</v>
      </c>
      <c r="P2337" s="2" t="str" cm="1">
        <f t="array" ref="P23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7" s="1">
        <v>2</v>
      </c>
      <c r="R2337" s="1">
        <v>48.8</v>
      </c>
      <c r="S2337" s="1">
        <v>10.199999999999999</v>
      </c>
      <c r="T2337" s="1">
        <v>24.4</v>
      </c>
      <c r="U2337" s="1">
        <v>6.8</v>
      </c>
      <c r="V2337" s="10"/>
      <c r="W2337" s="1" t="s">
        <v>30</v>
      </c>
      <c r="X2337" s="2" t="s">
        <v>38</v>
      </c>
      <c r="Y2337" s="2" t="str" cm="1">
        <f t="array" ref="Y23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8" spans="1:25" ht="15" customHeight="1" x14ac:dyDescent="0.35">
      <c r="A2338" s="1">
        <v>2337</v>
      </c>
      <c r="B2338" s="13">
        <v>-9.2225988723846495</v>
      </c>
      <c r="C2338" s="12">
        <v>38.706932699145298</v>
      </c>
      <c r="D2338" s="1">
        <v>6830</v>
      </c>
      <c r="E2338" s="2" t="s">
        <v>2494</v>
      </c>
      <c r="F2338" s="1"/>
      <c r="G2338" s="2" t="s">
        <v>19</v>
      </c>
      <c r="H2338" s="2" t="s">
        <v>374</v>
      </c>
      <c r="I2338" s="2" t="s">
        <v>1781</v>
      </c>
      <c r="J2338" s="1">
        <v>-94768</v>
      </c>
      <c r="K2338" s="1">
        <v>-106162</v>
      </c>
      <c r="L2338" s="2" t="s">
        <v>21</v>
      </c>
      <c r="M2338" s="1">
        <v>1994</v>
      </c>
      <c r="N2338" s="1" t="str" cm="1">
        <f t="array" ref="N23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8" s="2" t="s">
        <v>32</v>
      </c>
      <c r="P2338" s="2" t="str" cm="1">
        <f t="array" ref="P23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38" s="1">
        <v>2</v>
      </c>
      <c r="R2338" s="1">
        <v>30.6</v>
      </c>
      <c r="S2338" s="1">
        <v>34</v>
      </c>
      <c r="T2338" s="1">
        <v>17</v>
      </c>
      <c r="U2338" s="1">
        <v>6</v>
      </c>
      <c r="V2338" s="10"/>
      <c r="W2338" s="1" t="s">
        <v>30</v>
      </c>
      <c r="X2338" s="2" t="s">
        <v>24</v>
      </c>
      <c r="Y2338" s="2" t="str" cm="1">
        <f t="array" ref="Y23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39" spans="1:25" ht="15" customHeight="1" x14ac:dyDescent="0.35">
      <c r="A2339" s="1">
        <v>2338</v>
      </c>
      <c r="B2339" s="13">
        <v>-9.2156181192791902</v>
      </c>
      <c r="C2339" s="12">
        <v>38.719716612859401</v>
      </c>
      <c r="D2339" s="1">
        <v>6831</v>
      </c>
      <c r="E2339" s="2" t="s">
        <v>2495</v>
      </c>
      <c r="F2339" s="1"/>
      <c r="G2339" s="2" t="s">
        <v>19</v>
      </c>
      <c r="H2339" s="2" t="s">
        <v>374</v>
      </c>
      <c r="I2339" s="2" t="s">
        <v>1781</v>
      </c>
      <c r="J2339" s="1">
        <v>-94144</v>
      </c>
      <c r="K2339" s="1">
        <v>-104750</v>
      </c>
      <c r="L2339" s="2" t="s">
        <v>21</v>
      </c>
      <c r="M2339" s="1">
        <v>1993</v>
      </c>
      <c r="N2339" s="1" t="str" cm="1">
        <f t="array" ref="N23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39" s="2" t="s">
        <v>22</v>
      </c>
      <c r="P2339" s="2" t="str" cm="1">
        <f t="array" ref="P23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39" s="1">
        <v>1</v>
      </c>
      <c r="R2339" s="1">
        <v>16.3</v>
      </c>
      <c r="S2339" s="1">
        <v>38.4</v>
      </c>
      <c r="T2339" s="1">
        <v>16.3</v>
      </c>
      <c r="U2339" s="9"/>
      <c r="V2339" s="10"/>
      <c r="W2339" s="1" t="s">
        <v>30</v>
      </c>
      <c r="X2339" s="2" t="s">
        <v>24</v>
      </c>
      <c r="Y2339" s="2" t="str" cm="1">
        <f t="array" ref="Y23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0" spans="1:25" ht="15" customHeight="1" x14ac:dyDescent="0.35">
      <c r="A2340" s="1">
        <v>2339</v>
      </c>
      <c r="B2340" s="13">
        <v>-9.2095667844353404</v>
      </c>
      <c r="C2340" s="12">
        <v>38.726393244945797</v>
      </c>
      <c r="D2340" s="1">
        <v>6833</v>
      </c>
      <c r="E2340" s="2" t="s">
        <v>2496</v>
      </c>
      <c r="F2340" s="1"/>
      <c r="G2340" s="2" t="s">
        <v>37</v>
      </c>
      <c r="H2340" s="2" t="s">
        <v>374</v>
      </c>
      <c r="I2340" s="2" t="s">
        <v>1781</v>
      </c>
      <c r="J2340" s="1">
        <v>-93609</v>
      </c>
      <c r="K2340" s="1">
        <v>-104015</v>
      </c>
      <c r="L2340" s="2" t="s">
        <v>21</v>
      </c>
      <c r="M2340" s="1">
        <v>1993</v>
      </c>
      <c r="N2340" s="1" t="str" cm="1">
        <f t="array" ref="N23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0" s="2" t="s">
        <v>32</v>
      </c>
      <c r="P2340" s="2" t="str" cm="1">
        <f t="array" ref="P23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0" s="1">
        <v>4</v>
      </c>
      <c r="R2340" s="1">
        <v>57.3</v>
      </c>
      <c r="S2340" s="1">
        <v>10.199999999999999</v>
      </c>
      <c r="T2340" s="1">
        <v>20.7</v>
      </c>
      <c r="U2340" s="1">
        <v>5.4</v>
      </c>
      <c r="V2340" s="10"/>
      <c r="W2340" s="1" t="s">
        <v>30</v>
      </c>
      <c r="X2340" s="2" t="s">
        <v>38</v>
      </c>
      <c r="Y2340" s="2" t="str" cm="1">
        <f t="array" ref="Y23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1" spans="1:25" ht="15" customHeight="1" x14ac:dyDescent="0.35">
      <c r="A2341" s="1">
        <v>2340</v>
      </c>
      <c r="B2341" s="13">
        <v>-9.2105637023632596</v>
      </c>
      <c r="C2341" s="12">
        <v>38.729221525383103</v>
      </c>
      <c r="D2341" s="1">
        <v>6834</v>
      </c>
      <c r="E2341" s="2" t="s">
        <v>2497</v>
      </c>
      <c r="F2341" s="1"/>
      <c r="G2341" s="2" t="s">
        <v>37</v>
      </c>
      <c r="H2341" s="2" t="s">
        <v>374</v>
      </c>
      <c r="I2341" s="2" t="s">
        <v>1952</v>
      </c>
      <c r="J2341" s="1">
        <v>-93692</v>
      </c>
      <c r="K2341" s="1">
        <v>-103700</v>
      </c>
      <c r="L2341" s="2" t="s">
        <v>21</v>
      </c>
      <c r="M2341" s="1">
        <v>1993</v>
      </c>
      <c r="N2341" s="1" t="str" cm="1">
        <f t="array" ref="N23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1" s="2" t="s">
        <v>32</v>
      </c>
      <c r="P2341" s="2" t="str" cm="1">
        <f t="array" ref="P23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1" s="1">
        <v>4</v>
      </c>
      <c r="R2341" s="1">
        <v>73.400000000000006</v>
      </c>
      <c r="S2341" s="1">
        <v>21</v>
      </c>
      <c r="T2341" s="1">
        <v>21.2</v>
      </c>
      <c r="U2341" s="1">
        <v>8.4</v>
      </c>
      <c r="V2341" s="10"/>
      <c r="W2341" s="1" t="s">
        <v>30</v>
      </c>
      <c r="X2341" s="2" t="s">
        <v>38</v>
      </c>
      <c r="Y2341" s="2" t="str" cm="1">
        <f t="array" ref="Y23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2" spans="1:25" ht="15" customHeight="1" x14ac:dyDescent="0.35">
      <c r="A2342" s="1">
        <v>2341</v>
      </c>
      <c r="B2342" s="13">
        <v>-9.2080185378669306</v>
      </c>
      <c r="C2342" s="12">
        <v>38.734343382236403</v>
      </c>
      <c r="D2342" s="1">
        <v>6838</v>
      </c>
      <c r="E2342" s="2" t="s">
        <v>2498</v>
      </c>
      <c r="F2342" s="1"/>
      <c r="G2342" s="2" t="s">
        <v>37</v>
      </c>
      <c r="H2342" s="2" t="s">
        <v>374</v>
      </c>
      <c r="I2342" s="2" t="s">
        <v>1952</v>
      </c>
      <c r="J2342" s="1">
        <v>-93464</v>
      </c>
      <c r="K2342" s="1">
        <v>-103134</v>
      </c>
      <c r="L2342" s="2" t="s">
        <v>21</v>
      </c>
      <c r="M2342" s="1">
        <v>1993</v>
      </c>
      <c r="N2342" s="1" t="str" cm="1">
        <f t="array" ref="N23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2" s="2" t="s">
        <v>32</v>
      </c>
      <c r="P2342" s="2" t="str" cm="1">
        <f t="array" ref="P23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2" s="1">
        <v>4</v>
      </c>
      <c r="R2342" s="1">
        <v>65.099999999999994</v>
      </c>
      <c r="S2342" s="1">
        <v>10.8</v>
      </c>
      <c r="T2342" s="1">
        <v>18</v>
      </c>
      <c r="U2342" s="1">
        <v>6.6</v>
      </c>
      <c r="V2342" s="10"/>
      <c r="W2342" s="1" t="s">
        <v>30</v>
      </c>
      <c r="X2342" s="2" t="s">
        <v>38</v>
      </c>
      <c r="Y2342" s="2" t="str" cm="1">
        <f t="array" ref="Y23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3" spans="1:25" ht="15" customHeight="1" x14ac:dyDescent="0.35">
      <c r="A2343" s="1">
        <v>2342</v>
      </c>
      <c r="B2343" s="13">
        <v>-9.2088394784001206</v>
      </c>
      <c r="C2343" s="12">
        <v>38.768358252930298</v>
      </c>
      <c r="D2343" s="1">
        <v>6843</v>
      </c>
      <c r="E2343" s="2" t="s">
        <v>2499</v>
      </c>
      <c r="F2343" s="1"/>
      <c r="G2343" s="2" t="s">
        <v>19</v>
      </c>
      <c r="H2343" s="2" t="s">
        <v>374</v>
      </c>
      <c r="I2343" s="2" t="s">
        <v>842</v>
      </c>
      <c r="J2343" s="1">
        <v>-93491</v>
      </c>
      <c r="K2343" s="1">
        <v>-99357</v>
      </c>
      <c r="L2343" s="2" t="s">
        <v>21</v>
      </c>
      <c r="M2343" s="1">
        <v>1996</v>
      </c>
      <c r="N2343" s="1" t="str" cm="1">
        <f t="array" ref="N23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3" s="2" t="s">
        <v>32</v>
      </c>
      <c r="P2343" s="2" t="str" cm="1">
        <f t="array" ref="P23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3" s="1">
        <v>4</v>
      </c>
      <c r="R2343" s="1">
        <v>55.5</v>
      </c>
      <c r="S2343" s="1">
        <v>40</v>
      </c>
      <c r="T2343" s="1">
        <v>17.8</v>
      </c>
      <c r="U2343" s="1">
        <v>7</v>
      </c>
      <c r="V2343" s="10"/>
      <c r="W2343" s="1" t="s">
        <v>30</v>
      </c>
      <c r="X2343" s="2" t="s">
        <v>24</v>
      </c>
      <c r="Y2343" s="2" t="str" cm="1">
        <f t="array" ref="Y23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4" spans="1:25" ht="15" customHeight="1" x14ac:dyDescent="0.35">
      <c r="A2344" s="1">
        <v>2343</v>
      </c>
      <c r="B2344" s="13">
        <v>-9.2074896214384996</v>
      </c>
      <c r="C2344" s="12">
        <v>38.770415432898801</v>
      </c>
      <c r="D2344" s="1">
        <v>6844</v>
      </c>
      <c r="E2344" s="2" t="s">
        <v>2500</v>
      </c>
      <c r="F2344" s="1"/>
      <c r="G2344" s="2" t="s">
        <v>37</v>
      </c>
      <c r="H2344" s="2" t="s">
        <v>374</v>
      </c>
      <c r="I2344" s="2" t="s">
        <v>842</v>
      </c>
      <c r="J2344" s="1">
        <v>-93371</v>
      </c>
      <c r="K2344" s="1">
        <v>-99130</v>
      </c>
      <c r="L2344" s="2" t="s">
        <v>21</v>
      </c>
      <c r="M2344" s="1">
        <v>1995</v>
      </c>
      <c r="N2344" s="1" t="str" cm="1">
        <f t="array" ref="N23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4" s="2" t="s">
        <v>32</v>
      </c>
      <c r="P2344" s="2" t="str" cm="1">
        <f t="array" ref="P23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4" s="1">
        <v>4</v>
      </c>
      <c r="R2344" s="1">
        <v>121.5</v>
      </c>
      <c r="S2344" s="1">
        <v>12.6</v>
      </c>
      <c r="T2344" s="1">
        <v>42.8</v>
      </c>
      <c r="U2344" s="1">
        <v>9.1999999999999993</v>
      </c>
      <c r="V2344" s="10"/>
      <c r="W2344" s="1" t="s">
        <v>30</v>
      </c>
      <c r="X2344" s="2" t="s">
        <v>38</v>
      </c>
      <c r="Y2344" s="2" t="str" cm="1">
        <f t="array" ref="Y23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5" spans="1:25" ht="15" customHeight="1" x14ac:dyDescent="0.35">
      <c r="A2345" s="1">
        <v>2344</v>
      </c>
      <c r="B2345" s="13">
        <v>-9.2033847324873506</v>
      </c>
      <c r="C2345" s="12">
        <v>38.772146558817298</v>
      </c>
      <c r="D2345" s="1">
        <v>6845</v>
      </c>
      <c r="E2345" s="2" t="s">
        <v>2501</v>
      </c>
      <c r="F2345" s="1"/>
      <c r="G2345" s="2" t="s">
        <v>37</v>
      </c>
      <c r="H2345" s="2" t="s">
        <v>374</v>
      </c>
      <c r="I2345" s="2" t="s">
        <v>842</v>
      </c>
      <c r="J2345" s="1">
        <v>-93012</v>
      </c>
      <c r="K2345" s="1">
        <v>-98942</v>
      </c>
      <c r="L2345" s="2" t="s">
        <v>21</v>
      </c>
      <c r="M2345" s="1">
        <v>1996</v>
      </c>
      <c r="N2345" s="1" t="str" cm="1">
        <f t="array" ref="N23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5" s="2" t="s">
        <v>32</v>
      </c>
      <c r="P2345" s="2" t="str" cm="1">
        <f t="array" ref="P23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5" s="1">
        <v>3</v>
      </c>
      <c r="R2345" s="1">
        <v>90.7</v>
      </c>
      <c r="S2345" s="1">
        <v>17.600000000000001</v>
      </c>
      <c r="T2345" s="1">
        <v>48.1</v>
      </c>
      <c r="U2345" s="1">
        <v>6.6</v>
      </c>
      <c r="V2345" s="10"/>
      <c r="W2345" s="1" t="s">
        <v>30</v>
      </c>
      <c r="X2345" s="2" t="s">
        <v>38</v>
      </c>
      <c r="Y2345" s="2" t="str" cm="1">
        <f t="array" ref="Y23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6" spans="1:25" ht="15" customHeight="1" x14ac:dyDescent="0.35">
      <c r="A2346" s="1">
        <v>2345</v>
      </c>
      <c r="B2346" s="13">
        <v>-9.2013017034047895</v>
      </c>
      <c r="C2346" s="12">
        <v>38.772895246539299</v>
      </c>
      <c r="D2346" s="1">
        <v>6846</v>
      </c>
      <c r="E2346" s="2" t="s">
        <v>2502</v>
      </c>
      <c r="F2346" s="1"/>
      <c r="G2346" s="2" t="s">
        <v>37</v>
      </c>
      <c r="H2346" s="2" t="s">
        <v>374</v>
      </c>
      <c r="I2346" s="2" t="s">
        <v>842</v>
      </c>
      <c r="J2346" s="1">
        <v>-92830</v>
      </c>
      <c r="K2346" s="1">
        <v>-98861</v>
      </c>
      <c r="L2346" s="2" t="s">
        <v>21</v>
      </c>
      <c r="M2346" s="1">
        <v>1996</v>
      </c>
      <c r="N2346" s="1" t="str" cm="1">
        <f t="array" ref="N23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6" s="2" t="s">
        <v>32</v>
      </c>
      <c r="P2346" s="2" t="str" cm="1">
        <f t="array" ref="P23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6" s="1">
        <v>3</v>
      </c>
      <c r="R2346" s="1">
        <v>76.5</v>
      </c>
      <c r="S2346" s="1">
        <v>7.6</v>
      </c>
      <c r="T2346" s="1">
        <v>40.4</v>
      </c>
      <c r="U2346" s="1">
        <v>8.3000000000000007</v>
      </c>
      <c r="V2346" s="10"/>
      <c r="W2346" s="1" t="s">
        <v>30</v>
      </c>
      <c r="X2346" s="2" t="s">
        <v>38</v>
      </c>
      <c r="Y2346" s="2" t="str" cm="1">
        <f t="array" ref="Y23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7" spans="1:25" ht="15" customHeight="1" x14ac:dyDescent="0.35">
      <c r="A2347" s="1">
        <v>2346</v>
      </c>
      <c r="B2347" s="13">
        <v>-9.1974697040233</v>
      </c>
      <c r="C2347" s="12">
        <v>38.774425499848299</v>
      </c>
      <c r="D2347" s="1">
        <v>6847</v>
      </c>
      <c r="E2347" s="2" t="s">
        <v>2503</v>
      </c>
      <c r="F2347" s="1"/>
      <c r="G2347" s="2" t="s">
        <v>63</v>
      </c>
      <c r="H2347" s="2" t="s">
        <v>374</v>
      </c>
      <c r="I2347" s="2" t="s">
        <v>842</v>
      </c>
      <c r="J2347" s="1">
        <v>-92495</v>
      </c>
      <c r="K2347" s="1">
        <v>-98695</v>
      </c>
      <c r="L2347" s="2" t="s">
        <v>21</v>
      </c>
      <c r="M2347" s="1">
        <v>1996</v>
      </c>
      <c r="N2347" s="1" t="str" cm="1">
        <f t="array" ref="N23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7" s="2" t="s">
        <v>32</v>
      </c>
      <c r="P2347" s="2" t="str" cm="1">
        <f t="array" ref="P23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7" s="1">
        <v>14</v>
      </c>
      <c r="R2347" s="1">
        <v>409.4</v>
      </c>
      <c r="S2347" s="1">
        <v>18.100000000000001</v>
      </c>
      <c r="T2347" s="1">
        <v>31.5</v>
      </c>
      <c r="U2347" s="1">
        <v>5.9</v>
      </c>
      <c r="V2347" s="10"/>
      <c r="W2347" s="1" t="s">
        <v>30</v>
      </c>
      <c r="X2347" s="2" t="s">
        <v>38</v>
      </c>
      <c r="Y2347" s="2" t="str" cm="1">
        <f t="array" ref="Y23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8" spans="1:25" ht="15" customHeight="1" x14ac:dyDescent="0.35">
      <c r="A2348" s="1">
        <v>2347</v>
      </c>
      <c r="B2348" s="13">
        <v>-9.1973422078331097</v>
      </c>
      <c r="C2348" s="12">
        <v>38.774363606680502</v>
      </c>
      <c r="D2348" s="1">
        <v>6847</v>
      </c>
      <c r="E2348" s="2" t="s">
        <v>2504</v>
      </c>
      <c r="F2348" s="1"/>
      <c r="G2348" s="2" t="s">
        <v>63</v>
      </c>
      <c r="H2348" s="2" t="s">
        <v>374</v>
      </c>
      <c r="I2348" s="2" t="s">
        <v>842</v>
      </c>
      <c r="J2348" s="1">
        <v>-92484</v>
      </c>
      <c r="K2348" s="1">
        <v>-98702</v>
      </c>
      <c r="L2348" s="2" t="s">
        <v>21</v>
      </c>
      <c r="M2348" s="1">
        <v>1996</v>
      </c>
      <c r="N2348" s="1" t="str" cm="1">
        <f t="array" ref="N23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8" s="2" t="s">
        <v>32</v>
      </c>
      <c r="P2348" s="2" t="str" cm="1">
        <f t="array" ref="P23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48" s="1">
        <v>15</v>
      </c>
      <c r="R2348" s="1">
        <v>412</v>
      </c>
      <c r="S2348" s="1">
        <v>18.100000000000001</v>
      </c>
      <c r="T2348" s="1">
        <v>31.5</v>
      </c>
      <c r="U2348" s="1">
        <v>5.7</v>
      </c>
      <c r="V2348" s="10"/>
      <c r="W2348" s="1" t="s">
        <v>30</v>
      </c>
      <c r="X2348" s="2" t="s">
        <v>38</v>
      </c>
      <c r="Y2348" s="2" t="str" cm="1">
        <f t="array" ref="Y23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49" spans="1:25" ht="15" customHeight="1" x14ac:dyDescent="0.35">
      <c r="A2349" s="1">
        <v>2348</v>
      </c>
      <c r="B2349" s="13">
        <v>-9.1944436597635502</v>
      </c>
      <c r="C2349" s="12">
        <v>38.7783263596057</v>
      </c>
      <c r="D2349" s="1">
        <v>6848</v>
      </c>
      <c r="E2349" s="2" t="s">
        <v>2505</v>
      </c>
      <c r="F2349" s="1"/>
      <c r="G2349" s="2" t="s">
        <v>19</v>
      </c>
      <c r="H2349" s="2" t="s">
        <v>374</v>
      </c>
      <c r="I2349" s="2" t="s">
        <v>842</v>
      </c>
      <c r="J2349" s="1">
        <v>-92227</v>
      </c>
      <c r="K2349" s="1">
        <v>-98265</v>
      </c>
      <c r="L2349" s="2" t="s">
        <v>21</v>
      </c>
      <c r="M2349" s="1">
        <v>1996</v>
      </c>
      <c r="N2349" s="1" t="str" cm="1">
        <f t="array" ref="N23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49" s="2" t="s">
        <v>22</v>
      </c>
      <c r="P2349" s="2" t="str" cm="1">
        <f t="array" ref="P23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49" s="1">
        <v>1</v>
      </c>
      <c r="R2349" s="1">
        <v>13.4</v>
      </c>
      <c r="S2349" s="1">
        <v>35.799999999999997</v>
      </c>
      <c r="T2349" s="1">
        <v>13.4</v>
      </c>
      <c r="U2349" s="9"/>
      <c r="V2349" s="10"/>
      <c r="W2349" s="1" t="s">
        <v>30</v>
      </c>
      <c r="X2349" s="2" t="s">
        <v>24</v>
      </c>
      <c r="Y2349" s="2" t="str" cm="1">
        <f t="array" ref="Y23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0" spans="1:25" ht="15" customHeight="1" x14ac:dyDescent="0.35">
      <c r="A2350" s="1">
        <v>2349</v>
      </c>
      <c r="B2350" s="13">
        <v>-9.1898374928537105</v>
      </c>
      <c r="C2350" s="12">
        <v>38.781232571519197</v>
      </c>
      <c r="D2350" s="1">
        <v>6849</v>
      </c>
      <c r="E2350" s="2" t="s">
        <v>2506</v>
      </c>
      <c r="F2350" s="1"/>
      <c r="G2350" s="2" t="s">
        <v>37</v>
      </c>
      <c r="H2350" s="2" t="s">
        <v>374</v>
      </c>
      <c r="I2350" s="2" t="s">
        <v>842</v>
      </c>
      <c r="J2350" s="1">
        <v>-91823</v>
      </c>
      <c r="K2350" s="1">
        <v>-97947</v>
      </c>
      <c r="L2350" s="2" t="s">
        <v>21</v>
      </c>
      <c r="M2350" s="1">
        <v>1996</v>
      </c>
      <c r="N2350" s="1" t="str" cm="1">
        <f t="array" ref="N23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0" s="2" t="s">
        <v>32</v>
      </c>
      <c r="P2350" s="2" t="str" cm="1">
        <f t="array" ref="P23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0" s="1">
        <v>3</v>
      </c>
      <c r="R2350" s="1">
        <v>73.3</v>
      </c>
      <c r="S2350" s="1">
        <v>20.8</v>
      </c>
      <c r="T2350" s="1">
        <v>37.299999999999997</v>
      </c>
      <c r="U2350" s="1">
        <v>6</v>
      </c>
      <c r="V2350" s="10"/>
      <c r="W2350" s="1" t="s">
        <v>30</v>
      </c>
      <c r="X2350" s="2" t="s">
        <v>24</v>
      </c>
      <c r="Y2350" s="2" t="str" cm="1">
        <f t="array" ref="Y23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1" spans="1:25" ht="15" customHeight="1" x14ac:dyDescent="0.35">
      <c r="A2351" s="1">
        <v>2350</v>
      </c>
      <c r="B2351" s="13">
        <v>-9.1902183348717408</v>
      </c>
      <c r="C2351" s="12">
        <v>38.782084863746299</v>
      </c>
      <c r="D2351" s="1">
        <v>6850</v>
      </c>
      <c r="E2351" s="2" t="s">
        <v>2507</v>
      </c>
      <c r="F2351" s="1"/>
      <c r="G2351" s="2" t="s">
        <v>19</v>
      </c>
      <c r="H2351" s="2" t="s">
        <v>374</v>
      </c>
      <c r="I2351" s="2" t="s">
        <v>842</v>
      </c>
      <c r="J2351" s="1">
        <v>-91855</v>
      </c>
      <c r="K2351" s="1">
        <v>-97852</v>
      </c>
      <c r="L2351" s="2" t="s">
        <v>21</v>
      </c>
      <c r="M2351" s="1">
        <v>1996</v>
      </c>
      <c r="N2351" s="1" t="str" cm="1">
        <f t="array" ref="N23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1" s="2" t="s">
        <v>65</v>
      </c>
      <c r="P2351" s="2" t="str" cm="1">
        <f t="array" ref="P23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1" s="1">
        <v>1</v>
      </c>
      <c r="R2351" s="1">
        <v>11.4</v>
      </c>
      <c r="S2351" s="1">
        <v>22.8</v>
      </c>
      <c r="T2351" s="1">
        <v>11.4</v>
      </c>
      <c r="U2351" s="9"/>
      <c r="V2351" s="10"/>
      <c r="W2351" s="1" t="s">
        <v>30</v>
      </c>
      <c r="X2351" s="2" t="s">
        <v>24</v>
      </c>
      <c r="Y2351" s="2" t="str" cm="1">
        <f t="array" ref="Y23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2" spans="1:25" ht="15" customHeight="1" x14ac:dyDescent="0.35">
      <c r="A2352" s="1">
        <v>2351</v>
      </c>
      <c r="B2352" s="13">
        <v>-9.1859370648405196</v>
      </c>
      <c r="C2352" s="12">
        <v>38.782069469321399</v>
      </c>
      <c r="D2352" s="1">
        <v>6851</v>
      </c>
      <c r="E2352" s="2" t="s">
        <v>2508</v>
      </c>
      <c r="F2352" s="1"/>
      <c r="G2352" s="2" t="s">
        <v>63</v>
      </c>
      <c r="H2352" s="2" t="s">
        <v>374</v>
      </c>
      <c r="I2352" s="2" t="s">
        <v>842</v>
      </c>
      <c r="J2352" s="1">
        <v>-91483</v>
      </c>
      <c r="K2352" s="1">
        <v>-97858</v>
      </c>
      <c r="L2352" s="2" t="s">
        <v>21</v>
      </c>
      <c r="M2352" s="1">
        <v>1996</v>
      </c>
      <c r="N2352" s="1" t="str" cm="1">
        <f t="array" ref="N23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2" s="2" t="s">
        <v>32</v>
      </c>
      <c r="P2352" s="2" t="str" cm="1">
        <f t="array" ref="P23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2" s="1">
        <v>3</v>
      </c>
      <c r="R2352" s="1">
        <v>85.4</v>
      </c>
      <c r="S2352" s="1">
        <v>40.200000000000003</v>
      </c>
      <c r="T2352" s="1">
        <v>33.700000000000003</v>
      </c>
      <c r="U2352" s="1">
        <v>1.1000000000000001</v>
      </c>
      <c r="V2352" s="10"/>
      <c r="W2352" s="1" t="s">
        <v>30</v>
      </c>
      <c r="X2352" s="2" t="s">
        <v>38</v>
      </c>
      <c r="Y2352" s="2" t="str" cm="1">
        <f t="array" ref="Y23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3" spans="1:25" ht="15" customHeight="1" x14ac:dyDescent="0.35">
      <c r="A2353" s="1">
        <v>2352</v>
      </c>
      <c r="B2353" s="13">
        <v>-9.1845647334171794</v>
      </c>
      <c r="C2353" s="12">
        <v>38.783441997318597</v>
      </c>
      <c r="D2353" s="1">
        <v>6852</v>
      </c>
      <c r="E2353" s="2" t="s">
        <v>2509</v>
      </c>
      <c r="F2353" s="1"/>
      <c r="G2353" s="2" t="s">
        <v>37</v>
      </c>
      <c r="H2353" s="2" t="s">
        <v>374</v>
      </c>
      <c r="I2353" s="2" t="s">
        <v>842</v>
      </c>
      <c r="J2353" s="1">
        <v>-91362</v>
      </c>
      <c r="K2353" s="1">
        <v>-97707</v>
      </c>
      <c r="L2353" s="2" t="s">
        <v>21</v>
      </c>
      <c r="M2353" s="1">
        <v>1996</v>
      </c>
      <c r="N2353" s="1" t="str" cm="1">
        <f t="array" ref="N23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3" s="2" t="s">
        <v>32</v>
      </c>
      <c r="P2353" s="2" t="str" cm="1">
        <f t="array" ref="P23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3" s="1">
        <v>4</v>
      </c>
      <c r="R2353" s="1">
        <v>121.1</v>
      </c>
      <c r="S2353" s="1">
        <v>12.6</v>
      </c>
      <c r="T2353" s="1">
        <v>42.2</v>
      </c>
      <c r="U2353" s="1">
        <v>6.4</v>
      </c>
      <c r="V2353" s="10"/>
      <c r="W2353" s="1" t="s">
        <v>30</v>
      </c>
      <c r="X2353" s="2" t="s">
        <v>38</v>
      </c>
      <c r="Y2353" s="2" t="str" cm="1">
        <f t="array" ref="Y23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4" spans="1:25" ht="15" customHeight="1" x14ac:dyDescent="0.35">
      <c r="A2354" s="1">
        <v>2353</v>
      </c>
      <c r="B2354" s="13">
        <v>-9.1782196956139703</v>
      </c>
      <c r="C2354" s="12">
        <v>38.784750997728104</v>
      </c>
      <c r="D2354" s="1">
        <v>6856</v>
      </c>
      <c r="E2354" s="2" t="s">
        <v>2510</v>
      </c>
      <c r="F2354" s="1"/>
      <c r="G2354" s="2" t="s">
        <v>63</v>
      </c>
      <c r="H2354" s="2" t="s">
        <v>374</v>
      </c>
      <c r="I2354" s="2" t="s">
        <v>842</v>
      </c>
      <c r="J2354" s="1">
        <v>-90809</v>
      </c>
      <c r="K2354" s="1">
        <v>-97568</v>
      </c>
      <c r="L2354" s="2" t="s">
        <v>21</v>
      </c>
      <c r="M2354" s="1">
        <v>1996</v>
      </c>
      <c r="N2354" s="1" t="str" cm="1">
        <f t="array" ref="N23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4" s="2" t="s">
        <v>32</v>
      </c>
      <c r="P2354" s="2" t="str" cm="1">
        <f t="array" ref="P23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4" s="1">
        <v>5</v>
      </c>
      <c r="R2354" s="1">
        <v>178.6</v>
      </c>
      <c r="S2354" s="1">
        <v>12.7</v>
      </c>
      <c r="T2354" s="1">
        <v>51.1</v>
      </c>
      <c r="U2354" s="1">
        <v>6.4</v>
      </c>
      <c r="V2354" s="10"/>
      <c r="W2354" s="1" t="s">
        <v>30</v>
      </c>
      <c r="X2354" s="2" t="s">
        <v>38</v>
      </c>
      <c r="Y2354" s="2" t="str" cm="1">
        <f t="array" ref="Y23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5" spans="1:25" ht="15" customHeight="1" x14ac:dyDescent="0.35">
      <c r="A2355" s="1">
        <v>2354</v>
      </c>
      <c r="B2355" s="13">
        <v>-9.1592982257223596</v>
      </c>
      <c r="C2355" s="12">
        <v>38.795899161747897</v>
      </c>
      <c r="D2355" s="1">
        <v>6860</v>
      </c>
      <c r="E2355" s="2" t="s">
        <v>2511</v>
      </c>
      <c r="F2355" s="1"/>
      <c r="G2355" s="2" t="s">
        <v>19</v>
      </c>
      <c r="H2355" s="2" t="s">
        <v>374</v>
      </c>
      <c r="I2355" s="2" t="s">
        <v>842</v>
      </c>
      <c r="J2355" s="1">
        <v>-89151</v>
      </c>
      <c r="K2355" s="1">
        <v>-96349</v>
      </c>
      <c r="L2355" s="2" t="s">
        <v>21</v>
      </c>
      <c r="M2355" s="1">
        <v>1998</v>
      </c>
      <c r="N2355" s="1" t="str" cm="1">
        <f t="array" ref="N23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5" s="2" t="s">
        <v>65</v>
      </c>
      <c r="P2355" s="2" t="str" cm="1">
        <f t="array" ref="P23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5" s="1">
        <v>1</v>
      </c>
      <c r="R2355" s="1">
        <v>9</v>
      </c>
      <c r="S2355" s="1">
        <v>41.6</v>
      </c>
      <c r="T2355" s="1">
        <v>9</v>
      </c>
      <c r="U2355" s="9"/>
      <c r="V2355" s="10"/>
      <c r="W2355" s="1" t="s">
        <v>30</v>
      </c>
      <c r="X2355" s="2" t="s">
        <v>24</v>
      </c>
      <c r="Y2355" s="2" t="str" cm="1">
        <f t="array" ref="Y23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6" spans="1:25" ht="15" customHeight="1" x14ac:dyDescent="0.35">
      <c r="A2356" s="1">
        <v>2355</v>
      </c>
      <c r="B2356" s="13">
        <v>-9.1585757415266205</v>
      </c>
      <c r="C2356" s="12">
        <v>38.7960856600208</v>
      </c>
      <c r="D2356" s="1">
        <v>6861</v>
      </c>
      <c r="E2356" s="2" t="s">
        <v>2512</v>
      </c>
      <c r="F2356" s="1"/>
      <c r="G2356" s="2" t="s">
        <v>19</v>
      </c>
      <c r="H2356" s="2" t="s">
        <v>374</v>
      </c>
      <c r="I2356" s="2" t="s">
        <v>965</v>
      </c>
      <c r="J2356" s="1">
        <v>-89088</v>
      </c>
      <c r="K2356" s="1">
        <v>-96329</v>
      </c>
      <c r="L2356" s="2" t="s">
        <v>21</v>
      </c>
      <c r="M2356" s="1">
        <v>1998</v>
      </c>
      <c r="N2356" s="1" t="str" cm="1">
        <f t="array" ref="N23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6" s="2" t="s">
        <v>65</v>
      </c>
      <c r="P2356" s="2" t="str" cm="1">
        <f t="array" ref="P23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56" s="9"/>
      <c r="R2356" s="5"/>
      <c r="S2356" s="1">
        <v>12.7</v>
      </c>
      <c r="U2356" s="9"/>
      <c r="V2356" s="10"/>
      <c r="W2356" s="1" t="s">
        <v>30</v>
      </c>
      <c r="X2356" s="2" t="s">
        <v>24</v>
      </c>
      <c r="Y2356" s="2" t="str" cm="1">
        <f t="array" ref="Y23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7" spans="1:25" ht="15" customHeight="1" x14ac:dyDescent="0.35">
      <c r="A2357" s="1">
        <v>2356</v>
      </c>
      <c r="B2357" s="13">
        <v>-9.1598094021400698</v>
      </c>
      <c r="C2357" s="12">
        <v>38.7962279579829</v>
      </c>
      <c r="D2357" s="1">
        <v>6862</v>
      </c>
      <c r="E2357" s="2" t="s">
        <v>2513</v>
      </c>
      <c r="F2357" s="1"/>
      <c r="G2357" s="2" t="s">
        <v>63</v>
      </c>
      <c r="H2357" s="2" t="s">
        <v>374</v>
      </c>
      <c r="I2357" s="2" t="s">
        <v>965</v>
      </c>
      <c r="J2357" s="1">
        <v>-89195</v>
      </c>
      <c r="K2357" s="1">
        <v>-96312</v>
      </c>
      <c r="L2357" s="2" t="s">
        <v>21</v>
      </c>
      <c r="M2357" s="1">
        <v>1998</v>
      </c>
      <c r="N2357" s="1" t="str" cm="1">
        <f t="array" ref="N23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7" s="2" t="s">
        <v>32</v>
      </c>
      <c r="P2357" s="2" t="str" cm="1">
        <f t="array" ref="P23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7" s="1">
        <v>6</v>
      </c>
      <c r="R2357" s="1">
        <v>168.4</v>
      </c>
      <c r="S2357" s="1">
        <v>12.3</v>
      </c>
      <c r="T2357" s="1">
        <v>30.3</v>
      </c>
      <c r="U2357" s="1">
        <v>8.5</v>
      </c>
      <c r="V2357" s="10"/>
      <c r="W2357" s="1" t="s">
        <v>30</v>
      </c>
      <c r="X2357" s="2" t="s">
        <v>38</v>
      </c>
      <c r="Y2357" s="2" t="str" cm="1">
        <f t="array" ref="Y23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8" spans="1:25" ht="15" customHeight="1" x14ac:dyDescent="0.35">
      <c r="A2358" s="1">
        <v>2357</v>
      </c>
      <c r="B2358" s="13">
        <v>-9.1471355484337202</v>
      </c>
      <c r="C2358" s="12">
        <v>38.804292485690802</v>
      </c>
      <c r="D2358" s="1">
        <v>6863</v>
      </c>
      <c r="E2358" s="2" t="s">
        <v>2514</v>
      </c>
      <c r="F2358" s="1"/>
      <c r="G2358" s="2" t="s">
        <v>37</v>
      </c>
      <c r="H2358" s="2" t="s">
        <v>374</v>
      </c>
      <c r="I2358" s="2" t="s">
        <v>842</v>
      </c>
      <c r="J2358" s="1">
        <v>-88084</v>
      </c>
      <c r="K2358" s="1">
        <v>-95429</v>
      </c>
      <c r="L2358" s="2" t="s">
        <v>21</v>
      </c>
      <c r="M2358" s="1">
        <v>1998</v>
      </c>
      <c r="N2358" s="1" t="str" cm="1">
        <f t="array" ref="N23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8" s="2" t="s">
        <v>32</v>
      </c>
      <c r="P2358" s="2" t="str" cm="1">
        <f t="array" ref="P23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8" s="1">
        <v>8</v>
      </c>
      <c r="R2358" s="1">
        <v>190.35</v>
      </c>
      <c r="S2358" s="1">
        <v>12.3</v>
      </c>
      <c r="T2358" s="1">
        <v>26.05</v>
      </c>
      <c r="U2358" s="1">
        <v>17.5</v>
      </c>
      <c r="V2358" s="10"/>
      <c r="W2358" s="1" t="s">
        <v>30</v>
      </c>
      <c r="X2358" s="2" t="s">
        <v>38</v>
      </c>
      <c r="Y2358" s="2" t="str" cm="1">
        <f t="array" ref="Y23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59" spans="1:25" ht="15" customHeight="1" x14ac:dyDescent="0.35">
      <c r="A2359" s="1">
        <v>2358</v>
      </c>
      <c r="B2359" s="13">
        <v>-9.1348661907539892</v>
      </c>
      <c r="C2359" s="12">
        <v>38.801984250336503</v>
      </c>
      <c r="D2359" s="1">
        <v>6865</v>
      </c>
      <c r="E2359" s="2" t="s">
        <v>2515</v>
      </c>
      <c r="F2359" s="1"/>
      <c r="G2359" s="2" t="s">
        <v>37</v>
      </c>
      <c r="H2359" s="2" t="s">
        <v>374</v>
      </c>
      <c r="I2359" s="2" t="s">
        <v>965</v>
      </c>
      <c r="J2359" s="1">
        <v>-87021</v>
      </c>
      <c r="K2359" s="1">
        <v>-95697</v>
      </c>
      <c r="L2359" s="2" t="s">
        <v>21</v>
      </c>
      <c r="M2359" s="1">
        <v>1998</v>
      </c>
      <c r="N2359" s="1" t="str" cm="1">
        <f t="array" ref="N23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59" s="2" t="s">
        <v>32</v>
      </c>
      <c r="P2359" s="2" t="str" cm="1">
        <f t="array" ref="P23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59" s="1">
        <v>3</v>
      </c>
      <c r="R2359" s="1">
        <v>82.2</v>
      </c>
      <c r="S2359" s="1">
        <v>14.2</v>
      </c>
      <c r="T2359" s="1">
        <v>37.4</v>
      </c>
      <c r="U2359" s="1">
        <v>7.9</v>
      </c>
      <c r="V2359" s="10"/>
      <c r="W2359" s="1" t="s">
        <v>30</v>
      </c>
      <c r="X2359" s="2" t="s">
        <v>38</v>
      </c>
      <c r="Y2359" s="2" t="str" cm="1">
        <f t="array" ref="Y23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0" spans="1:25" ht="15" customHeight="1" x14ac:dyDescent="0.35">
      <c r="A2360" s="1">
        <v>2359</v>
      </c>
      <c r="B2360" s="13">
        <v>-9.1321797597822307</v>
      </c>
      <c r="C2360" s="12">
        <v>38.800854259330997</v>
      </c>
      <c r="D2360" s="1">
        <v>6866</v>
      </c>
      <c r="E2360" s="2" t="s">
        <v>2516</v>
      </c>
      <c r="F2360" s="1"/>
      <c r="G2360" s="2" t="s">
        <v>63</v>
      </c>
      <c r="H2360" s="2" t="s">
        <v>374</v>
      </c>
      <c r="I2360" s="2" t="s">
        <v>374</v>
      </c>
      <c r="J2360" s="1">
        <v>-86789</v>
      </c>
      <c r="K2360" s="1">
        <v>-95825</v>
      </c>
      <c r="L2360" s="2" t="s">
        <v>21</v>
      </c>
      <c r="M2360" s="1">
        <v>1998</v>
      </c>
      <c r="N2360" s="1" t="str" cm="1">
        <f t="array" ref="N23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0" s="2" t="s">
        <v>32</v>
      </c>
      <c r="P2360" s="2" t="str" cm="1">
        <f t="array" ref="P23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0" s="1">
        <v>9</v>
      </c>
      <c r="R2360" s="1">
        <v>179.1</v>
      </c>
      <c r="S2360" s="1">
        <v>18.399999999999999</v>
      </c>
      <c r="T2360" s="1">
        <v>23.8</v>
      </c>
      <c r="U2360" s="1">
        <v>6.1</v>
      </c>
      <c r="V2360" s="10"/>
      <c r="W2360" s="1" t="s">
        <v>30</v>
      </c>
      <c r="X2360" s="2" t="s">
        <v>38</v>
      </c>
      <c r="Y2360" s="2" t="str" cm="1">
        <f t="array" ref="Y23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1" spans="1:25" ht="15" customHeight="1" x14ac:dyDescent="0.35">
      <c r="A2361" s="1">
        <v>2360</v>
      </c>
      <c r="B2361" s="13">
        <v>-9.1323620307582694</v>
      </c>
      <c r="C2361" s="12">
        <v>38.800717584148202</v>
      </c>
      <c r="D2361" s="1">
        <v>6866</v>
      </c>
      <c r="E2361" s="2" t="s">
        <v>2517</v>
      </c>
      <c r="F2361" s="1"/>
      <c r="G2361" s="2" t="s">
        <v>63</v>
      </c>
      <c r="H2361" s="2" t="s">
        <v>374</v>
      </c>
      <c r="I2361" s="2" t="s">
        <v>374</v>
      </c>
      <c r="J2361" s="1">
        <v>-86805</v>
      </c>
      <c r="K2361" s="1">
        <v>-95840</v>
      </c>
      <c r="L2361" s="2" t="s">
        <v>21</v>
      </c>
      <c r="M2361" s="1">
        <v>1998</v>
      </c>
      <c r="N2361" s="1" t="str" cm="1">
        <f t="array" ref="N23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1" s="2" t="s">
        <v>32</v>
      </c>
      <c r="P2361" s="2" t="str" cm="1">
        <f t="array" ref="P23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1" s="1">
        <v>9</v>
      </c>
      <c r="R2361" s="1">
        <v>178.4</v>
      </c>
      <c r="S2361" s="1">
        <v>18.600000000000001</v>
      </c>
      <c r="T2361" s="1">
        <v>23.9</v>
      </c>
      <c r="U2361" s="1">
        <v>6.1</v>
      </c>
      <c r="V2361" s="10"/>
      <c r="W2361" s="1" t="s">
        <v>30</v>
      </c>
      <c r="X2361" s="2" t="s">
        <v>38</v>
      </c>
      <c r="Y2361" s="2" t="str" cm="1">
        <f t="array" ref="Y23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2" spans="1:25" ht="15" customHeight="1" x14ac:dyDescent="0.35">
      <c r="A2362" s="1">
        <v>2361</v>
      </c>
      <c r="B2362" s="13">
        <v>-9.1291078505503993</v>
      </c>
      <c r="C2362" s="12">
        <v>38.800141849866797</v>
      </c>
      <c r="D2362" s="1">
        <v>6868</v>
      </c>
      <c r="E2362" s="2" t="s">
        <v>2518</v>
      </c>
      <c r="F2362" s="1"/>
      <c r="G2362" s="2" t="s">
        <v>63</v>
      </c>
      <c r="H2362" s="2" t="s">
        <v>374</v>
      </c>
      <c r="I2362" s="2" t="s">
        <v>965</v>
      </c>
      <c r="J2362" s="1">
        <v>-86523</v>
      </c>
      <c r="K2362" s="1">
        <v>-95907</v>
      </c>
      <c r="L2362" s="2" t="s">
        <v>21</v>
      </c>
      <c r="M2362" s="1">
        <v>1998</v>
      </c>
      <c r="N2362" s="1" t="str" cm="1">
        <f t="array" ref="N23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2" s="2" t="s">
        <v>32</v>
      </c>
      <c r="P2362" s="2" t="str" cm="1">
        <f t="array" ref="P23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2" s="1">
        <v>12</v>
      </c>
      <c r="R2362" s="1">
        <v>283.7</v>
      </c>
      <c r="S2362" s="1">
        <v>20</v>
      </c>
      <c r="T2362" s="1">
        <v>26.1</v>
      </c>
      <c r="U2362" s="1">
        <v>8.6999999999999993</v>
      </c>
      <c r="V2362" s="10"/>
      <c r="W2362" s="1" t="s">
        <v>30</v>
      </c>
      <c r="X2362" s="2" t="s">
        <v>38</v>
      </c>
      <c r="Y2362" s="2" t="str" cm="1">
        <f t="array" ref="Y23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3" spans="1:25" ht="15" customHeight="1" x14ac:dyDescent="0.35">
      <c r="A2363" s="1">
        <v>2362</v>
      </c>
      <c r="B2363" s="13">
        <v>-9.1291635185241393</v>
      </c>
      <c r="C2363" s="12">
        <v>38.800006258810001</v>
      </c>
      <c r="D2363" s="1">
        <v>6868</v>
      </c>
      <c r="E2363" s="2" t="s">
        <v>2519</v>
      </c>
      <c r="F2363" s="1"/>
      <c r="G2363" s="2" t="s">
        <v>63</v>
      </c>
      <c r="H2363" s="2" t="s">
        <v>374</v>
      </c>
      <c r="I2363" s="2" t="s">
        <v>965</v>
      </c>
      <c r="J2363" s="1">
        <v>-86528</v>
      </c>
      <c r="K2363" s="1">
        <v>-95922</v>
      </c>
      <c r="L2363" s="2" t="s">
        <v>21</v>
      </c>
      <c r="M2363" s="1">
        <v>1998</v>
      </c>
      <c r="N2363" s="1" t="str" cm="1">
        <f t="array" ref="N23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3" s="2" t="s">
        <v>32</v>
      </c>
      <c r="P2363" s="2" t="str" cm="1">
        <f t="array" ref="P23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3" s="1">
        <v>5</v>
      </c>
      <c r="R2363" s="1">
        <v>105.5</v>
      </c>
      <c r="S2363" s="1">
        <v>19.399999999999999</v>
      </c>
      <c r="T2363" s="1">
        <v>25.2</v>
      </c>
      <c r="U2363" s="1">
        <v>7.7</v>
      </c>
      <c r="V2363" s="10"/>
      <c r="W2363" s="1" t="s">
        <v>30</v>
      </c>
      <c r="X2363" s="2" t="s">
        <v>38</v>
      </c>
      <c r="Y2363" s="2" t="str" cm="1">
        <f t="array" ref="Y23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4" spans="1:25" ht="15" customHeight="1" x14ac:dyDescent="0.35">
      <c r="A2364" s="1">
        <v>2363</v>
      </c>
      <c r="B2364" s="13">
        <v>-9.1238562193766892</v>
      </c>
      <c r="C2364" s="12">
        <v>38.798294868007297</v>
      </c>
      <c r="D2364" s="1">
        <v>6870</v>
      </c>
      <c r="E2364" s="2" t="s">
        <v>2520</v>
      </c>
      <c r="F2364" s="1"/>
      <c r="G2364" s="2" t="s">
        <v>37</v>
      </c>
      <c r="H2364" s="2" t="s">
        <v>374</v>
      </c>
      <c r="I2364" s="2" t="s">
        <v>374</v>
      </c>
      <c r="J2364" s="1">
        <v>-86069</v>
      </c>
      <c r="K2364" s="1">
        <v>-96117</v>
      </c>
      <c r="L2364" s="2" t="s">
        <v>21</v>
      </c>
      <c r="M2364" s="1">
        <v>1998</v>
      </c>
      <c r="N2364" s="1" t="str" cm="1">
        <f t="array" ref="N23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4" s="2" t="s">
        <v>32</v>
      </c>
      <c r="P2364" s="2" t="str" cm="1">
        <f t="array" ref="P23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4" s="1">
        <v>3</v>
      </c>
      <c r="R2364" s="1">
        <v>62.3</v>
      </c>
      <c r="S2364" s="1">
        <v>10.199999999999999</v>
      </c>
      <c r="T2364" s="1">
        <v>40.200000000000003</v>
      </c>
      <c r="U2364" s="1">
        <v>8.6</v>
      </c>
      <c r="V2364" s="10"/>
      <c r="W2364" s="1" t="s">
        <v>30</v>
      </c>
      <c r="X2364" s="2" t="s">
        <v>24</v>
      </c>
      <c r="Y2364" s="2" t="str" cm="1">
        <f t="array" ref="Y23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5" spans="1:25" ht="15" customHeight="1" x14ac:dyDescent="0.35">
      <c r="A2365" s="1">
        <v>2364</v>
      </c>
      <c r="B2365" s="13">
        <v>-9.1174494473413699</v>
      </c>
      <c r="C2365" s="12">
        <v>38.794457658248298</v>
      </c>
      <c r="D2365" s="1">
        <v>6873</v>
      </c>
      <c r="E2365" s="2" t="s">
        <v>2521</v>
      </c>
      <c r="F2365" s="1"/>
      <c r="G2365" s="2" t="s">
        <v>19</v>
      </c>
      <c r="H2365" s="2" t="s">
        <v>374</v>
      </c>
      <c r="I2365" s="2" t="s">
        <v>965</v>
      </c>
      <c r="J2365" s="1">
        <v>-85517</v>
      </c>
      <c r="K2365" s="1">
        <v>-96549</v>
      </c>
      <c r="L2365" s="2" t="s">
        <v>21</v>
      </c>
      <c r="M2365" s="1">
        <v>1998</v>
      </c>
      <c r="N2365" s="1" t="str" cm="1">
        <f t="array" ref="N23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5" s="2" t="s">
        <v>65</v>
      </c>
      <c r="P2365" s="2" t="str" cm="1">
        <f t="array" ref="P23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65" s="1">
        <v>1</v>
      </c>
      <c r="R2365" s="1">
        <v>13.6</v>
      </c>
      <c r="S2365" s="1">
        <v>45.8</v>
      </c>
      <c r="T2365" s="1">
        <v>13.6</v>
      </c>
      <c r="U2365" s="9"/>
      <c r="V2365" s="10"/>
      <c r="W2365" s="1" t="s">
        <v>30</v>
      </c>
      <c r="X2365" s="2" t="s">
        <v>24</v>
      </c>
      <c r="Y2365" s="2" t="str" cm="1">
        <f t="array" ref="Y23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6" spans="1:25" ht="15" customHeight="1" x14ac:dyDescent="0.35">
      <c r="A2366" s="1">
        <v>2365</v>
      </c>
      <c r="B2366" s="13">
        <v>-9.1153386575736608</v>
      </c>
      <c r="C2366" s="12">
        <v>38.791619953509198</v>
      </c>
      <c r="D2366" s="1">
        <v>6874</v>
      </c>
      <c r="E2366" s="2" t="s">
        <v>2522</v>
      </c>
      <c r="F2366" s="1"/>
      <c r="G2366" s="2" t="s">
        <v>63</v>
      </c>
      <c r="H2366" s="2" t="s">
        <v>374</v>
      </c>
      <c r="I2366" s="2" t="s">
        <v>965</v>
      </c>
      <c r="J2366" s="1">
        <v>-85337</v>
      </c>
      <c r="K2366" s="1">
        <v>-96866</v>
      </c>
      <c r="L2366" s="2" t="s">
        <v>21</v>
      </c>
      <c r="M2366" s="1">
        <v>1988</v>
      </c>
      <c r="N2366" s="1" t="str" cm="1">
        <f t="array" ref="N23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6" s="2" t="s">
        <v>32</v>
      </c>
      <c r="P2366" s="2" t="str" cm="1">
        <f t="array" ref="P23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6" s="1">
        <v>7</v>
      </c>
      <c r="R2366" s="1">
        <v>222.5</v>
      </c>
      <c r="S2366" s="1">
        <v>12.3</v>
      </c>
      <c r="T2366" s="1">
        <v>35.6</v>
      </c>
      <c r="U2366" s="1">
        <v>11.7</v>
      </c>
      <c r="V2366" s="10"/>
      <c r="W2366" s="1" t="s">
        <v>30</v>
      </c>
      <c r="X2366" s="2" t="s">
        <v>38</v>
      </c>
      <c r="Y2366" s="2" t="str" cm="1">
        <f t="array" ref="Y23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7" spans="1:25" ht="15" customHeight="1" x14ac:dyDescent="0.35">
      <c r="A2367" s="1">
        <v>2366</v>
      </c>
      <c r="B2367" s="13">
        <v>-9.1115508814135104</v>
      </c>
      <c r="C2367" s="12">
        <v>38.788174725132002</v>
      </c>
      <c r="D2367" s="1">
        <v>6879</v>
      </c>
      <c r="E2367" s="2" t="s">
        <v>2523</v>
      </c>
      <c r="F2367" s="1"/>
      <c r="G2367" s="2" t="s">
        <v>19</v>
      </c>
      <c r="H2367" s="2" t="s">
        <v>374</v>
      </c>
      <c r="I2367" s="2" t="s">
        <v>965</v>
      </c>
      <c r="J2367" s="1">
        <v>-85012</v>
      </c>
      <c r="K2367" s="1">
        <v>-97252</v>
      </c>
      <c r="L2367" s="2" t="s">
        <v>21</v>
      </c>
      <c r="M2367" s="1">
        <v>1998</v>
      </c>
      <c r="N2367" s="1" t="str" cm="1">
        <f t="array" ref="N23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7" s="2" t="s">
        <v>32</v>
      </c>
      <c r="P2367" s="2" t="str" cm="1">
        <f t="array" ref="P23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7" s="1">
        <v>3</v>
      </c>
      <c r="R2367" s="1">
        <v>49.7</v>
      </c>
      <c r="S2367" s="1">
        <v>13.9</v>
      </c>
      <c r="T2367" s="1">
        <v>22.1</v>
      </c>
      <c r="U2367" s="1">
        <v>6.4</v>
      </c>
      <c r="V2367" s="10"/>
      <c r="W2367" s="1" t="s">
        <v>30</v>
      </c>
      <c r="X2367" s="2" t="s">
        <v>38</v>
      </c>
      <c r="Y2367" s="2" t="str" cm="1">
        <f t="array" ref="Y23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8" spans="1:25" ht="15" customHeight="1" x14ac:dyDescent="0.35">
      <c r="A2368" s="1">
        <v>2367</v>
      </c>
      <c r="B2368" s="13">
        <v>-9.1059745780157098</v>
      </c>
      <c r="C2368" s="12">
        <v>38.779276535576003</v>
      </c>
      <c r="D2368" s="1">
        <v>6883</v>
      </c>
      <c r="E2368" s="2" t="s">
        <v>2524</v>
      </c>
      <c r="F2368" s="1"/>
      <c r="G2368" s="2" t="s">
        <v>37</v>
      </c>
      <c r="H2368" s="2" t="s">
        <v>374</v>
      </c>
      <c r="I2368" s="2" t="s">
        <v>965</v>
      </c>
      <c r="J2368" s="1">
        <v>-84538</v>
      </c>
      <c r="K2368" s="1">
        <v>-98245</v>
      </c>
      <c r="L2368" s="2" t="s">
        <v>21</v>
      </c>
      <c r="M2368" s="1">
        <v>1997</v>
      </c>
      <c r="N2368" s="1" t="str" cm="1">
        <f t="array" ref="N23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8" s="2" t="s">
        <v>32</v>
      </c>
      <c r="P2368" s="2" t="str" cm="1">
        <f t="array" ref="P23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8" s="1">
        <v>5</v>
      </c>
      <c r="R2368" s="1">
        <v>109.8</v>
      </c>
      <c r="S2368" s="1">
        <v>12.9</v>
      </c>
      <c r="T2368" s="1">
        <v>26.2</v>
      </c>
      <c r="U2368" s="1">
        <v>7</v>
      </c>
      <c r="V2368" s="10"/>
      <c r="W2368" s="1" t="s">
        <v>30</v>
      </c>
      <c r="X2368" s="2" t="s">
        <v>38</v>
      </c>
      <c r="Y2368" s="2" t="str" cm="1">
        <f t="array" ref="Y23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69" spans="1:25" ht="15" customHeight="1" x14ac:dyDescent="0.35">
      <c r="A2369" s="1">
        <v>2368</v>
      </c>
      <c r="B2369" s="13">
        <v>-9.1058706416187896</v>
      </c>
      <c r="C2369" s="12">
        <v>38.781790579655699</v>
      </c>
      <c r="D2369" s="1">
        <v>6884</v>
      </c>
      <c r="E2369" s="2" t="s">
        <v>2525</v>
      </c>
      <c r="F2369" s="1"/>
      <c r="G2369" s="2" t="s">
        <v>37</v>
      </c>
      <c r="H2369" s="2" t="s">
        <v>374</v>
      </c>
      <c r="I2369" s="2" t="s">
        <v>965</v>
      </c>
      <c r="J2369" s="1">
        <v>-84526</v>
      </c>
      <c r="K2369" s="1">
        <v>-97966</v>
      </c>
      <c r="L2369" s="2" t="s">
        <v>21</v>
      </c>
      <c r="M2369" s="1">
        <v>1997</v>
      </c>
      <c r="N2369" s="1" t="str" cm="1">
        <f t="array" ref="N23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69" s="2" t="s">
        <v>32</v>
      </c>
      <c r="P2369" s="2" t="str" cm="1">
        <f t="array" ref="P23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69" s="1">
        <v>4</v>
      </c>
      <c r="R2369" s="1">
        <v>98.4</v>
      </c>
      <c r="S2369" s="1">
        <v>13.4</v>
      </c>
      <c r="T2369" s="1">
        <v>35</v>
      </c>
      <c r="U2369" s="1">
        <v>6.7</v>
      </c>
      <c r="V2369" s="10"/>
      <c r="W2369" s="1" t="s">
        <v>30</v>
      </c>
      <c r="X2369" s="2" t="s">
        <v>38</v>
      </c>
      <c r="Y2369" s="2" t="str" cm="1">
        <f t="array" ref="Y23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0" spans="1:25" ht="15" customHeight="1" x14ac:dyDescent="0.35">
      <c r="A2370" s="1">
        <v>2369</v>
      </c>
      <c r="B2370" s="13">
        <v>-9.1044900480617308</v>
      </c>
      <c r="C2370" s="12">
        <v>38.787756222624601</v>
      </c>
      <c r="D2370" s="1">
        <v>6885</v>
      </c>
      <c r="E2370" s="2" t="s">
        <v>2526</v>
      </c>
      <c r="F2370" s="1"/>
      <c r="G2370" s="2" t="s">
        <v>19</v>
      </c>
      <c r="H2370" s="2" t="s">
        <v>374</v>
      </c>
      <c r="I2370" s="2" t="s">
        <v>965</v>
      </c>
      <c r="J2370" s="1">
        <v>-84399</v>
      </c>
      <c r="K2370" s="1">
        <v>-97305</v>
      </c>
      <c r="L2370" s="2" t="s">
        <v>21</v>
      </c>
      <c r="M2370" s="1">
        <v>1997</v>
      </c>
      <c r="N2370" s="1" t="str" cm="1">
        <f t="array" ref="N23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0" s="2" t="s">
        <v>65</v>
      </c>
      <c r="P2370" s="2" t="str" cm="1">
        <f t="array" ref="P23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0" s="1">
        <v>1</v>
      </c>
      <c r="R2370" s="1">
        <v>15.5</v>
      </c>
      <c r="S2370" s="1">
        <v>43.1</v>
      </c>
      <c r="T2370" s="1">
        <v>15.5</v>
      </c>
      <c r="U2370" s="9"/>
      <c r="V2370" s="10"/>
      <c r="W2370" s="1" t="s">
        <v>30</v>
      </c>
      <c r="X2370" s="2" t="s">
        <v>24</v>
      </c>
      <c r="Y2370" s="2" t="str" cm="1">
        <f t="array" ref="Y23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1" spans="1:25" ht="15" customHeight="1" x14ac:dyDescent="0.35">
      <c r="A2371" s="1">
        <v>2370</v>
      </c>
      <c r="B2371" s="13">
        <v>-9.1014097841705492</v>
      </c>
      <c r="C2371" s="12">
        <v>38.788916771333099</v>
      </c>
      <c r="D2371" s="1">
        <v>6886</v>
      </c>
      <c r="E2371" s="2" t="s">
        <v>2527</v>
      </c>
      <c r="F2371" s="1"/>
      <c r="G2371" s="2" t="s">
        <v>63</v>
      </c>
      <c r="H2371" s="2" t="s">
        <v>374</v>
      </c>
      <c r="I2371" s="2" t="s">
        <v>965</v>
      </c>
      <c r="J2371" s="1">
        <v>-84130</v>
      </c>
      <c r="K2371" s="1">
        <v>-97179</v>
      </c>
      <c r="L2371" s="2" t="s">
        <v>21</v>
      </c>
      <c r="M2371" s="1">
        <v>1997</v>
      </c>
      <c r="N2371" s="1" t="str" cm="1">
        <f t="array" ref="N23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1" s="2" t="s">
        <v>32</v>
      </c>
      <c r="P2371" s="2" t="str" cm="1">
        <f t="array" ref="P23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1" s="1">
        <v>4</v>
      </c>
      <c r="R2371" s="1">
        <v>136.5</v>
      </c>
      <c r="S2371" s="1">
        <v>10</v>
      </c>
      <c r="T2371" s="1">
        <v>48.5</v>
      </c>
      <c r="U2371" s="1">
        <v>12.7</v>
      </c>
      <c r="V2371" s="10"/>
      <c r="W2371" s="1" t="s">
        <v>30</v>
      </c>
      <c r="X2371" s="2" t="s">
        <v>38</v>
      </c>
      <c r="Y2371" s="2" t="str" cm="1">
        <f t="array" ref="Y23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2" spans="1:25" ht="15" customHeight="1" x14ac:dyDescent="0.35">
      <c r="A2372" s="1">
        <v>2371</v>
      </c>
      <c r="B2372" s="13">
        <v>-9.1038635897687108</v>
      </c>
      <c r="C2372" s="12">
        <v>38.788238842109799</v>
      </c>
      <c r="D2372" s="1">
        <v>6886</v>
      </c>
      <c r="E2372" s="2" t="s">
        <v>2528</v>
      </c>
      <c r="F2372" s="1"/>
      <c r="G2372" s="2" t="s">
        <v>63</v>
      </c>
      <c r="H2372" s="2" t="s">
        <v>374</v>
      </c>
      <c r="I2372" s="2" t="s">
        <v>965</v>
      </c>
      <c r="J2372" s="1">
        <v>-84344</v>
      </c>
      <c r="K2372" s="1">
        <v>-97252</v>
      </c>
      <c r="L2372" s="2" t="s">
        <v>21</v>
      </c>
      <c r="M2372" s="1">
        <v>1997</v>
      </c>
      <c r="N2372" s="1" t="str" cm="1">
        <f t="array" ref="N23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2" s="2" t="s">
        <v>32</v>
      </c>
      <c r="P2372" s="2" t="str" cm="1">
        <f t="array" ref="P23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2" s="1">
        <v>14</v>
      </c>
      <c r="R2372" s="1">
        <v>458.7</v>
      </c>
      <c r="S2372" s="1">
        <v>17</v>
      </c>
      <c r="T2372" s="1">
        <v>35.5</v>
      </c>
      <c r="U2372" s="1">
        <v>11.5</v>
      </c>
      <c r="V2372" s="10"/>
      <c r="W2372" s="1" t="s">
        <v>30</v>
      </c>
      <c r="X2372" s="2" t="s">
        <v>38</v>
      </c>
      <c r="Y2372" s="2" t="str" cm="1">
        <f t="array" ref="Y23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3" spans="1:25" ht="15" customHeight="1" x14ac:dyDescent="0.35">
      <c r="A2373" s="1">
        <v>2372</v>
      </c>
      <c r="B2373" s="13">
        <v>-9.1037125209234695</v>
      </c>
      <c r="C2373" s="12">
        <v>38.788132003463701</v>
      </c>
      <c r="D2373" s="1">
        <v>6886</v>
      </c>
      <c r="E2373" s="2" t="s">
        <v>2529</v>
      </c>
      <c r="F2373" s="1"/>
      <c r="G2373" s="2" t="s">
        <v>63</v>
      </c>
      <c r="H2373" s="2" t="s">
        <v>374</v>
      </c>
      <c r="I2373" s="2" t="s">
        <v>965</v>
      </c>
      <c r="J2373" s="1">
        <v>-84331</v>
      </c>
      <c r="K2373" s="1">
        <v>-97264</v>
      </c>
      <c r="L2373" s="2" t="s">
        <v>21</v>
      </c>
      <c r="M2373" s="1">
        <v>1997</v>
      </c>
      <c r="N2373" s="1" t="str" cm="1">
        <f t="array" ref="N23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3" s="2" t="s">
        <v>32</v>
      </c>
      <c r="P2373" s="2" t="str" cm="1">
        <f t="array" ref="P23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3" s="1">
        <v>15</v>
      </c>
      <c r="R2373" s="1">
        <v>472.2</v>
      </c>
      <c r="S2373" s="1">
        <v>16.899999999999999</v>
      </c>
      <c r="T2373" s="1">
        <v>35.5</v>
      </c>
      <c r="U2373" s="1">
        <v>13.5</v>
      </c>
      <c r="V2373" s="10"/>
      <c r="W2373" s="1" t="s">
        <v>30</v>
      </c>
      <c r="X2373" s="2" t="s">
        <v>38</v>
      </c>
      <c r="Y2373" s="2" t="str" cm="1">
        <f t="array" ref="Y23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4" spans="1:25" ht="15" customHeight="1" x14ac:dyDescent="0.35">
      <c r="A2374" s="1">
        <v>2373</v>
      </c>
      <c r="B2374" s="13">
        <v>-9.0918035489838402</v>
      </c>
      <c r="C2374" s="12">
        <v>38.802967070237898</v>
      </c>
      <c r="D2374" s="1">
        <v>6893</v>
      </c>
      <c r="E2374" s="2" t="s">
        <v>2530</v>
      </c>
      <c r="F2374" s="1"/>
      <c r="G2374" s="2" t="s">
        <v>26</v>
      </c>
      <c r="H2374" s="2" t="s">
        <v>374</v>
      </c>
      <c r="I2374" s="2" t="s">
        <v>965</v>
      </c>
      <c r="J2374" s="1">
        <v>-83279</v>
      </c>
      <c r="K2374" s="1">
        <v>-95628</v>
      </c>
      <c r="L2374" s="2" t="s">
        <v>21</v>
      </c>
      <c r="M2374" s="1">
        <v>1998</v>
      </c>
      <c r="N2374" s="1" t="str" cm="1">
        <f t="array" ref="N23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4" s="2" t="s">
        <v>22</v>
      </c>
      <c r="P2374" s="2" t="str" cm="1">
        <f t="array" ref="P23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374" s="1">
        <v>1</v>
      </c>
      <c r="R2374" s="1">
        <v>18</v>
      </c>
      <c r="S2374" s="1">
        <v>24.1</v>
      </c>
      <c r="T2374" s="1">
        <v>18</v>
      </c>
      <c r="U2374" s="9"/>
      <c r="V2374" s="10"/>
      <c r="W2374" s="1" t="s">
        <v>30</v>
      </c>
      <c r="X2374" s="2" t="s">
        <v>38</v>
      </c>
      <c r="Y2374" s="2" t="str" cm="1">
        <f t="array" ref="Y23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5" spans="1:25" ht="15" customHeight="1" x14ac:dyDescent="0.35">
      <c r="A2375" s="1">
        <v>2374</v>
      </c>
      <c r="B2375" s="13">
        <v>-9.0803825629999295</v>
      </c>
      <c r="C2375" s="12">
        <v>38.8289305435895</v>
      </c>
      <c r="D2375" s="1">
        <v>6894</v>
      </c>
      <c r="E2375" s="2" t="s">
        <v>2531</v>
      </c>
      <c r="F2375" s="1"/>
      <c r="G2375" s="2" t="s">
        <v>26</v>
      </c>
      <c r="H2375" s="2" t="s">
        <v>374</v>
      </c>
      <c r="I2375" s="2" t="s">
        <v>965</v>
      </c>
      <c r="J2375" s="1">
        <v>-82257</v>
      </c>
      <c r="K2375" s="1">
        <v>-92756</v>
      </c>
      <c r="L2375" s="2" t="s">
        <v>21</v>
      </c>
      <c r="M2375" s="1">
        <v>1998</v>
      </c>
      <c r="N2375" s="1" t="str" cm="1">
        <f t="array" ref="N23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5" s="2" t="s">
        <v>65</v>
      </c>
      <c r="P2375" s="2" t="str" cm="1">
        <f t="array" ref="P23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75" s="1">
        <v>1</v>
      </c>
      <c r="R2375" s="1">
        <v>15.3</v>
      </c>
      <c r="S2375" s="1">
        <v>24.3</v>
      </c>
      <c r="T2375" s="1">
        <v>15.3</v>
      </c>
      <c r="U2375" s="9"/>
      <c r="V2375" s="10"/>
      <c r="W2375" s="1" t="s">
        <v>30</v>
      </c>
      <c r="X2375" s="2" t="s">
        <v>38</v>
      </c>
      <c r="Y2375" s="2" t="str" cm="1">
        <f t="array" ref="Y23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6" spans="1:25" ht="15" customHeight="1" x14ac:dyDescent="0.35">
      <c r="A2376" s="1">
        <v>2375</v>
      </c>
      <c r="B2376" s="13">
        <v>-9.0795138900592196</v>
      </c>
      <c r="C2376" s="12">
        <v>38.845944195784803</v>
      </c>
      <c r="D2376" s="1">
        <v>6899</v>
      </c>
      <c r="E2376" s="2" t="s">
        <v>2532</v>
      </c>
      <c r="F2376" s="1"/>
      <c r="G2376" s="2" t="s">
        <v>63</v>
      </c>
      <c r="H2376" s="2" t="s">
        <v>374</v>
      </c>
      <c r="I2376" s="2" t="s">
        <v>965</v>
      </c>
      <c r="J2376" s="1">
        <v>-82162</v>
      </c>
      <c r="K2376" s="1">
        <v>-90868</v>
      </c>
      <c r="L2376" s="2" t="s">
        <v>21</v>
      </c>
      <c r="M2376" s="1">
        <v>1998</v>
      </c>
      <c r="N2376" s="1" t="str" cm="1">
        <f t="array" ref="N23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6" s="2" t="s">
        <v>32</v>
      </c>
      <c r="P2376" s="2" t="str" cm="1">
        <f t="array" ref="P23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6" s="1">
        <v>7</v>
      </c>
      <c r="R2376" s="1">
        <v>170.2</v>
      </c>
      <c r="S2376" s="1">
        <v>12.1</v>
      </c>
      <c r="T2376" s="1">
        <v>30.5</v>
      </c>
      <c r="U2376" s="1">
        <v>8.6999999999999993</v>
      </c>
      <c r="V2376" s="10"/>
      <c r="W2376" s="1" t="s">
        <v>30</v>
      </c>
      <c r="X2376" s="2" t="s">
        <v>38</v>
      </c>
      <c r="Y2376" s="2" t="str" cm="1">
        <f t="array" ref="Y23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7" spans="1:25" ht="15" customHeight="1" x14ac:dyDescent="0.35">
      <c r="A2377" s="1">
        <v>2376</v>
      </c>
      <c r="B2377" s="13">
        <v>-9.0795036854299696</v>
      </c>
      <c r="C2377" s="12">
        <v>38.846043363457902</v>
      </c>
      <c r="D2377" s="1">
        <v>6899</v>
      </c>
      <c r="E2377" s="2" t="s">
        <v>2533</v>
      </c>
      <c r="F2377" s="1"/>
      <c r="G2377" s="2" t="s">
        <v>63</v>
      </c>
      <c r="H2377" s="2" t="s">
        <v>374</v>
      </c>
      <c r="I2377" s="2" t="s">
        <v>965</v>
      </c>
      <c r="J2377" s="1">
        <v>-82161</v>
      </c>
      <c r="K2377" s="1">
        <v>-90857</v>
      </c>
      <c r="L2377" s="2" t="s">
        <v>21</v>
      </c>
      <c r="M2377" s="1">
        <v>1998</v>
      </c>
      <c r="N2377" s="1" t="str" cm="1">
        <f t="array" ref="N23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7" s="2" t="s">
        <v>32</v>
      </c>
      <c r="P2377" s="2" t="str" cm="1">
        <f t="array" ref="P23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7" s="1">
        <v>7</v>
      </c>
      <c r="R2377" s="1">
        <v>164.4</v>
      </c>
      <c r="S2377" s="1">
        <v>14.2</v>
      </c>
      <c r="T2377" s="1">
        <v>29.2</v>
      </c>
      <c r="U2377" s="1">
        <v>7.4</v>
      </c>
      <c r="V2377" s="10"/>
      <c r="W2377" s="1" t="s">
        <v>30</v>
      </c>
      <c r="X2377" s="2" t="s">
        <v>38</v>
      </c>
      <c r="Y2377" s="2" t="str" cm="1">
        <f t="array" ref="Y23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8" spans="1:25" ht="15" customHeight="1" x14ac:dyDescent="0.35">
      <c r="A2378" s="1">
        <v>2377</v>
      </c>
      <c r="B2378" s="13">
        <v>-9.0768966955669903</v>
      </c>
      <c r="C2378" s="12">
        <v>38.844884445778099</v>
      </c>
      <c r="D2378" s="1">
        <v>6899</v>
      </c>
      <c r="E2378" s="2" t="s">
        <v>2534</v>
      </c>
      <c r="F2378" s="1"/>
      <c r="G2378" s="2" t="s">
        <v>63</v>
      </c>
      <c r="H2378" s="2" t="s">
        <v>374</v>
      </c>
      <c r="I2378" s="2" t="s">
        <v>965</v>
      </c>
      <c r="J2378" s="1">
        <v>-81936</v>
      </c>
      <c r="K2378" s="1">
        <v>-90988</v>
      </c>
      <c r="L2378" s="2" t="s">
        <v>21</v>
      </c>
      <c r="M2378" s="1">
        <v>1998</v>
      </c>
      <c r="N2378" s="1" t="str" cm="1">
        <f t="array" ref="N23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8" s="2" t="s">
        <v>32</v>
      </c>
      <c r="P2378" s="2" t="str" cm="1">
        <f t="array" ref="P23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8" s="1">
        <v>8</v>
      </c>
      <c r="R2378" s="1">
        <v>262.10000000000002</v>
      </c>
      <c r="S2378" s="1">
        <v>12.2</v>
      </c>
      <c r="T2378" s="1">
        <v>38.799999999999997</v>
      </c>
      <c r="U2378" s="1">
        <v>11.4</v>
      </c>
      <c r="V2378" s="10"/>
      <c r="W2378" s="1" t="s">
        <v>30</v>
      </c>
      <c r="X2378" s="2" t="s">
        <v>38</v>
      </c>
      <c r="Y2378" s="2" t="str" cm="1">
        <f t="array" ref="Y23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79" spans="1:25" ht="15" customHeight="1" x14ac:dyDescent="0.35">
      <c r="A2379" s="1">
        <v>2378</v>
      </c>
      <c r="B2379" s="13">
        <v>-9.0767941121120792</v>
      </c>
      <c r="C2379" s="12">
        <v>38.844966344208402</v>
      </c>
      <c r="D2379" s="1">
        <v>6899</v>
      </c>
      <c r="E2379" s="2" t="s">
        <v>2535</v>
      </c>
      <c r="F2379" s="1"/>
      <c r="G2379" s="2" t="s">
        <v>63</v>
      </c>
      <c r="H2379" s="2" t="s">
        <v>374</v>
      </c>
      <c r="I2379" s="2" t="s">
        <v>965</v>
      </c>
      <c r="J2379" s="1">
        <v>-81927</v>
      </c>
      <c r="K2379" s="1">
        <v>-90979</v>
      </c>
      <c r="L2379" s="2" t="s">
        <v>21</v>
      </c>
      <c r="M2379" s="1">
        <v>1998</v>
      </c>
      <c r="N2379" s="1" t="str" cm="1">
        <f t="array" ref="N23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79" s="2" t="s">
        <v>32</v>
      </c>
      <c r="P2379" s="2" t="str" cm="1">
        <f t="array" ref="P23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79" s="1">
        <v>8</v>
      </c>
      <c r="R2379" s="1">
        <v>272</v>
      </c>
      <c r="S2379" s="1">
        <v>14.1</v>
      </c>
      <c r="T2379" s="1">
        <v>41.3</v>
      </c>
      <c r="U2379" s="1">
        <v>12.5</v>
      </c>
      <c r="V2379" s="10"/>
      <c r="W2379" s="1" t="s">
        <v>30</v>
      </c>
      <c r="X2379" s="2" t="s">
        <v>38</v>
      </c>
      <c r="Y2379" s="2" t="str" cm="1">
        <f t="array" ref="Y23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0" spans="1:25" ht="15" customHeight="1" x14ac:dyDescent="0.35">
      <c r="A2380" s="1">
        <v>2379</v>
      </c>
      <c r="B2380" s="13">
        <v>-9.0744042520269907</v>
      </c>
      <c r="C2380" s="12">
        <v>38.842796749725103</v>
      </c>
      <c r="D2380" s="1">
        <v>6899</v>
      </c>
      <c r="E2380" s="2" t="s">
        <v>2536</v>
      </c>
      <c r="F2380" s="1"/>
      <c r="G2380" s="2" t="s">
        <v>63</v>
      </c>
      <c r="H2380" s="2" t="s">
        <v>374</v>
      </c>
      <c r="I2380" s="2" t="s">
        <v>965</v>
      </c>
      <c r="J2380" s="1">
        <v>-81722</v>
      </c>
      <c r="K2380" s="1">
        <v>-91222</v>
      </c>
      <c r="L2380" s="2" t="s">
        <v>21</v>
      </c>
      <c r="M2380" s="1">
        <v>1998</v>
      </c>
      <c r="N2380" s="1" t="str" cm="1">
        <f t="array" ref="N23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0" s="2" t="s">
        <v>32</v>
      </c>
      <c r="P2380" s="2" t="str" cm="1">
        <f t="array" ref="P23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0" s="1">
        <v>9</v>
      </c>
      <c r="R2380" s="1">
        <v>313.89999999999998</v>
      </c>
      <c r="S2380" s="1">
        <v>12</v>
      </c>
      <c r="T2380" s="1">
        <v>35.700000000000003</v>
      </c>
      <c r="U2380" s="1">
        <v>8.9</v>
      </c>
      <c r="V2380" s="10"/>
      <c r="W2380" s="1" t="s">
        <v>30</v>
      </c>
      <c r="X2380" s="2" t="s">
        <v>38</v>
      </c>
      <c r="Y2380" s="2" t="str" cm="1">
        <f t="array" ref="Y23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1" spans="1:25" ht="15" customHeight="1" x14ac:dyDescent="0.35">
      <c r="A2381" s="1">
        <v>2380</v>
      </c>
      <c r="B2381" s="13">
        <v>-9.0742560759177895</v>
      </c>
      <c r="C2381" s="12">
        <v>38.842915044306501</v>
      </c>
      <c r="D2381" s="1">
        <v>6899</v>
      </c>
      <c r="E2381" s="2" t="s">
        <v>2537</v>
      </c>
      <c r="F2381" s="1"/>
      <c r="G2381" s="2" t="s">
        <v>63</v>
      </c>
      <c r="H2381" s="2" t="s">
        <v>374</v>
      </c>
      <c r="I2381" s="2" t="s">
        <v>965</v>
      </c>
      <c r="J2381" s="1">
        <v>-81709</v>
      </c>
      <c r="K2381" s="1">
        <v>-91209</v>
      </c>
      <c r="L2381" s="2" t="s">
        <v>21</v>
      </c>
      <c r="M2381" s="1">
        <v>1998</v>
      </c>
      <c r="N2381" s="1" t="str" cm="1">
        <f t="array" ref="N23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1" s="2" t="s">
        <v>32</v>
      </c>
      <c r="P2381" s="2" t="str" cm="1">
        <f t="array" ref="P23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1" s="1">
        <v>9</v>
      </c>
      <c r="R2381" s="1">
        <v>315</v>
      </c>
      <c r="S2381" s="1">
        <v>14.3</v>
      </c>
      <c r="T2381" s="1">
        <v>36.200000000000003</v>
      </c>
      <c r="U2381" s="1">
        <v>8.8000000000000007</v>
      </c>
      <c r="V2381" s="10"/>
      <c r="W2381" s="1" t="s">
        <v>30</v>
      </c>
      <c r="X2381" s="2" t="s">
        <v>38</v>
      </c>
      <c r="Y2381" s="2" t="str" cm="1">
        <f t="array" ref="Y23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2" spans="1:25" ht="15" customHeight="1" x14ac:dyDescent="0.35">
      <c r="A2382" s="1">
        <v>2381</v>
      </c>
      <c r="B2382" s="13">
        <v>-9.0737982866988194</v>
      </c>
      <c r="C2382" s="12">
        <v>38.8405136666752</v>
      </c>
      <c r="D2382" s="1">
        <v>6899</v>
      </c>
      <c r="E2382" s="2" t="s">
        <v>2538</v>
      </c>
      <c r="F2382" s="1"/>
      <c r="G2382" s="2" t="s">
        <v>63</v>
      </c>
      <c r="H2382" s="2" t="s">
        <v>374</v>
      </c>
      <c r="I2382" s="2" t="s">
        <v>965</v>
      </c>
      <c r="J2382" s="1">
        <v>-81672</v>
      </c>
      <c r="K2382" s="1">
        <v>-91476</v>
      </c>
      <c r="L2382" s="2" t="s">
        <v>21</v>
      </c>
      <c r="M2382" s="1">
        <v>1998</v>
      </c>
      <c r="N2382" s="1" t="str" cm="1">
        <f t="array" ref="N23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2" s="2" t="s">
        <v>32</v>
      </c>
      <c r="P2382" s="2" t="str" cm="1">
        <f t="array" ref="P23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2" s="1">
        <v>8</v>
      </c>
      <c r="R2382" s="1">
        <v>262.3</v>
      </c>
      <c r="S2382" s="1">
        <v>11.9</v>
      </c>
      <c r="T2382" s="1">
        <v>33.6</v>
      </c>
      <c r="U2382" s="1">
        <v>3.4</v>
      </c>
      <c r="V2382" s="10"/>
      <c r="W2382" s="1" t="s">
        <v>30</v>
      </c>
      <c r="X2382" s="2" t="s">
        <v>38</v>
      </c>
      <c r="Y2382" s="2" t="str" cm="1">
        <f t="array" ref="Y23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3" spans="1:25" ht="15" customHeight="1" x14ac:dyDescent="0.35">
      <c r="A2383" s="1">
        <v>2382</v>
      </c>
      <c r="B2383" s="13">
        <v>-9.0736368191686694</v>
      </c>
      <c r="C2383" s="12">
        <v>38.840496951479203</v>
      </c>
      <c r="D2383" s="1">
        <v>6899</v>
      </c>
      <c r="E2383" s="2" t="s">
        <v>2539</v>
      </c>
      <c r="F2383" s="1"/>
      <c r="G2383" s="2" t="s">
        <v>63</v>
      </c>
      <c r="H2383" s="2" t="s">
        <v>374</v>
      </c>
      <c r="I2383" s="2" t="s">
        <v>965</v>
      </c>
      <c r="J2383" s="1">
        <v>-81658</v>
      </c>
      <c r="K2383" s="1">
        <v>-91478</v>
      </c>
      <c r="L2383" s="2" t="s">
        <v>21</v>
      </c>
      <c r="M2383" s="1">
        <v>1998</v>
      </c>
      <c r="N2383" s="1" t="str" cm="1">
        <f t="array" ref="N23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3" s="2" t="s">
        <v>32</v>
      </c>
      <c r="P2383" s="2" t="str" cm="1">
        <f t="array" ref="P23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3" s="1">
        <v>8</v>
      </c>
      <c r="R2383" s="1">
        <v>273.3</v>
      </c>
      <c r="S2383" s="1">
        <v>14.3</v>
      </c>
      <c r="T2383" s="1">
        <v>34.799999999999997</v>
      </c>
      <c r="U2383" s="1">
        <v>4.0999999999999996</v>
      </c>
      <c r="V2383" s="10"/>
      <c r="W2383" s="1" t="s">
        <v>30</v>
      </c>
      <c r="X2383" s="2" t="s">
        <v>38</v>
      </c>
      <c r="Y2383" s="2" t="str" cm="1">
        <f t="array" ref="Y23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4" spans="1:25" ht="15" customHeight="1" x14ac:dyDescent="0.35">
      <c r="A2384" s="1">
        <v>2383</v>
      </c>
      <c r="B2384" s="13">
        <v>-9.0756075229488893</v>
      </c>
      <c r="C2384" s="12">
        <v>38.837094156462904</v>
      </c>
      <c r="D2384" s="1">
        <v>6899</v>
      </c>
      <c r="E2384" s="2" t="s">
        <v>2540</v>
      </c>
      <c r="F2384" s="1"/>
      <c r="G2384" s="2" t="s">
        <v>63</v>
      </c>
      <c r="H2384" s="2" t="s">
        <v>374</v>
      </c>
      <c r="I2384" s="2" t="s">
        <v>965</v>
      </c>
      <c r="J2384" s="1">
        <v>-81833</v>
      </c>
      <c r="K2384" s="1">
        <v>-91854</v>
      </c>
      <c r="L2384" s="2" t="s">
        <v>21</v>
      </c>
      <c r="M2384" s="1">
        <v>1998</v>
      </c>
      <c r="N2384" s="1" t="str" cm="1">
        <f t="array" ref="N23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4" s="2" t="s">
        <v>32</v>
      </c>
      <c r="P2384" s="2" t="str" cm="1">
        <f t="array" ref="P23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4" s="1">
        <v>3</v>
      </c>
      <c r="R2384" s="1">
        <v>114.2</v>
      </c>
      <c r="S2384" s="1">
        <v>8.9</v>
      </c>
      <c r="T2384" s="1">
        <v>38.4</v>
      </c>
      <c r="U2384" s="1">
        <v>3.8</v>
      </c>
      <c r="V2384" s="10"/>
      <c r="W2384" s="1" t="s">
        <v>30</v>
      </c>
      <c r="X2384" s="2" t="s">
        <v>38</v>
      </c>
      <c r="Y2384" s="2" t="str" cm="1">
        <f t="array" ref="Y23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5" spans="1:25" ht="15" customHeight="1" x14ac:dyDescent="0.35">
      <c r="A2385" s="1">
        <v>2384</v>
      </c>
      <c r="B2385" s="13">
        <v>-9.0749168063164092</v>
      </c>
      <c r="C2385" s="12">
        <v>38.8379914941114</v>
      </c>
      <c r="D2385" s="1">
        <v>6899</v>
      </c>
      <c r="E2385" s="2" t="s">
        <v>2541</v>
      </c>
      <c r="F2385" s="1"/>
      <c r="G2385" s="2" t="s">
        <v>63</v>
      </c>
      <c r="H2385" s="2" t="s">
        <v>374</v>
      </c>
      <c r="I2385" s="2" t="s">
        <v>965</v>
      </c>
      <c r="J2385" s="1">
        <v>-81772</v>
      </c>
      <c r="K2385" s="1">
        <v>-91755</v>
      </c>
      <c r="L2385" s="2" t="s">
        <v>21</v>
      </c>
      <c r="M2385" s="1">
        <v>1998</v>
      </c>
      <c r="N2385" s="1" t="str" cm="1">
        <f t="array" ref="N23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5" s="2" t="s">
        <v>32</v>
      </c>
      <c r="P2385" s="2" t="str" cm="1">
        <f t="array" ref="P23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5" s="1">
        <v>9</v>
      </c>
      <c r="R2385" s="1">
        <v>295.5</v>
      </c>
      <c r="S2385" s="1">
        <v>17.399999999999999</v>
      </c>
      <c r="T2385" s="1">
        <v>33.1</v>
      </c>
      <c r="U2385" s="1">
        <v>4.0999999999999996</v>
      </c>
      <c r="V2385" s="10"/>
      <c r="W2385" s="1" t="s">
        <v>30</v>
      </c>
      <c r="X2385" s="2" t="s">
        <v>38</v>
      </c>
      <c r="Y2385" s="2" t="str" cm="1">
        <f t="array" ref="Y23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6" spans="1:25" ht="15" customHeight="1" x14ac:dyDescent="0.35">
      <c r="A2386" s="1">
        <v>2385</v>
      </c>
      <c r="B2386" s="13">
        <v>-9.0746633346102303</v>
      </c>
      <c r="C2386" s="12">
        <v>38.837984529838003</v>
      </c>
      <c r="D2386" s="1">
        <v>6899</v>
      </c>
      <c r="E2386" s="2" t="s">
        <v>2542</v>
      </c>
      <c r="F2386" s="1"/>
      <c r="G2386" s="2" t="s">
        <v>63</v>
      </c>
      <c r="H2386" s="2" t="s">
        <v>374</v>
      </c>
      <c r="I2386" s="2" t="s">
        <v>965</v>
      </c>
      <c r="J2386" s="1">
        <v>-81750</v>
      </c>
      <c r="K2386" s="1">
        <v>-91756</v>
      </c>
      <c r="L2386" s="2" t="s">
        <v>21</v>
      </c>
      <c r="M2386" s="1">
        <v>1998</v>
      </c>
      <c r="N2386" s="1" t="str" cm="1">
        <f t="array" ref="N23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6" s="2" t="s">
        <v>32</v>
      </c>
      <c r="P2386" s="2" t="str" cm="1">
        <f t="array" ref="P23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6" s="1">
        <v>9</v>
      </c>
      <c r="R2386" s="1">
        <v>296.89999999999998</v>
      </c>
      <c r="S2386" s="1">
        <v>18</v>
      </c>
      <c r="T2386" s="1">
        <v>33.799999999999997</v>
      </c>
      <c r="U2386" s="1">
        <v>4.0999999999999996</v>
      </c>
      <c r="V2386" s="10"/>
      <c r="W2386" s="1" t="s">
        <v>30</v>
      </c>
      <c r="X2386" s="2" t="s">
        <v>38</v>
      </c>
      <c r="Y2386" s="2" t="str" cm="1">
        <f t="array" ref="Y23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7" spans="1:25" ht="15" customHeight="1" x14ac:dyDescent="0.35">
      <c r="A2387" s="1">
        <v>2386</v>
      </c>
      <c r="B2387" s="13">
        <v>-9.0751340648510901</v>
      </c>
      <c r="C2387" s="12">
        <v>38.836998890608598</v>
      </c>
      <c r="D2387" s="1">
        <v>6899</v>
      </c>
      <c r="E2387" s="2" t="s">
        <v>2543</v>
      </c>
      <c r="F2387" s="1"/>
      <c r="G2387" s="2" t="s">
        <v>63</v>
      </c>
      <c r="H2387" s="2" t="s">
        <v>374</v>
      </c>
      <c r="I2387" s="2" t="s">
        <v>965</v>
      </c>
      <c r="J2387" s="1">
        <v>-81792</v>
      </c>
      <c r="K2387" s="1">
        <v>-91865</v>
      </c>
      <c r="L2387" s="2" t="s">
        <v>21</v>
      </c>
      <c r="M2387" s="1">
        <v>1997</v>
      </c>
      <c r="N2387" s="1" t="str" cm="1">
        <f t="array" ref="N23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7" s="2" t="s">
        <v>32</v>
      </c>
      <c r="P2387" s="2" t="str" cm="1">
        <f t="array" ref="P23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7" s="1">
        <v>3</v>
      </c>
      <c r="R2387" s="1">
        <v>116.4</v>
      </c>
      <c r="S2387" s="1">
        <v>9.1</v>
      </c>
      <c r="T2387" s="1">
        <v>39.200000000000003</v>
      </c>
      <c r="U2387" s="1">
        <v>3.4</v>
      </c>
      <c r="V2387" s="10"/>
      <c r="W2387" s="1" t="s">
        <v>30</v>
      </c>
      <c r="X2387" s="2" t="s">
        <v>38</v>
      </c>
      <c r="Y2387" s="2" t="str" cm="1">
        <f t="array" ref="Y23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8" spans="1:25" ht="15" customHeight="1" x14ac:dyDescent="0.35">
      <c r="A2388" s="1">
        <v>2387</v>
      </c>
      <c r="B2388" s="13">
        <v>-9.0761845952023705</v>
      </c>
      <c r="C2388" s="12">
        <v>38.835441081829302</v>
      </c>
      <c r="D2388" s="1">
        <v>6899</v>
      </c>
      <c r="E2388" s="2" t="s">
        <v>2544</v>
      </c>
      <c r="F2388" s="1"/>
      <c r="G2388" s="2" t="s">
        <v>63</v>
      </c>
      <c r="H2388" s="2" t="s">
        <v>374</v>
      </c>
      <c r="I2388" s="2" t="s">
        <v>374</v>
      </c>
      <c r="J2388" s="1">
        <v>-81885</v>
      </c>
      <c r="K2388" s="1">
        <v>-92037</v>
      </c>
      <c r="L2388" s="2" t="s">
        <v>21</v>
      </c>
      <c r="M2388" s="1">
        <v>1998</v>
      </c>
      <c r="N2388" s="1" t="str" cm="1">
        <f t="array" ref="N23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8" s="2" t="s">
        <v>32</v>
      </c>
      <c r="P2388" s="2" t="str" cm="1">
        <f t="array" ref="P23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8" s="1">
        <v>8</v>
      </c>
      <c r="R2388" s="1">
        <v>304.8</v>
      </c>
      <c r="S2388" s="1">
        <v>12.2</v>
      </c>
      <c r="T2388" s="1">
        <v>38.200000000000003</v>
      </c>
      <c r="U2388" s="1">
        <v>6.2</v>
      </c>
      <c r="V2388" s="10"/>
      <c r="W2388" s="1" t="s">
        <v>30</v>
      </c>
      <c r="X2388" s="2" t="s">
        <v>38</v>
      </c>
      <c r="Y2388" s="2" t="str" cm="1">
        <f t="array" ref="Y23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89" spans="1:25" ht="15" customHeight="1" x14ac:dyDescent="0.35">
      <c r="A2389" s="1">
        <v>2388</v>
      </c>
      <c r="B2389" s="13">
        <v>-9.0760342977397794</v>
      </c>
      <c r="C2389" s="12">
        <v>38.835397256469697</v>
      </c>
      <c r="D2389" s="1">
        <v>6899</v>
      </c>
      <c r="E2389" s="2" t="s">
        <v>2545</v>
      </c>
      <c r="F2389" s="1"/>
      <c r="G2389" s="2" t="s">
        <v>63</v>
      </c>
      <c r="H2389" s="2" t="s">
        <v>374</v>
      </c>
      <c r="I2389" s="2" t="s">
        <v>965</v>
      </c>
      <c r="J2389" s="1">
        <v>-81872</v>
      </c>
      <c r="K2389" s="1">
        <v>-92042</v>
      </c>
      <c r="L2389" s="2" t="s">
        <v>21</v>
      </c>
      <c r="M2389" s="1">
        <v>1998</v>
      </c>
      <c r="N2389" s="1" t="str" cm="1">
        <f t="array" ref="N23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89" s="2" t="s">
        <v>32</v>
      </c>
      <c r="P2389" s="2" t="str" cm="1">
        <f t="array" ref="P23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89" s="1">
        <v>8</v>
      </c>
      <c r="R2389" s="1">
        <v>308.3</v>
      </c>
      <c r="S2389" s="1">
        <v>12.1</v>
      </c>
      <c r="T2389" s="1">
        <v>39.299999999999997</v>
      </c>
      <c r="U2389" s="1">
        <v>6.4</v>
      </c>
      <c r="V2389" s="10"/>
      <c r="W2389" s="1" t="s">
        <v>30</v>
      </c>
      <c r="X2389" s="2" t="s">
        <v>38</v>
      </c>
      <c r="Y2389" s="2" t="str" cm="1">
        <f t="array" ref="Y23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0" spans="1:25" ht="15" customHeight="1" x14ac:dyDescent="0.35">
      <c r="A2390" s="1">
        <v>2389</v>
      </c>
      <c r="B2390" s="13">
        <v>-9.07749148282352</v>
      </c>
      <c r="C2390" s="12">
        <v>38.833241641122001</v>
      </c>
      <c r="D2390" s="1">
        <v>6899</v>
      </c>
      <c r="E2390" s="2" t="s">
        <v>2546</v>
      </c>
      <c r="F2390" s="1"/>
      <c r="G2390" s="2" t="s">
        <v>63</v>
      </c>
      <c r="H2390" s="2" t="s">
        <v>374</v>
      </c>
      <c r="I2390" s="2" t="s">
        <v>965</v>
      </c>
      <c r="J2390" s="1">
        <v>-82001</v>
      </c>
      <c r="K2390" s="1">
        <v>-92280</v>
      </c>
      <c r="L2390" s="2" t="s">
        <v>21</v>
      </c>
      <c r="M2390" s="1">
        <v>1998</v>
      </c>
      <c r="N2390" s="1" t="str" cm="1">
        <f t="array" ref="N23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0" s="2" t="s">
        <v>32</v>
      </c>
      <c r="P2390" s="2" t="str" cm="1">
        <f t="array" ref="P23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0" s="1">
        <v>7</v>
      </c>
      <c r="R2390" s="1">
        <v>266.2</v>
      </c>
      <c r="S2390" s="1">
        <v>12</v>
      </c>
      <c r="T2390" s="1">
        <v>38.299999999999997</v>
      </c>
      <c r="U2390" s="1">
        <v>6.5</v>
      </c>
      <c r="V2390" s="10"/>
      <c r="W2390" s="1" t="s">
        <v>30</v>
      </c>
      <c r="X2390" s="2" t="s">
        <v>38</v>
      </c>
      <c r="Y2390" s="2" t="str" cm="1">
        <f t="array" ref="Y23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1" spans="1:25" ht="15" customHeight="1" x14ac:dyDescent="0.35">
      <c r="A2391" s="1">
        <v>2390</v>
      </c>
      <c r="B2391" s="13">
        <v>-9.0773416652797696</v>
      </c>
      <c r="C2391" s="12">
        <v>38.833233844517899</v>
      </c>
      <c r="D2391" s="1">
        <v>6899</v>
      </c>
      <c r="E2391" s="2" t="s">
        <v>2547</v>
      </c>
      <c r="F2391" s="1"/>
      <c r="G2391" s="2" t="s">
        <v>63</v>
      </c>
      <c r="H2391" s="2" t="s">
        <v>374</v>
      </c>
      <c r="I2391" s="2" t="s">
        <v>965</v>
      </c>
      <c r="J2391" s="1">
        <v>-81988</v>
      </c>
      <c r="K2391" s="1">
        <v>-92281</v>
      </c>
      <c r="L2391" s="2" t="s">
        <v>21</v>
      </c>
      <c r="M2391" s="1">
        <v>1998</v>
      </c>
      <c r="N2391" s="1" t="str" cm="1">
        <f t="array" ref="N23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1" s="2" t="s">
        <v>32</v>
      </c>
      <c r="P2391" s="2" t="str" cm="1">
        <f t="array" ref="P23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1" s="1">
        <v>7</v>
      </c>
      <c r="R2391" s="1">
        <v>268.3</v>
      </c>
      <c r="S2391" s="1">
        <v>12.1</v>
      </c>
      <c r="T2391" s="1">
        <v>38.4</v>
      </c>
      <c r="U2391" s="1">
        <v>6.7</v>
      </c>
      <c r="V2391" s="10"/>
      <c r="W2391" s="1" t="s">
        <v>30</v>
      </c>
      <c r="X2391" s="2" t="s">
        <v>38</v>
      </c>
      <c r="Y2391" s="2" t="str" cm="1">
        <f t="array" ref="Y23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2" spans="1:25" ht="15" customHeight="1" x14ac:dyDescent="0.35">
      <c r="A2392" s="1">
        <v>2391</v>
      </c>
      <c r="B2392" s="13">
        <v>-9.0824352843133092</v>
      </c>
      <c r="C2392" s="12">
        <v>38.847352715666098</v>
      </c>
      <c r="D2392" s="1">
        <v>6913</v>
      </c>
      <c r="E2392" s="2" t="s">
        <v>2548</v>
      </c>
      <c r="F2392" s="1"/>
      <c r="G2392" s="2" t="s">
        <v>19</v>
      </c>
      <c r="H2392" s="2" t="s">
        <v>374</v>
      </c>
      <c r="I2392" s="2" t="s">
        <v>965</v>
      </c>
      <c r="J2392" s="1">
        <v>-82414</v>
      </c>
      <c r="K2392" s="1">
        <v>-90709</v>
      </c>
      <c r="L2392" s="2" t="s">
        <v>21</v>
      </c>
      <c r="M2392" s="1">
        <v>1998</v>
      </c>
      <c r="N2392" s="1" t="str" cm="1">
        <f t="array" ref="N23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2" s="2" t="s">
        <v>65</v>
      </c>
      <c r="P2392" s="2" t="str" cm="1">
        <f t="array" ref="P23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2" s="1">
        <v>1</v>
      </c>
      <c r="R2392" s="1">
        <v>13.3</v>
      </c>
      <c r="S2392" s="1">
        <v>26.4</v>
      </c>
      <c r="T2392" s="1">
        <v>13.3</v>
      </c>
      <c r="U2392" s="9"/>
      <c r="V2392" s="10"/>
      <c r="W2392" s="1" t="s">
        <v>30</v>
      </c>
      <c r="X2392" s="2" t="s">
        <v>24</v>
      </c>
      <c r="Y2392" s="2" t="str" cm="1">
        <f t="array" ref="Y23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3" spans="1:25" ht="15" customHeight="1" x14ac:dyDescent="0.35">
      <c r="A2393" s="1">
        <v>2392</v>
      </c>
      <c r="B2393" s="13">
        <v>-9.0831760002197193</v>
      </c>
      <c r="C2393" s="12">
        <v>38.847616924468902</v>
      </c>
      <c r="D2393" s="1">
        <v>6914</v>
      </c>
      <c r="E2393" s="2" t="s">
        <v>2549</v>
      </c>
      <c r="F2393" s="1"/>
      <c r="G2393" s="2" t="s">
        <v>37</v>
      </c>
      <c r="H2393" s="2" t="s">
        <v>374</v>
      </c>
      <c r="I2393" s="2" t="s">
        <v>965</v>
      </c>
      <c r="J2393" s="1">
        <v>-82478</v>
      </c>
      <c r="K2393" s="1">
        <v>-90679</v>
      </c>
      <c r="L2393" s="2" t="s">
        <v>21</v>
      </c>
      <c r="M2393" s="1">
        <v>1998</v>
      </c>
      <c r="N2393" s="1" t="str" cm="1">
        <f t="array" ref="N23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3" s="2" t="s">
        <v>32</v>
      </c>
      <c r="P2393" s="2" t="str" cm="1">
        <f t="array" ref="P23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3" s="1">
        <v>3</v>
      </c>
      <c r="R2393" s="1">
        <v>83.2</v>
      </c>
      <c r="S2393" s="1">
        <v>11.2</v>
      </c>
      <c r="T2393" s="1">
        <v>31.7</v>
      </c>
      <c r="U2393" s="1">
        <v>8.8000000000000007</v>
      </c>
      <c r="V2393" s="10"/>
      <c r="W2393" s="1" t="s">
        <v>30</v>
      </c>
      <c r="X2393" s="2" t="s">
        <v>38</v>
      </c>
      <c r="Y2393" s="2" t="str" cm="1">
        <f t="array" ref="Y23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4" spans="1:25" ht="15" customHeight="1" x14ac:dyDescent="0.35">
      <c r="A2394" s="1">
        <v>2393</v>
      </c>
      <c r="B2394" s="13">
        <v>-9.2155328866749198</v>
      </c>
      <c r="C2394" s="12">
        <v>38.771962606089097</v>
      </c>
      <c r="D2394" s="1">
        <v>6916</v>
      </c>
      <c r="E2394" s="2" t="s">
        <v>2550</v>
      </c>
      <c r="F2394" s="1"/>
      <c r="G2394" s="2" t="s">
        <v>37</v>
      </c>
      <c r="H2394" s="2" t="s">
        <v>374</v>
      </c>
      <c r="I2394" s="2" t="s">
        <v>1952</v>
      </c>
      <c r="J2394" s="1">
        <v>-94068</v>
      </c>
      <c r="K2394" s="1">
        <v>-98950</v>
      </c>
      <c r="L2394" s="2" t="s">
        <v>21</v>
      </c>
      <c r="M2394" s="1">
        <v>1998</v>
      </c>
      <c r="N2394" s="1" t="str" cm="1">
        <f t="array" ref="N23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4" s="2" t="s">
        <v>32</v>
      </c>
      <c r="P2394" s="2" t="str" cm="1">
        <f t="array" ref="P23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4" s="1">
        <v>4</v>
      </c>
      <c r="R2394" s="1">
        <v>86.9</v>
      </c>
      <c r="S2394" s="1">
        <v>24.1</v>
      </c>
      <c r="T2394" s="1">
        <v>28.3</v>
      </c>
      <c r="U2394" s="1">
        <v>8</v>
      </c>
      <c r="V2394" s="10"/>
      <c r="W2394" s="1" t="s">
        <v>30</v>
      </c>
      <c r="X2394" s="2" t="s">
        <v>38</v>
      </c>
      <c r="Y2394" s="2" t="str" cm="1">
        <f t="array" ref="Y23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5" spans="1:25" ht="15" customHeight="1" x14ac:dyDescent="0.35">
      <c r="A2395" s="1">
        <v>2394</v>
      </c>
      <c r="B2395" s="13">
        <v>-9.2289900776002405</v>
      </c>
      <c r="C2395" s="12">
        <v>38.782133029276302</v>
      </c>
      <c r="D2395" s="1">
        <v>6917</v>
      </c>
      <c r="E2395" s="2" t="s">
        <v>2551</v>
      </c>
      <c r="F2395" s="1"/>
      <c r="G2395" s="2" t="s">
        <v>19</v>
      </c>
      <c r="H2395" s="2" t="s">
        <v>374</v>
      </c>
      <c r="I2395" s="2" t="s">
        <v>1952</v>
      </c>
      <c r="J2395" s="1">
        <v>-95224</v>
      </c>
      <c r="K2395" s="1">
        <v>-97807</v>
      </c>
      <c r="L2395" s="2" t="s">
        <v>21</v>
      </c>
      <c r="M2395" s="1">
        <v>1998</v>
      </c>
      <c r="N2395" s="1" t="str" cm="1">
        <f t="array" ref="N23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5" s="2" t="s">
        <v>65</v>
      </c>
      <c r="P2395" s="2" t="str" cm="1">
        <f t="array" ref="P23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395" s="1">
        <v>1</v>
      </c>
      <c r="R2395" s="1">
        <v>19.5</v>
      </c>
      <c r="S2395" s="1">
        <v>35.299999999999997</v>
      </c>
      <c r="T2395" s="1">
        <v>19.5</v>
      </c>
      <c r="U2395" s="9"/>
      <c r="V2395" s="10"/>
      <c r="W2395" s="1" t="s">
        <v>30</v>
      </c>
      <c r="X2395" s="2" t="s">
        <v>24</v>
      </c>
      <c r="Y2395" s="2" t="str" cm="1">
        <f t="array" ref="Y23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6" spans="1:25" ht="15" customHeight="1" x14ac:dyDescent="0.35">
      <c r="A2396" s="1">
        <v>2395</v>
      </c>
      <c r="B2396" s="13">
        <v>-9.2307607014643995</v>
      </c>
      <c r="C2396" s="12">
        <v>38.784278265015402</v>
      </c>
      <c r="D2396" s="1">
        <v>6918</v>
      </c>
      <c r="E2396" s="2" t="s">
        <v>2552</v>
      </c>
      <c r="F2396" s="1"/>
      <c r="G2396" s="2" t="s">
        <v>37</v>
      </c>
      <c r="H2396" s="2" t="s">
        <v>374</v>
      </c>
      <c r="I2396" s="2" t="s">
        <v>1952</v>
      </c>
      <c r="J2396" s="1">
        <v>-95375</v>
      </c>
      <c r="K2396" s="1">
        <v>-97567</v>
      </c>
      <c r="L2396" s="2" t="s">
        <v>21</v>
      </c>
      <c r="M2396" s="1">
        <v>1998</v>
      </c>
      <c r="N2396" s="1" t="str" cm="1">
        <f t="array" ref="N23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6" s="2" t="s">
        <v>32</v>
      </c>
      <c r="P2396" s="2" t="str" cm="1">
        <f t="array" ref="P23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6" s="1">
        <v>2</v>
      </c>
      <c r="R2396" s="1">
        <v>46.8</v>
      </c>
      <c r="S2396" s="1">
        <v>12.4</v>
      </c>
      <c r="T2396" s="1">
        <v>23.4</v>
      </c>
      <c r="U2396" s="1">
        <v>6.1</v>
      </c>
      <c r="V2396" s="10"/>
      <c r="W2396" s="1" t="s">
        <v>30</v>
      </c>
      <c r="X2396" s="2" t="s">
        <v>38</v>
      </c>
      <c r="Y2396" s="2" t="str" cm="1">
        <f t="array" ref="Y23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7" spans="1:25" ht="15" customHeight="1" x14ac:dyDescent="0.35">
      <c r="A2397" s="1">
        <v>2396</v>
      </c>
      <c r="B2397" s="13">
        <v>-9.2340926772342105</v>
      </c>
      <c r="C2397" s="12">
        <v>38.785417921965497</v>
      </c>
      <c r="D2397" s="1">
        <v>6919</v>
      </c>
      <c r="E2397" s="2" t="s">
        <v>2553</v>
      </c>
      <c r="F2397" s="1"/>
      <c r="G2397" s="2" t="s">
        <v>19</v>
      </c>
      <c r="H2397" s="2" t="s">
        <v>374</v>
      </c>
      <c r="I2397" s="2" t="s">
        <v>1952</v>
      </c>
      <c r="J2397" s="1">
        <v>-95663</v>
      </c>
      <c r="K2397" s="1">
        <v>-97437</v>
      </c>
      <c r="L2397" s="2" t="s">
        <v>21</v>
      </c>
      <c r="M2397" s="1">
        <v>1998</v>
      </c>
      <c r="N2397" s="1" t="str" cm="1">
        <f t="array" ref="N23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7" s="2" t="s">
        <v>32</v>
      </c>
      <c r="P2397" s="2" t="str" cm="1">
        <f t="array" ref="P23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7" s="1">
        <v>3</v>
      </c>
      <c r="R2397" s="1">
        <v>51.85</v>
      </c>
      <c r="S2397" s="1">
        <v>35.200000000000003</v>
      </c>
      <c r="T2397" s="1">
        <v>24.45</v>
      </c>
      <c r="U2397" s="1">
        <v>6.2</v>
      </c>
      <c r="V2397" s="10"/>
      <c r="W2397" s="1" t="s">
        <v>30</v>
      </c>
      <c r="X2397" s="2" t="s">
        <v>38</v>
      </c>
      <c r="Y2397" s="2" t="str" cm="1">
        <f t="array" ref="Y23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8" spans="1:25" ht="15" customHeight="1" x14ac:dyDescent="0.35">
      <c r="A2398" s="1">
        <v>2397</v>
      </c>
      <c r="B2398" s="13">
        <v>-9.2366040154567592</v>
      </c>
      <c r="C2398" s="12">
        <v>38.787069668259001</v>
      </c>
      <c r="D2398" s="1">
        <v>6920</v>
      </c>
      <c r="E2398" s="2" t="s">
        <v>2554</v>
      </c>
      <c r="F2398" s="1"/>
      <c r="G2398" s="2" t="s">
        <v>37</v>
      </c>
      <c r="H2398" s="2" t="s">
        <v>374</v>
      </c>
      <c r="I2398" s="2" t="s">
        <v>1952</v>
      </c>
      <c r="J2398" s="1">
        <v>-95879</v>
      </c>
      <c r="K2398" s="1">
        <v>-97251</v>
      </c>
      <c r="L2398" s="2" t="s">
        <v>21</v>
      </c>
      <c r="M2398" s="1">
        <v>1998</v>
      </c>
      <c r="N2398" s="1" t="str" cm="1">
        <f t="array" ref="N23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8" s="2" t="s">
        <v>32</v>
      </c>
      <c r="P2398" s="2" t="str" cm="1">
        <f t="array" ref="P23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8" s="1">
        <v>2</v>
      </c>
      <c r="R2398" s="1">
        <v>51.8</v>
      </c>
      <c r="S2398" s="1">
        <v>15</v>
      </c>
      <c r="T2398" s="1">
        <v>25.9</v>
      </c>
      <c r="U2398" s="1">
        <v>5.8</v>
      </c>
      <c r="V2398" s="10"/>
      <c r="W2398" s="1" t="s">
        <v>30</v>
      </c>
      <c r="X2398" s="2" t="s">
        <v>38</v>
      </c>
      <c r="Y2398" s="2" t="str" cm="1">
        <f t="array" ref="Y23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399" spans="1:25" ht="15" customHeight="1" x14ac:dyDescent="0.35">
      <c r="A2399" s="1">
        <v>2398</v>
      </c>
      <c r="B2399" s="13">
        <v>-8.2911074593085505</v>
      </c>
      <c r="C2399" s="12">
        <v>41.076034213699501</v>
      </c>
      <c r="D2399" s="1">
        <v>6928</v>
      </c>
      <c r="E2399" s="2" t="s">
        <v>2555</v>
      </c>
      <c r="F2399" s="1"/>
      <c r="G2399" s="2" t="s">
        <v>37</v>
      </c>
      <c r="H2399" s="2" t="s">
        <v>1608</v>
      </c>
      <c r="I2399" s="2" t="s">
        <v>1697</v>
      </c>
      <c r="J2399" s="1">
        <v>-13278</v>
      </c>
      <c r="K2399" s="1">
        <v>156334</v>
      </c>
      <c r="L2399" s="2" t="s">
        <v>21</v>
      </c>
      <c r="M2399" s="1">
        <v>2004</v>
      </c>
      <c r="N2399" s="1" t="str" cm="1">
        <f t="array" ref="N23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399" s="2" t="s">
        <v>32</v>
      </c>
      <c r="P2399" s="2" t="str" cm="1">
        <f t="array" ref="P23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399" s="1">
        <v>3</v>
      </c>
      <c r="R2399" s="1">
        <v>52</v>
      </c>
      <c r="S2399" s="1">
        <v>13</v>
      </c>
      <c r="T2399" s="1">
        <v>21</v>
      </c>
      <c r="U2399" s="1">
        <v>11.6</v>
      </c>
      <c r="V2399" s="10"/>
      <c r="W2399" s="1" t="s">
        <v>41</v>
      </c>
      <c r="X2399" s="2" t="s">
        <v>38</v>
      </c>
      <c r="Y2399" s="2" t="str" cm="1">
        <f t="array" ref="Y23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0" spans="1:25" ht="15" customHeight="1" x14ac:dyDescent="0.35">
      <c r="A2400" s="1">
        <v>2399</v>
      </c>
      <c r="B2400" s="13">
        <v>-8.2871374534353297</v>
      </c>
      <c r="C2400" s="12">
        <v>41.071225774475003</v>
      </c>
      <c r="D2400" s="1">
        <v>6929</v>
      </c>
      <c r="E2400" s="2" t="s">
        <v>2556</v>
      </c>
      <c r="F2400" s="1"/>
      <c r="G2400" s="2" t="s">
        <v>37</v>
      </c>
      <c r="H2400" s="2" t="s">
        <v>1608</v>
      </c>
      <c r="I2400" s="2" t="s">
        <v>1697</v>
      </c>
      <c r="J2400" s="1">
        <v>-12945.31</v>
      </c>
      <c r="K2400" s="1">
        <v>155799.4</v>
      </c>
      <c r="L2400" s="2" t="s">
        <v>21</v>
      </c>
      <c r="M2400" s="1">
        <v>2004</v>
      </c>
      <c r="N2400" s="1" t="str" cm="1">
        <f t="array" ref="N24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0" s="2" t="s">
        <v>32</v>
      </c>
      <c r="P2400" s="2" t="str" cm="1">
        <f t="array" ref="P24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0" s="1">
        <v>3</v>
      </c>
      <c r="R2400" s="1">
        <v>33.5</v>
      </c>
      <c r="S2400" s="1">
        <v>9</v>
      </c>
      <c r="T2400" s="1">
        <v>16.5</v>
      </c>
      <c r="U2400" s="1">
        <v>9.48</v>
      </c>
      <c r="V2400" s="10"/>
      <c r="W2400" s="1" t="s">
        <v>41</v>
      </c>
      <c r="X2400" s="2" t="s">
        <v>38</v>
      </c>
      <c r="Y2400" s="2" t="str" cm="1">
        <f t="array" ref="Y24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1" spans="1:26" ht="15" customHeight="1" x14ac:dyDescent="0.35">
      <c r="A2401" s="1">
        <v>2400</v>
      </c>
      <c r="B2401" s="13">
        <v>-8.2839858209491197</v>
      </c>
      <c r="C2401" s="12">
        <v>41.062909761609497</v>
      </c>
      <c r="D2401" s="1">
        <v>6930</v>
      </c>
      <c r="E2401" s="2" t="s">
        <v>2557</v>
      </c>
      <c r="F2401" s="1"/>
      <c r="G2401" s="2" t="s">
        <v>37</v>
      </c>
      <c r="H2401" s="2" t="s">
        <v>1608</v>
      </c>
      <c r="I2401" s="2" t="s">
        <v>1697</v>
      </c>
      <c r="J2401" s="1">
        <v>-12682.03</v>
      </c>
      <c r="K2401" s="1">
        <v>154875.4</v>
      </c>
      <c r="L2401" s="2" t="s">
        <v>21</v>
      </c>
      <c r="M2401" s="1">
        <v>2004</v>
      </c>
      <c r="N2401" s="1" t="str" cm="1">
        <f t="array" ref="N24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1" s="2" t="s">
        <v>32</v>
      </c>
      <c r="P2401" s="2" t="str" cm="1">
        <f t="array" ref="P24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1" s="1">
        <v>3</v>
      </c>
      <c r="R2401" s="1">
        <v>33.5</v>
      </c>
      <c r="S2401" s="1">
        <v>9</v>
      </c>
      <c r="T2401" s="1">
        <v>16.5</v>
      </c>
      <c r="U2401" s="1">
        <v>9.06</v>
      </c>
      <c r="V2401" s="10"/>
      <c r="W2401" s="1" t="s">
        <v>41</v>
      </c>
      <c r="X2401" s="2" t="s">
        <v>38</v>
      </c>
      <c r="Y2401" s="2" t="str" cm="1">
        <f t="array" ref="Y24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2" spans="1:26" ht="15" customHeight="1" x14ac:dyDescent="0.35">
      <c r="A2402" s="1">
        <v>2401</v>
      </c>
      <c r="B2402" s="13">
        <v>-8.2640491375422993</v>
      </c>
      <c r="C2402" s="12">
        <v>41.061162046432301</v>
      </c>
      <c r="D2402" s="1">
        <v>6933</v>
      </c>
      <c r="E2402" s="2" t="s">
        <v>2558</v>
      </c>
      <c r="F2402" s="1"/>
      <c r="G2402" s="2" t="s">
        <v>37</v>
      </c>
      <c r="H2402" s="2" t="s">
        <v>1608</v>
      </c>
      <c r="I2402" s="2" t="s">
        <v>1697</v>
      </c>
      <c r="J2402" s="1">
        <v>-11006.54</v>
      </c>
      <c r="K2402" s="1">
        <v>154678.6</v>
      </c>
      <c r="L2402" s="2" t="s">
        <v>21</v>
      </c>
      <c r="M2402" s="1">
        <v>2004</v>
      </c>
      <c r="N2402" s="1" t="str" cm="1">
        <f t="array" ref="N24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2" s="2" t="s">
        <v>32</v>
      </c>
      <c r="P2402" s="2" t="str" cm="1">
        <f t="array" ref="P24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2" s="1">
        <v>3</v>
      </c>
      <c r="R2402" s="1">
        <v>29.5</v>
      </c>
      <c r="S2402" s="1">
        <v>9</v>
      </c>
      <c r="T2402" s="1">
        <v>14</v>
      </c>
      <c r="U2402" s="1">
        <v>9.6300000000000008</v>
      </c>
      <c r="V2402" s="10"/>
      <c r="W2402" s="1" t="s">
        <v>41</v>
      </c>
      <c r="X2402" s="2" t="s">
        <v>38</v>
      </c>
      <c r="Y2402" s="2" t="str" cm="1">
        <f t="array" ref="Y24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3" spans="1:26" ht="15" customHeight="1" x14ac:dyDescent="0.35">
      <c r="A2403" s="1">
        <v>2402</v>
      </c>
      <c r="B2403" s="13">
        <v>-8.2863245904272897</v>
      </c>
      <c r="C2403" s="12">
        <v>40.275483862512601</v>
      </c>
      <c r="D2403" s="1">
        <v>6943</v>
      </c>
      <c r="E2403" s="2" t="s">
        <v>2559</v>
      </c>
      <c r="F2403" s="1"/>
      <c r="G2403" s="2" t="s">
        <v>26</v>
      </c>
      <c r="H2403" s="2" t="s">
        <v>915</v>
      </c>
      <c r="I2403" s="2" t="s">
        <v>1329</v>
      </c>
      <c r="J2403" s="1">
        <v>-13031</v>
      </c>
      <c r="K2403" s="1">
        <v>67434</v>
      </c>
      <c r="L2403" s="2" t="s">
        <v>21</v>
      </c>
      <c r="M2403" s="1">
        <v>1991</v>
      </c>
      <c r="N2403" s="1" t="str" cm="1">
        <f t="array" ref="N24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3" s="2" t="s">
        <v>22</v>
      </c>
      <c r="P2403" s="2" t="str" cm="1">
        <f t="array" ref="P24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03" s="1">
        <v>4</v>
      </c>
      <c r="R2403" s="1">
        <v>136</v>
      </c>
      <c r="S2403" s="1">
        <v>12.21</v>
      </c>
      <c r="T2403" s="1">
        <v>34.5</v>
      </c>
      <c r="U2403" s="1">
        <v>20.55</v>
      </c>
      <c r="V2403" s="10"/>
      <c r="W2403" s="1" t="s">
        <v>46</v>
      </c>
      <c r="X2403" s="2" t="s">
        <v>24</v>
      </c>
      <c r="Y2403" s="2" t="str" cm="1">
        <f t="array" ref="Y24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03" s="2" t="s">
        <v>38</v>
      </c>
    </row>
    <row r="2404" spans="1:26" ht="15" customHeight="1" x14ac:dyDescent="0.35">
      <c r="A2404" s="1">
        <v>2403</v>
      </c>
      <c r="B2404" s="13">
        <v>-8.4209953390805303</v>
      </c>
      <c r="C2404" s="12">
        <v>40.680570806306797</v>
      </c>
      <c r="D2404" s="1">
        <v>6987</v>
      </c>
      <c r="E2404" s="2" t="s">
        <v>2560</v>
      </c>
      <c r="F2404" s="1"/>
      <c r="G2404" s="2" t="s">
        <v>19</v>
      </c>
      <c r="H2404" s="2" t="s">
        <v>1608</v>
      </c>
      <c r="I2404" s="2" t="s">
        <v>1746</v>
      </c>
      <c r="J2404" s="1">
        <v>-24338</v>
      </c>
      <c r="K2404" s="1">
        <v>112445</v>
      </c>
      <c r="L2404" s="2" t="s">
        <v>21</v>
      </c>
      <c r="M2404" s="1">
        <v>1989</v>
      </c>
      <c r="N2404" s="1" t="str" cm="1">
        <f t="array" ref="N24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4" s="2" t="s">
        <v>65</v>
      </c>
      <c r="P2404" s="2" t="str" cm="1">
        <f t="array" ref="P24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4" s="1">
        <v>1</v>
      </c>
      <c r="R2404" s="1">
        <v>7</v>
      </c>
      <c r="S2404" s="1">
        <v>21.05</v>
      </c>
      <c r="T2404" s="1">
        <v>7</v>
      </c>
      <c r="U2404" s="9"/>
      <c r="V2404" s="10"/>
      <c r="W2404" s="1" t="s">
        <v>46</v>
      </c>
      <c r="X2404" s="2" t="s">
        <v>24</v>
      </c>
      <c r="Y2404" s="2" t="str" cm="1">
        <f t="array" ref="Y24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5" spans="1:26" ht="15" customHeight="1" x14ac:dyDescent="0.35">
      <c r="A2405" s="1">
        <v>2404</v>
      </c>
      <c r="B2405" s="13">
        <v>-8.4192228045969095</v>
      </c>
      <c r="C2405" s="12">
        <v>40.675451297428097</v>
      </c>
      <c r="D2405" s="1">
        <v>6988</v>
      </c>
      <c r="E2405" s="2" t="s">
        <v>2561</v>
      </c>
      <c r="F2405" s="1"/>
      <c r="G2405" s="2" t="s">
        <v>19</v>
      </c>
      <c r="H2405" s="2" t="s">
        <v>1608</v>
      </c>
      <c r="I2405" s="2" t="s">
        <v>1746</v>
      </c>
      <c r="J2405" s="1">
        <v>-24190</v>
      </c>
      <c r="K2405" s="1">
        <v>111876</v>
      </c>
      <c r="L2405" s="2" t="s">
        <v>21</v>
      </c>
      <c r="M2405" s="1">
        <v>1989</v>
      </c>
      <c r="N2405" s="1" t="str" cm="1">
        <f t="array" ref="N24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5" s="2" t="s">
        <v>65</v>
      </c>
      <c r="P2405" s="2" t="str" cm="1">
        <f t="array" ref="P24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5" s="1">
        <v>1</v>
      </c>
      <c r="R2405" s="1">
        <v>7</v>
      </c>
      <c r="S2405" s="1">
        <v>16.55</v>
      </c>
      <c r="T2405" s="1">
        <v>7</v>
      </c>
      <c r="U2405" s="9"/>
      <c r="V2405" s="10"/>
      <c r="W2405" s="1" t="s">
        <v>46</v>
      </c>
      <c r="X2405" s="2" t="s">
        <v>24</v>
      </c>
      <c r="Y2405" s="2" t="str" cm="1">
        <f t="array" ref="Y24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6" spans="1:26" ht="15" customHeight="1" x14ac:dyDescent="0.35">
      <c r="A2406" s="1">
        <v>2405</v>
      </c>
      <c r="B2406" s="13">
        <v>-8.4169034667323697</v>
      </c>
      <c r="C2406" s="12">
        <v>40.6724042825469</v>
      </c>
      <c r="D2406" s="1">
        <v>6989</v>
      </c>
      <c r="E2406" s="2" t="s">
        <v>2562</v>
      </c>
      <c r="F2406" s="1"/>
      <c r="G2406" s="2" t="s">
        <v>19</v>
      </c>
      <c r="H2406" s="2" t="s">
        <v>1608</v>
      </c>
      <c r="I2406" s="2" t="s">
        <v>1746</v>
      </c>
      <c r="J2406" s="1">
        <v>-23995</v>
      </c>
      <c r="K2406" s="1">
        <v>111537</v>
      </c>
      <c r="L2406" s="2" t="s">
        <v>21</v>
      </c>
      <c r="M2406" s="1">
        <v>1989</v>
      </c>
      <c r="N2406" s="1" t="str" cm="1">
        <f t="array" ref="N24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6" s="2" t="s">
        <v>65</v>
      </c>
      <c r="P2406" s="2" t="str" cm="1">
        <f t="array" ref="P24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6" s="1">
        <v>1</v>
      </c>
      <c r="R2406" s="1">
        <v>7</v>
      </c>
      <c r="S2406" s="1">
        <v>15.5</v>
      </c>
      <c r="T2406" s="1">
        <v>7</v>
      </c>
      <c r="U2406" s="9"/>
      <c r="V2406" s="10"/>
      <c r="W2406" s="1" t="s">
        <v>46</v>
      </c>
      <c r="X2406" s="2" t="s">
        <v>24</v>
      </c>
      <c r="Y2406" s="2" t="str" cm="1">
        <f t="array" ref="Y24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7" spans="1:26" ht="15" customHeight="1" x14ac:dyDescent="0.35">
      <c r="A2407" s="1">
        <v>2406</v>
      </c>
      <c r="B2407" s="13">
        <v>-8.4117707368735299</v>
      </c>
      <c r="C2407" s="12">
        <v>40.669634197498802</v>
      </c>
      <c r="D2407" s="1">
        <v>6990</v>
      </c>
      <c r="E2407" s="2" t="s">
        <v>2563</v>
      </c>
      <c r="F2407" s="1"/>
      <c r="G2407" s="2" t="s">
        <v>19</v>
      </c>
      <c r="H2407" s="2" t="s">
        <v>1608</v>
      </c>
      <c r="I2407" s="2" t="s">
        <v>1746</v>
      </c>
      <c r="J2407" s="1">
        <v>-23562</v>
      </c>
      <c r="K2407" s="1">
        <v>111228</v>
      </c>
      <c r="L2407" s="2" t="s">
        <v>21</v>
      </c>
      <c r="M2407" s="1">
        <v>1989</v>
      </c>
      <c r="N2407" s="1" t="str" cm="1">
        <f t="array" ref="N24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7" s="2" t="s">
        <v>65</v>
      </c>
      <c r="P2407" s="2" t="str" cm="1">
        <f t="array" ref="P24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07" s="1">
        <v>1</v>
      </c>
      <c r="R2407" s="1">
        <v>7.2</v>
      </c>
      <c r="S2407" s="1">
        <v>14</v>
      </c>
      <c r="T2407" s="1">
        <v>7.2</v>
      </c>
      <c r="U2407" s="9"/>
      <c r="V2407" s="10"/>
      <c r="W2407" s="1" t="s">
        <v>46</v>
      </c>
      <c r="X2407" s="2" t="s">
        <v>24</v>
      </c>
      <c r="Y2407" s="2" t="str" cm="1">
        <f t="array" ref="Y24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8" spans="1:26" ht="15" customHeight="1" x14ac:dyDescent="0.35">
      <c r="A2408" s="1">
        <v>2407</v>
      </c>
      <c r="B2408" s="13">
        <v>-8.3944051350953295</v>
      </c>
      <c r="C2408" s="12">
        <v>40.662569742831501</v>
      </c>
      <c r="D2408" s="1">
        <v>6995</v>
      </c>
      <c r="E2408" s="2" t="s">
        <v>2564</v>
      </c>
      <c r="F2408" s="1"/>
      <c r="G2408" s="2" t="s">
        <v>37</v>
      </c>
      <c r="H2408" s="2" t="s">
        <v>1608</v>
      </c>
      <c r="I2408" s="2" t="s">
        <v>1746</v>
      </c>
      <c r="J2408" s="1">
        <v>-22096</v>
      </c>
      <c r="K2408" s="1">
        <v>110439</v>
      </c>
      <c r="L2408" s="2" t="s">
        <v>21</v>
      </c>
      <c r="M2408" s="1">
        <v>1989</v>
      </c>
      <c r="N2408" s="1" t="str" cm="1">
        <f t="array" ref="N24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8" s="2" t="s">
        <v>32</v>
      </c>
      <c r="P2408" s="2" t="str" cm="1">
        <f t="array" ref="P24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8" s="1">
        <v>3</v>
      </c>
      <c r="R2408" s="1">
        <v>34.799999999999997</v>
      </c>
      <c r="S2408" s="1">
        <v>8.1999999999999993</v>
      </c>
      <c r="T2408" s="1">
        <v>16.600000000000001</v>
      </c>
      <c r="U2408" s="1">
        <v>5.3</v>
      </c>
      <c r="V2408" s="10"/>
      <c r="W2408" s="1" t="s">
        <v>41</v>
      </c>
      <c r="X2408" s="2" t="s">
        <v>38</v>
      </c>
      <c r="Y2408" s="2" t="str" cm="1">
        <f t="array" ref="Y24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09" spans="1:26" ht="15" customHeight="1" x14ac:dyDescent="0.35">
      <c r="A2409" s="1">
        <v>2408</v>
      </c>
      <c r="B2409" s="13">
        <v>-8.3834192101438791</v>
      </c>
      <c r="C2409" s="12">
        <v>40.656236440289597</v>
      </c>
      <c r="D2409" s="1">
        <v>6996</v>
      </c>
      <c r="E2409" s="2" t="s">
        <v>2565</v>
      </c>
      <c r="F2409" s="1"/>
      <c r="G2409" s="2" t="s">
        <v>37</v>
      </c>
      <c r="H2409" s="2" t="s">
        <v>1608</v>
      </c>
      <c r="I2409" s="2" t="s">
        <v>1746</v>
      </c>
      <c r="J2409" s="1">
        <v>-21169</v>
      </c>
      <c r="K2409" s="1">
        <v>109733</v>
      </c>
      <c r="L2409" s="2" t="s">
        <v>21</v>
      </c>
      <c r="M2409" s="1">
        <v>1989</v>
      </c>
      <c r="N2409" s="1" t="str" cm="1">
        <f t="array" ref="N24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09" s="2" t="s">
        <v>32</v>
      </c>
      <c r="P2409" s="2" t="str" cm="1">
        <f t="array" ref="P24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09" s="1">
        <v>3</v>
      </c>
      <c r="R2409" s="1">
        <v>34</v>
      </c>
      <c r="S2409" s="1">
        <v>8.25</v>
      </c>
      <c r="T2409" s="1">
        <v>16</v>
      </c>
      <c r="U2409" s="1">
        <v>7</v>
      </c>
      <c r="V2409" s="10"/>
      <c r="W2409" s="1" t="s">
        <v>41</v>
      </c>
      <c r="X2409" s="2" t="s">
        <v>38</v>
      </c>
      <c r="Y2409" s="2" t="str" cm="1">
        <f t="array" ref="Y24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0" spans="1:26" ht="15" customHeight="1" x14ac:dyDescent="0.35">
      <c r="A2410" s="1">
        <v>2409</v>
      </c>
      <c r="B2410" s="13">
        <v>-7.9699425138428603</v>
      </c>
      <c r="C2410" s="12">
        <v>41.259527025659303</v>
      </c>
      <c r="D2410" s="1">
        <v>6997</v>
      </c>
      <c r="E2410" s="2" t="s">
        <v>2566</v>
      </c>
      <c r="F2410" s="1"/>
      <c r="G2410" s="2" t="s">
        <v>19</v>
      </c>
      <c r="H2410" s="2" t="s">
        <v>723</v>
      </c>
      <c r="I2410" s="2" t="s">
        <v>813</v>
      </c>
      <c r="J2410" s="1">
        <v>13674</v>
      </c>
      <c r="K2410" s="1">
        <v>176713</v>
      </c>
      <c r="L2410" s="2" t="s">
        <v>21</v>
      </c>
      <c r="M2410" s="1">
        <v>2012</v>
      </c>
      <c r="N2410" s="1" t="str" cm="1">
        <f t="array" ref="N24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10" s="2" t="s">
        <v>65</v>
      </c>
      <c r="P2410" s="2" t="str" cm="1">
        <f t="array" ref="P24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0" s="1">
        <v>1</v>
      </c>
      <c r="R2410" s="1">
        <v>11.3</v>
      </c>
      <c r="S2410" s="1">
        <v>15.7</v>
      </c>
      <c r="T2410" s="1">
        <v>11.3</v>
      </c>
      <c r="U2410" s="9"/>
      <c r="V2410" s="10"/>
      <c r="W2410" s="1" t="s">
        <v>41</v>
      </c>
      <c r="X2410" s="2" t="s">
        <v>24</v>
      </c>
      <c r="Y2410" s="2" t="str" cm="1">
        <f t="array" ref="Y24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1" spans="1:26" ht="15" customHeight="1" x14ac:dyDescent="0.35">
      <c r="A2411" s="1">
        <v>2410</v>
      </c>
      <c r="B2411" s="13">
        <v>-8.5893129406040405</v>
      </c>
      <c r="C2411" s="12">
        <v>41.762780500634904</v>
      </c>
      <c r="D2411" s="1">
        <v>6998</v>
      </c>
      <c r="E2411" s="2" t="s">
        <v>2567</v>
      </c>
      <c r="F2411" s="1"/>
      <c r="G2411" s="2" t="s">
        <v>19</v>
      </c>
      <c r="H2411" s="2" t="s">
        <v>384</v>
      </c>
      <c r="I2411" s="2" t="s">
        <v>1760</v>
      </c>
      <c r="J2411" s="1">
        <v>-37937</v>
      </c>
      <c r="K2411" s="1">
        <v>232694</v>
      </c>
      <c r="L2411" s="2" t="s">
        <v>21</v>
      </c>
      <c r="M2411" s="1">
        <v>2001</v>
      </c>
      <c r="N2411" s="1" t="str" cm="1">
        <f t="array" ref="N24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1" s="2" t="s">
        <v>65</v>
      </c>
      <c r="P2411" s="2" t="str" cm="1">
        <f t="array" ref="P24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1" s="1">
        <v>1</v>
      </c>
      <c r="R2411" s="1">
        <v>11.1</v>
      </c>
      <c r="S2411" s="1">
        <v>13.7</v>
      </c>
      <c r="T2411" s="1">
        <v>11.1</v>
      </c>
      <c r="U2411" s="9"/>
      <c r="V2411" s="10"/>
      <c r="W2411" s="1" t="s">
        <v>41</v>
      </c>
      <c r="X2411" s="2" t="s">
        <v>24</v>
      </c>
      <c r="Y2411" s="2" t="str" cm="1">
        <f t="array" ref="Y24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2" spans="1:26" ht="15" customHeight="1" x14ac:dyDescent="0.35">
      <c r="A2412" s="1">
        <v>2411</v>
      </c>
      <c r="B2412" s="13">
        <v>-7.67924463657996</v>
      </c>
      <c r="C2412" s="12">
        <v>39.730823112587601</v>
      </c>
      <c r="D2412" s="1">
        <v>7007</v>
      </c>
      <c r="E2412" s="2" t="s">
        <v>2568</v>
      </c>
      <c r="F2412" s="1"/>
      <c r="G2412" s="2" t="s">
        <v>37</v>
      </c>
      <c r="H2412" s="2" t="s">
        <v>325</v>
      </c>
      <c r="I2412" s="2" t="s">
        <v>362</v>
      </c>
      <c r="J2412" s="1">
        <v>38909</v>
      </c>
      <c r="K2412" s="1">
        <v>7045</v>
      </c>
      <c r="L2412" s="2" t="s">
        <v>21</v>
      </c>
      <c r="M2412" s="1">
        <v>1969</v>
      </c>
      <c r="N2412" s="1" t="str" cm="1">
        <f t="array" ref="N24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1960-1983</v>
      </c>
      <c r="O2412" s="2" t="s">
        <v>22</v>
      </c>
      <c r="P2412" s="2" t="str" cm="1">
        <f t="array" ref="P24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12" s="1">
        <v>3</v>
      </c>
      <c r="R2412" s="1">
        <v>19.399999999999999</v>
      </c>
      <c r="S2412" s="1">
        <v>10</v>
      </c>
      <c r="T2412" s="1">
        <v>6.5</v>
      </c>
      <c r="U2412" s="1">
        <v>9.5500000000000007</v>
      </c>
      <c r="V2412" s="10"/>
      <c r="W2412" s="1" t="s">
        <v>46</v>
      </c>
      <c r="X2412" s="2" t="s">
        <v>24</v>
      </c>
      <c r="Y2412" s="2" t="str" cm="1">
        <f t="array" ref="Y24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3" spans="1:26" ht="15" customHeight="1" x14ac:dyDescent="0.35">
      <c r="A2413" s="1">
        <v>2412</v>
      </c>
      <c r="B2413" s="13">
        <v>-8.6206288602712799</v>
      </c>
      <c r="C2413" s="12">
        <v>41.514620863735701</v>
      </c>
      <c r="D2413" s="1">
        <v>7009</v>
      </c>
      <c r="E2413" s="2" t="s">
        <v>2569</v>
      </c>
      <c r="F2413" s="1"/>
      <c r="G2413" s="2" t="s">
        <v>19</v>
      </c>
      <c r="H2413" s="2" t="s">
        <v>225</v>
      </c>
      <c r="I2413" s="2" t="s">
        <v>1772</v>
      </c>
      <c r="J2413" s="1">
        <v>-40697</v>
      </c>
      <c r="K2413" s="1">
        <v>205146</v>
      </c>
      <c r="L2413" s="2" t="s">
        <v>21</v>
      </c>
      <c r="M2413" s="1">
        <v>1988</v>
      </c>
      <c r="N2413" s="1" t="str" cm="1">
        <f t="array" ref="N24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3" s="2" t="s">
        <v>65</v>
      </c>
      <c r="P2413" s="2" t="str" cm="1">
        <f t="array" ref="P24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3" s="1">
        <v>1</v>
      </c>
      <c r="R2413" s="1">
        <v>4.0999999999999996</v>
      </c>
      <c r="S2413" s="1">
        <v>14</v>
      </c>
      <c r="T2413" s="1">
        <v>4.0999999999999996</v>
      </c>
      <c r="U2413" s="9"/>
      <c r="V2413" s="10"/>
      <c r="W2413" s="1" t="s">
        <v>41</v>
      </c>
      <c r="X2413" s="2" t="s">
        <v>24</v>
      </c>
      <c r="Y2413" s="2" t="str" cm="1">
        <f t="array" ref="Y24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4" spans="1:26" ht="15" customHeight="1" x14ac:dyDescent="0.35">
      <c r="A2414" s="1">
        <v>2413</v>
      </c>
      <c r="B2414" s="13">
        <v>-8.6291138156375293</v>
      </c>
      <c r="C2414" s="12">
        <v>41.5198067766676</v>
      </c>
      <c r="D2414" s="1">
        <v>7010</v>
      </c>
      <c r="E2414" s="2" t="s">
        <v>2570</v>
      </c>
      <c r="F2414" s="1"/>
      <c r="G2414" s="2" t="s">
        <v>19</v>
      </c>
      <c r="H2414" s="2" t="s">
        <v>225</v>
      </c>
      <c r="I2414" s="2" t="s">
        <v>1772</v>
      </c>
      <c r="J2414" s="1">
        <v>-41402</v>
      </c>
      <c r="K2414" s="1">
        <v>205726</v>
      </c>
      <c r="L2414" s="2" t="s">
        <v>21</v>
      </c>
      <c r="M2414" s="1">
        <v>1988</v>
      </c>
      <c r="N2414" s="1" t="str" cm="1">
        <f t="array" ref="N24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4" s="2" t="s">
        <v>65</v>
      </c>
      <c r="P2414" s="2" t="str" cm="1">
        <f t="array" ref="P24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14" s="1">
        <v>1</v>
      </c>
      <c r="R2414" s="1">
        <v>4.5999999999999996</v>
      </c>
      <c r="S2414" s="1">
        <v>15.1</v>
      </c>
      <c r="T2414" s="1">
        <v>4.5999999999999996</v>
      </c>
      <c r="U2414" s="9"/>
      <c r="V2414" s="10"/>
      <c r="W2414" s="1" t="s">
        <v>41</v>
      </c>
      <c r="X2414" s="2" t="s">
        <v>24</v>
      </c>
      <c r="Y2414" s="2" t="str" cm="1">
        <f t="array" ref="Y24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5" spans="1:26" ht="15" customHeight="1" x14ac:dyDescent="0.35">
      <c r="A2415" s="1">
        <v>2414</v>
      </c>
      <c r="B2415" s="13">
        <v>-8.3090993061487506</v>
      </c>
      <c r="C2415" s="12">
        <v>41.280875118201998</v>
      </c>
      <c r="D2415" s="1">
        <v>7019</v>
      </c>
      <c r="E2415" s="2" t="s">
        <v>2571</v>
      </c>
      <c r="F2415" s="1"/>
      <c r="G2415" s="2" t="s">
        <v>26</v>
      </c>
      <c r="H2415" s="2" t="s">
        <v>723</v>
      </c>
      <c r="I2415" s="2" t="s">
        <v>1103</v>
      </c>
      <c r="J2415" s="1">
        <v>-14744</v>
      </c>
      <c r="K2415" s="1">
        <v>179086</v>
      </c>
      <c r="L2415" s="2" t="s">
        <v>21</v>
      </c>
      <c r="M2415" s="1">
        <v>2002</v>
      </c>
      <c r="N2415" s="1" t="str" cm="1">
        <f t="array" ref="N24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5" s="2" t="s">
        <v>32</v>
      </c>
      <c r="P2415" s="2" t="str" cm="1">
        <f t="array" ref="P24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5" s="1">
        <v>3</v>
      </c>
      <c r="R2415" s="1">
        <v>22.2</v>
      </c>
      <c r="S2415" s="1">
        <v>22.5</v>
      </c>
      <c r="T2415" s="1">
        <v>10</v>
      </c>
      <c r="U2415" s="1">
        <v>4.0999999999999996</v>
      </c>
      <c r="V2415" s="10"/>
      <c r="W2415" s="1" t="s">
        <v>41</v>
      </c>
      <c r="X2415" s="2" t="s">
        <v>24</v>
      </c>
      <c r="Y2415" s="2" t="str" cm="1">
        <f t="array" ref="Y24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6" spans="1:26" ht="15" customHeight="1" x14ac:dyDescent="0.35">
      <c r="A2416" s="1">
        <v>2415</v>
      </c>
      <c r="B2416" s="13">
        <v>-8.6788385731653506</v>
      </c>
      <c r="C2416" s="12">
        <v>41.2819311774103</v>
      </c>
      <c r="D2416" s="1">
        <v>7020</v>
      </c>
      <c r="E2416" s="2" t="s">
        <v>2572</v>
      </c>
      <c r="F2416" s="1"/>
      <c r="G2416" s="2" t="s">
        <v>26</v>
      </c>
      <c r="H2416" s="2" t="s">
        <v>723</v>
      </c>
      <c r="I2416" s="2" t="s">
        <v>962</v>
      </c>
      <c r="J2416" s="1">
        <v>-45719</v>
      </c>
      <c r="K2416" s="1">
        <v>179332</v>
      </c>
      <c r="L2416" s="2" t="s">
        <v>21</v>
      </c>
      <c r="M2416" s="1">
        <v>1940</v>
      </c>
      <c r="N2416" s="1" t="str" cm="1">
        <f t="array" ref="N24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6" s="2" t="s">
        <v>29</v>
      </c>
      <c r="P2416" s="2" t="str" cm="1">
        <f t="array" ref="P24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16" s="1">
        <v>1</v>
      </c>
      <c r="R2416" s="1">
        <v>3.3</v>
      </c>
      <c r="S2416" s="1">
        <v>12.2</v>
      </c>
      <c r="T2416" s="1">
        <v>3.3</v>
      </c>
      <c r="U2416" s="9"/>
      <c r="V2416" s="10"/>
      <c r="W2416" s="1" t="s">
        <v>41</v>
      </c>
      <c r="X2416" s="2" t="s">
        <v>35</v>
      </c>
      <c r="Y2416" s="2" t="str" cm="1">
        <f t="array" ref="Y24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  <c r="Z2416" s="2" t="s">
        <v>73</v>
      </c>
    </row>
    <row r="2417" spans="1:25" ht="15" customHeight="1" x14ac:dyDescent="0.35">
      <c r="A2417" s="1">
        <v>2416</v>
      </c>
      <c r="B2417" s="13">
        <v>-8.2938751051797208</v>
      </c>
      <c r="C2417" s="12">
        <v>41.117964243908503</v>
      </c>
      <c r="D2417" s="1">
        <v>7021</v>
      </c>
      <c r="E2417" s="2" t="s">
        <v>2573</v>
      </c>
      <c r="F2417" s="1"/>
      <c r="G2417" s="2" t="s">
        <v>26</v>
      </c>
      <c r="H2417" s="2" t="s">
        <v>723</v>
      </c>
      <c r="I2417" s="2" t="s">
        <v>808</v>
      </c>
      <c r="J2417" s="1">
        <v>-13502</v>
      </c>
      <c r="K2417" s="1">
        <v>160991</v>
      </c>
      <c r="L2417" s="2" t="s">
        <v>21</v>
      </c>
      <c r="M2417" s="1">
        <v>1940</v>
      </c>
      <c r="N2417" s="1" t="str" cm="1">
        <f t="array" ref="N24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17" s="2" t="s">
        <v>83</v>
      </c>
      <c r="P2417" s="2" t="str" cm="1">
        <f t="array" ref="P24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417" s="1">
        <v>1</v>
      </c>
      <c r="R2417" s="1">
        <v>5.2</v>
      </c>
      <c r="S2417" s="1">
        <v>20.7</v>
      </c>
      <c r="T2417" s="1">
        <v>5.2</v>
      </c>
      <c r="U2417" s="9"/>
      <c r="V2417" s="10"/>
      <c r="W2417" s="1" t="s">
        <v>41</v>
      </c>
      <c r="X2417" s="2" t="s">
        <v>24</v>
      </c>
      <c r="Y2417" s="2" t="str" cm="1">
        <f t="array" ref="Y24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8" spans="1:25" ht="15" customHeight="1" x14ac:dyDescent="0.35">
      <c r="A2418" s="1">
        <v>2417</v>
      </c>
      <c r="B2418" s="13">
        <v>-9.1593102384066007</v>
      </c>
      <c r="C2418" s="12">
        <v>38.776667469627299</v>
      </c>
      <c r="D2418" s="1">
        <v>7033</v>
      </c>
      <c r="E2418" s="2" t="s">
        <v>2574</v>
      </c>
      <c r="F2418" s="1"/>
      <c r="G2418" s="2" t="s">
        <v>63</v>
      </c>
      <c r="H2418" s="2" t="s">
        <v>374</v>
      </c>
      <c r="I2418" s="2" t="s">
        <v>374</v>
      </c>
      <c r="J2418" s="1">
        <v>-89176</v>
      </c>
      <c r="K2418" s="1">
        <v>-98484</v>
      </c>
      <c r="L2418" s="2" t="s">
        <v>21</v>
      </c>
      <c r="M2418" s="1">
        <v>2007</v>
      </c>
      <c r="N2418" s="1" t="str" cm="1">
        <f t="array" ref="N24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8" s="2" t="s">
        <v>32</v>
      </c>
      <c r="P2418" s="2" t="str" cm="1">
        <f t="array" ref="P24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8" s="1">
        <v>11</v>
      </c>
      <c r="R2418" s="1">
        <v>770</v>
      </c>
      <c r="S2418" s="1">
        <v>32.4</v>
      </c>
      <c r="T2418" s="1">
        <v>105</v>
      </c>
      <c r="U2418" s="1">
        <v>11.4</v>
      </c>
      <c r="V2418" s="10"/>
      <c r="W2418" s="1" t="s">
        <v>30</v>
      </c>
      <c r="X2418" s="2" t="s">
        <v>38</v>
      </c>
      <c r="Y2418" s="2" t="str" cm="1">
        <f t="array" ref="Y24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19" spans="1:25" ht="15" customHeight="1" x14ac:dyDescent="0.35">
      <c r="A2419" s="1">
        <v>2418</v>
      </c>
      <c r="B2419" s="13">
        <v>-9.2462400267759204</v>
      </c>
      <c r="C2419" s="12">
        <v>38.941674744440697</v>
      </c>
      <c r="D2419" s="1">
        <v>7034</v>
      </c>
      <c r="E2419" s="2" t="s">
        <v>2575</v>
      </c>
      <c r="F2419" s="1"/>
      <c r="G2419" s="2" t="s">
        <v>37</v>
      </c>
      <c r="H2419" s="2" t="s">
        <v>374</v>
      </c>
      <c r="I2419" s="2" t="s">
        <v>375</v>
      </c>
      <c r="J2419" s="1">
        <v>-96507</v>
      </c>
      <c r="K2419" s="1">
        <v>-80077</v>
      </c>
      <c r="L2419" s="2" t="s">
        <v>21</v>
      </c>
      <c r="M2419" s="1">
        <v>2005</v>
      </c>
      <c r="N2419" s="1" t="str" cm="1">
        <f t="array" ref="N24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19" s="2" t="s">
        <v>32</v>
      </c>
      <c r="P2419" s="2" t="str" cm="1">
        <f t="array" ref="P24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19" s="1">
        <v>2</v>
      </c>
      <c r="R2419" s="1">
        <v>60</v>
      </c>
      <c r="S2419" s="1">
        <v>18.2</v>
      </c>
      <c r="T2419" s="1">
        <v>32.1</v>
      </c>
      <c r="U2419" s="1">
        <v>7.2</v>
      </c>
      <c r="V2419" s="10"/>
      <c r="W2419" s="1" t="s">
        <v>30</v>
      </c>
      <c r="X2419" s="2" t="s">
        <v>24</v>
      </c>
      <c r="Y2419" s="2" t="str" cm="1">
        <f t="array" ref="Y24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0" spans="1:25" ht="15" customHeight="1" x14ac:dyDescent="0.35">
      <c r="A2420" s="1">
        <v>2419</v>
      </c>
      <c r="B2420" s="13">
        <v>-9.2284943548678093</v>
      </c>
      <c r="C2420" s="12">
        <v>38.9367534074483</v>
      </c>
      <c r="D2420" s="1">
        <v>7036</v>
      </c>
      <c r="E2420" s="2" t="s">
        <v>2576</v>
      </c>
      <c r="F2420" s="1"/>
      <c r="G2420" s="2" t="s">
        <v>37</v>
      </c>
      <c r="H2420" s="2" t="s">
        <v>374</v>
      </c>
      <c r="I2420" s="2" t="s">
        <v>375</v>
      </c>
      <c r="J2420" s="1">
        <v>-94975</v>
      </c>
      <c r="K2420" s="1">
        <v>-80642</v>
      </c>
      <c r="L2420" s="2" t="s">
        <v>21</v>
      </c>
      <c r="M2420" s="1">
        <v>2005</v>
      </c>
      <c r="N2420" s="1" t="str" cm="1">
        <f t="array" ref="N24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0" s="2" t="s">
        <v>32</v>
      </c>
      <c r="P2420" s="2" t="str" cm="1">
        <f t="array" ref="P24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0" s="1">
        <v>3</v>
      </c>
      <c r="R2420" s="1">
        <v>51</v>
      </c>
      <c r="S2420" s="1">
        <v>10.4</v>
      </c>
      <c r="T2420" s="1">
        <v>29.2</v>
      </c>
      <c r="U2420" s="1">
        <v>6.6</v>
      </c>
      <c r="V2420" s="10"/>
      <c r="W2420" s="1" t="s">
        <v>30</v>
      </c>
      <c r="X2420" s="2" t="s">
        <v>24</v>
      </c>
      <c r="Y2420" s="2" t="str" cm="1">
        <f t="array" ref="Y24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1" spans="1:25" ht="15" customHeight="1" x14ac:dyDescent="0.35">
      <c r="A2421" s="1">
        <v>2420</v>
      </c>
      <c r="B2421" s="13">
        <v>-9.2449205752301502</v>
      </c>
      <c r="C2421" s="12">
        <v>38.941381066734699</v>
      </c>
      <c r="D2421" s="1">
        <v>7037</v>
      </c>
      <c r="E2421" s="2" t="s">
        <v>2577</v>
      </c>
      <c r="F2421" s="1"/>
      <c r="G2421" s="2" t="s">
        <v>37</v>
      </c>
      <c r="H2421" s="2" t="s">
        <v>374</v>
      </c>
      <c r="I2421" s="2" t="s">
        <v>375</v>
      </c>
      <c r="J2421" s="1">
        <v>-96393</v>
      </c>
      <c r="K2421" s="1">
        <v>-80111</v>
      </c>
      <c r="L2421" s="2" t="s">
        <v>21</v>
      </c>
      <c r="M2421" s="1">
        <v>2005</v>
      </c>
      <c r="N2421" s="1" t="str" cm="1">
        <f t="array" ref="N24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1" s="2" t="s">
        <v>32</v>
      </c>
      <c r="P2421" s="2" t="str" cm="1">
        <f t="array" ref="P24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1" s="1">
        <v>2</v>
      </c>
      <c r="R2421" s="1">
        <v>67.400000000000006</v>
      </c>
      <c r="S2421" s="1">
        <v>8.8000000000000007</v>
      </c>
      <c r="T2421" s="1">
        <v>34.200000000000003</v>
      </c>
      <c r="U2421" s="1">
        <v>6.4</v>
      </c>
      <c r="V2421" s="10"/>
      <c r="W2421" s="1" t="s">
        <v>30</v>
      </c>
      <c r="X2421" s="2" t="s">
        <v>24</v>
      </c>
      <c r="Y2421" s="2" t="str" cm="1">
        <f t="array" ref="Y24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2" spans="1:25" ht="15" customHeight="1" x14ac:dyDescent="0.35">
      <c r="A2422" s="1">
        <v>2421</v>
      </c>
      <c r="B2422" s="13">
        <v>-9.2245383939259202</v>
      </c>
      <c r="C2422" s="12">
        <v>38.9322326687196</v>
      </c>
      <c r="D2422" s="1">
        <v>7038</v>
      </c>
      <c r="E2422" s="2" t="s">
        <v>2578</v>
      </c>
      <c r="F2422" s="1"/>
      <c r="G2422" s="2" t="s">
        <v>19</v>
      </c>
      <c r="H2422" s="2" t="s">
        <v>374</v>
      </c>
      <c r="I2422" s="2" t="s">
        <v>375</v>
      </c>
      <c r="J2422" s="1">
        <v>-94638</v>
      </c>
      <c r="K2422" s="1">
        <v>-81148</v>
      </c>
      <c r="L2422" s="2" t="s">
        <v>21</v>
      </c>
      <c r="M2422" s="1">
        <v>2005</v>
      </c>
      <c r="N2422" s="1" t="str" cm="1">
        <f t="array" ref="N24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2" s="2" t="s">
        <v>65</v>
      </c>
      <c r="P2422" s="2" t="str" cm="1">
        <f t="array" ref="P24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2" s="1">
        <v>1</v>
      </c>
      <c r="R2422" s="1">
        <v>6.5</v>
      </c>
      <c r="S2422" s="1">
        <v>33.5</v>
      </c>
      <c r="T2422" s="1">
        <v>6.5</v>
      </c>
      <c r="U2422" s="9"/>
      <c r="V2422" s="10"/>
      <c r="W2422" s="1" t="s">
        <v>30</v>
      </c>
      <c r="X2422" s="2" t="s">
        <v>24</v>
      </c>
      <c r="Y2422" s="2" t="str" cm="1">
        <f t="array" ref="Y24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3" spans="1:25" ht="15" customHeight="1" x14ac:dyDescent="0.35">
      <c r="A2423" s="1">
        <v>2422</v>
      </c>
      <c r="B2423" s="13">
        <v>-8.1691786959290607</v>
      </c>
      <c r="C2423" s="12">
        <v>39.399468100705697</v>
      </c>
      <c r="D2423" s="1">
        <v>7043</v>
      </c>
      <c r="E2423" s="2" t="s">
        <v>2579</v>
      </c>
      <c r="F2423" s="1"/>
      <c r="G2423" s="2" t="s">
        <v>26</v>
      </c>
      <c r="H2423" s="2" t="s">
        <v>54</v>
      </c>
      <c r="I2423" s="2" t="s">
        <v>411</v>
      </c>
      <c r="J2423" s="1">
        <v>-3107</v>
      </c>
      <c r="K2423" s="1">
        <v>-29842</v>
      </c>
      <c r="L2423" s="2" t="s">
        <v>21</v>
      </c>
      <c r="M2423" s="1">
        <v>2013</v>
      </c>
      <c r="N2423" s="1" t="str" cm="1">
        <f t="array" ref="N24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23" s="2" t="s">
        <v>65</v>
      </c>
      <c r="P2423" s="2" t="str" cm="1">
        <f t="array" ref="P24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23" s="1">
        <v>1</v>
      </c>
      <c r="R2423" s="1">
        <v>10</v>
      </c>
      <c r="S2423" s="1">
        <v>7.7</v>
      </c>
      <c r="T2423" s="1">
        <v>10</v>
      </c>
      <c r="U2423" s="9"/>
      <c r="V2423" s="10"/>
      <c r="W2423" s="1" t="s">
        <v>23</v>
      </c>
      <c r="X2423" s="2" t="s">
        <v>38</v>
      </c>
      <c r="Y2423" s="2" t="str" cm="1">
        <f t="array" ref="Y24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4" spans="1:25" ht="15" customHeight="1" x14ac:dyDescent="0.35">
      <c r="A2424" s="1">
        <v>2423</v>
      </c>
      <c r="B2424" s="13">
        <v>-7.9402256784913101</v>
      </c>
      <c r="C2424" s="12">
        <v>41.123065492302601</v>
      </c>
      <c r="D2424" s="1">
        <v>7045</v>
      </c>
      <c r="E2424" s="2" t="s">
        <v>2580</v>
      </c>
      <c r="F2424" s="1"/>
      <c r="G2424" s="2" t="s">
        <v>26</v>
      </c>
      <c r="H2424" s="2" t="s">
        <v>126</v>
      </c>
      <c r="I2424" s="2" t="s">
        <v>512</v>
      </c>
      <c r="J2424" s="1">
        <v>16198</v>
      </c>
      <c r="K2424" s="1">
        <v>161563</v>
      </c>
      <c r="L2424" s="2" t="s">
        <v>21</v>
      </c>
      <c r="M2424" s="1">
        <v>1998</v>
      </c>
      <c r="N2424" s="1" t="str" cm="1">
        <f t="array" ref="N24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4" s="2" t="s">
        <v>32</v>
      </c>
      <c r="P2424" s="2" t="str" cm="1">
        <f t="array" ref="P24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4" s="1">
        <v>3</v>
      </c>
      <c r="R2424" s="1">
        <v>336.1</v>
      </c>
      <c r="S2424" s="1">
        <v>12</v>
      </c>
      <c r="T2424" s="1">
        <v>141.5</v>
      </c>
      <c r="U2424" s="1">
        <v>59</v>
      </c>
      <c r="V2424" s="10"/>
      <c r="W2424" s="1" t="s">
        <v>41</v>
      </c>
      <c r="X2424" s="2" t="s">
        <v>38</v>
      </c>
      <c r="Y2424" s="2" t="str" cm="1">
        <f t="array" ref="Y24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5" spans="1:25" ht="15" customHeight="1" x14ac:dyDescent="0.35">
      <c r="A2425" s="1">
        <v>2424</v>
      </c>
      <c r="B2425" s="13">
        <v>-8.8527417906165908</v>
      </c>
      <c r="C2425" s="12">
        <v>39.8520388770417</v>
      </c>
      <c r="D2425" s="1">
        <v>7046</v>
      </c>
      <c r="E2425" s="2" t="s">
        <v>2581</v>
      </c>
      <c r="F2425" s="1"/>
      <c r="G2425" s="2" t="s">
        <v>26</v>
      </c>
      <c r="H2425" s="2" t="s">
        <v>143</v>
      </c>
      <c r="I2425" s="2" t="s">
        <v>143</v>
      </c>
      <c r="J2425" s="1">
        <v>-61585</v>
      </c>
      <c r="K2425" s="1">
        <v>20653</v>
      </c>
      <c r="L2425" s="2" t="s">
        <v>21</v>
      </c>
      <c r="M2425" s="1">
        <v>2007</v>
      </c>
      <c r="N2425" s="1" t="str" cm="1">
        <f t="array" ref="N24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5" s="2" t="s">
        <v>32</v>
      </c>
      <c r="P2425" s="2" t="str" cm="1">
        <f t="array" ref="P24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5" s="1">
        <v>3</v>
      </c>
      <c r="R2425" s="1">
        <v>84</v>
      </c>
      <c r="S2425" s="1">
        <v>16.41</v>
      </c>
      <c r="T2425" s="1">
        <v>32</v>
      </c>
      <c r="U2425" s="1">
        <v>11</v>
      </c>
      <c r="V2425" s="10"/>
      <c r="W2425" s="1" t="s">
        <v>23</v>
      </c>
      <c r="X2425" s="2" t="s">
        <v>38</v>
      </c>
      <c r="Y2425" s="2" t="str" cm="1">
        <f t="array" ref="Y24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6" spans="1:25" ht="15" customHeight="1" x14ac:dyDescent="0.35">
      <c r="A2426" s="1">
        <v>2425</v>
      </c>
      <c r="B2426" s="13">
        <v>-8.8490950585297394</v>
      </c>
      <c r="C2426" s="12">
        <v>39.851944361148398</v>
      </c>
      <c r="D2426" s="1">
        <v>7047</v>
      </c>
      <c r="E2426" s="2" t="s">
        <v>2582</v>
      </c>
      <c r="F2426" s="1"/>
      <c r="G2426" s="2" t="s">
        <v>19</v>
      </c>
      <c r="H2426" s="2" t="s">
        <v>143</v>
      </c>
      <c r="I2426" s="2" t="s">
        <v>143</v>
      </c>
      <c r="J2426" s="1">
        <v>-61273</v>
      </c>
      <c r="K2426" s="1">
        <v>20640</v>
      </c>
      <c r="L2426" s="2" t="s">
        <v>21</v>
      </c>
      <c r="M2426" s="1">
        <v>2007</v>
      </c>
      <c r="N2426" s="1" t="str" cm="1">
        <f t="array" ref="N24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6" s="2" t="s">
        <v>22</v>
      </c>
      <c r="P2426" s="2" t="str" cm="1">
        <f t="array" ref="P24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26" s="1">
        <v>6</v>
      </c>
      <c r="R2426" s="1">
        <v>136</v>
      </c>
      <c r="S2426" s="1">
        <v>16</v>
      </c>
      <c r="T2426" s="1">
        <v>24</v>
      </c>
      <c r="U2426" s="1">
        <v>7.5</v>
      </c>
      <c r="V2426" s="10"/>
      <c r="W2426" s="1" t="s">
        <v>23</v>
      </c>
      <c r="X2426" s="2" t="s">
        <v>38</v>
      </c>
      <c r="Y2426" s="2" t="str" cm="1">
        <f t="array" ref="Y24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7" spans="1:25" ht="15" customHeight="1" x14ac:dyDescent="0.35">
      <c r="A2427" s="1">
        <v>2426</v>
      </c>
      <c r="B2427" s="13">
        <v>-9.3517112933633495</v>
      </c>
      <c r="C2427" s="12">
        <v>38.935270748326097</v>
      </c>
      <c r="D2427" s="1">
        <v>7050</v>
      </c>
      <c r="E2427" s="2" t="s">
        <v>2583</v>
      </c>
      <c r="F2427" s="1"/>
      <c r="G2427" s="2" t="s">
        <v>26</v>
      </c>
      <c r="H2427" s="2" t="s">
        <v>374</v>
      </c>
      <c r="I2427" s="2" t="s">
        <v>375</v>
      </c>
      <c r="J2427" s="1">
        <v>-105661</v>
      </c>
      <c r="K2427" s="1">
        <v>-80671</v>
      </c>
      <c r="L2427" s="2" t="s">
        <v>21</v>
      </c>
      <c r="M2427" s="1">
        <v>2008</v>
      </c>
      <c r="N2427" s="1" t="str" cm="1">
        <f t="array" ref="N24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7" s="2" t="s">
        <v>32</v>
      </c>
      <c r="P2427" s="2" t="str" cm="1">
        <f t="array" ref="P24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7" s="1">
        <v>6</v>
      </c>
      <c r="R2427" s="1">
        <v>202</v>
      </c>
      <c r="S2427" s="1">
        <v>13</v>
      </c>
      <c r="T2427" s="1">
        <v>36.5</v>
      </c>
      <c r="U2427" s="1">
        <v>39.5</v>
      </c>
      <c r="V2427" s="10"/>
      <c r="W2427" s="1" t="s">
        <v>30</v>
      </c>
      <c r="X2427" s="2" t="s">
        <v>38</v>
      </c>
      <c r="Y2427" s="2" t="str" cm="1">
        <f t="array" ref="Y24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8" spans="1:25" ht="15" customHeight="1" x14ac:dyDescent="0.35">
      <c r="A2428" s="1">
        <v>2427</v>
      </c>
      <c r="B2428" s="13">
        <v>-9.3518372061934993</v>
      </c>
      <c r="C2428" s="12">
        <v>38.9352153890963</v>
      </c>
      <c r="D2428" s="1">
        <v>7050</v>
      </c>
      <c r="E2428" s="2" t="s">
        <v>2584</v>
      </c>
      <c r="F2428" s="1"/>
      <c r="G2428" s="2" t="s">
        <v>26</v>
      </c>
      <c r="H2428" s="2" t="s">
        <v>374</v>
      </c>
      <c r="I2428" s="2" t="s">
        <v>375</v>
      </c>
      <c r="J2428" s="1">
        <v>-105672</v>
      </c>
      <c r="K2428" s="1">
        <v>-80677</v>
      </c>
      <c r="L2428" s="2" t="s">
        <v>21</v>
      </c>
      <c r="M2428" s="1">
        <v>2008</v>
      </c>
      <c r="N2428" s="1" t="str" cm="1">
        <f t="array" ref="N24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8" s="2" t="s">
        <v>32</v>
      </c>
      <c r="P2428" s="2" t="str" cm="1">
        <f t="array" ref="P24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8" s="1">
        <v>6</v>
      </c>
      <c r="R2428" s="1">
        <v>202</v>
      </c>
      <c r="S2428" s="1">
        <v>13</v>
      </c>
      <c r="T2428" s="1">
        <v>36.5</v>
      </c>
      <c r="U2428" s="1">
        <v>39.5</v>
      </c>
      <c r="V2428" s="10"/>
      <c r="W2428" s="1" t="s">
        <v>30</v>
      </c>
      <c r="X2428" s="2" t="s">
        <v>38</v>
      </c>
      <c r="Y2428" s="2" t="str" cm="1">
        <f t="array" ref="Y24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29" spans="1:25" ht="15" customHeight="1" x14ac:dyDescent="0.35">
      <c r="A2429" s="1">
        <v>2428</v>
      </c>
      <c r="B2429" s="13">
        <v>-9.3926683458636404</v>
      </c>
      <c r="C2429" s="12">
        <v>38.955715029145097</v>
      </c>
      <c r="D2429" s="1">
        <v>7068</v>
      </c>
      <c r="E2429" s="2" t="s">
        <v>2585</v>
      </c>
      <c r="F2429" s="1"/>
      <c r="G2429" s="2" t="s">
        <v>26</v>
      </c>
      <c r="H2429" s="2" t="s">
        <v>374</v>
      </c>
      <c r="I2429" s="2" t="s">
        <v>375</v>
      </c>
      <c r="J2429" s="1">
        <v>-109181</v>
      </c>
      <c r="K2429" s="1">
        <v>-78353</v>
      </c>
      <c r="L2429" s="2" t="s">
        <v>21</v>
      </c>
      <c r="M2429" s="1">
        <v>2008</v>
      </c>
      <c r="N2429" s="1" t="str" cm="1">
        <f t="array" ref="N24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29" s="2" t="s">
        <v>32</v>
      </c>
      <c r="P2429" s="2" t="str" cm="1">
        <f t="array" ref="P24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29" s="1">
        <v>4</v>
      </c>
      <c r="R2429" s="1">
        <v>480.2</v>
      </c>
      <c r="S2429" s="1">
        <v>13.2</v>
      </c>
      <c r="T2429" s="1">
        <v>140</v>
      </c>
      <c r="U2429" s="1">
        <v>52</v>
      </c>
      <c r="V2429" s="10"/>
      <c r="W2429" s="1" t="s">
        <v>30</v>
      </c>
      <c r="X2429" s="2" t="s">
        <v>38</v>
      </c>
      <c r="Y2429" s="2" t="str" cm="1">
        <f t="array" ref="Y24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0" spans="1:25" ht="15" customHeight="1" x14ac:dyDescent="0.35">
      <c r="A2430" s="1">
        <v>2429</v>
      </c>
      <c r="B2430" s="13">
        <v>-9.3927824086446101</v>
      </c>
      <c r="C2430" s="12">
        <v>38.9556417390652</v>
      </c>
      <c r="D2430" s="1">
        <v>7068</v>
      </c>
      <c r="E2430" s="2" t="s">
        <v>2586</v>
      </c>
      <c r="F2430" s="1"/>
      <c r="G2430" s="2" t="s">
        <v>26</v>
      </c>
      <c r="H2430" s="2" t="s">
        <v>374</v>
      </c>
      <c r="I2430" s="2" t="s">
        <v>375</v>
      </c>
      <c r="J2430" s="1">
        <v>-109191</v>
      </c>
      <c r="K2430" s="1">
        <v>-78361</v>
      </c>
      <c r="L2430" s="2" t="s">
        <v>21</v>
      </c>
      <c r="M2430" s="1">
        <v>2008</v>
      </c>
      <c r="N2430" s="1" t="str" cm="1">
        <f t="array" ref="N24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0" s="2" t="s">
        <v>32</v>
      </c>
      <c r="P2430" s="2" t="str" cm="1">
        <f t="array" ref="P24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0" s="1">
        <v>4</v>
      </c>
      <c r="R2430" s="1">
        <v>480.2</v>
      </c>
      <c r="S2430" s="1">
        <v>13.2</v>
      </c>
      <c r="T2430" s="1">
        <v>140</v>
      </c>
      <c r="U2430" s="1">
        <v>52</v>
      </c>
      <c r="V2430" s="10"/>
      <c r="W2430" s="1" t="s">
        <v>30</v>
      </c>
      <c r="X2430" s="2" t="s">
        <v>38</v>
      </c>
      <c r="Y2430" s="2" t="str" cm="1">
        <f t="array" ref="Y24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1" spans="1:25" ht="15" customHeight="1" x14ac:dyDescent="0.35">
      <c r="A2431" s="1">
        <v>2430</v>
      </c>
      <c r="B2431" s="13">
        <v>-9.3494965519046396</v>
      </c>
      <c r="C2431" s="12">
        <v>38.929168801475903</v>
      </c>
      <c r="D2431" s="1">
        <v>7069</v>
      </c>
      <c r="E2431" s="2" t="s">
        <v>2587</v>
      </c>
      <c r="F2431" s="1"/>
      <c r="G2431" s="2" t="s">
        <v>26</v>
      </c>
      <c r="H2431" s="2" t="s">
        <v>374</v>
      </c>
      <c r="I2431" s="2" t="s">
        <v>375</v>
      </c>
      <c r="J2431" s="1">
        <v>-105478</v>
      </c>
      <c r="K2431" s="1">
        <v>-81351</v>
      </c>
      <c r="L2431" s="2" t="s">
        <v>21</v>
      </c>
      <c r="M2431" s="1">
        <v>2008</v>
      </c>
      <c r="N2431" s="1" t="str" cm="1">
        <f t="array" ref="N24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1" s="2" t="s">
        <v>32</v>
      </c>
      <c r="P2431" s="2" t="str" cm="1">
        <f t="array" ref="P24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1" s="1">
        <v>8</v>
      </c>
      <c r="R2431" s="1">
        <v>305</v>
      </c>
      <c r="S2431" s="1">
        <v>12.9</v>
      </c>
      <c r="T2431" s="1">
        <v>45</v>
      </c>
      <c r="U2431" s="1">
        <v>60.9</v>
      </c>
      <c r="V2431" s="10"/>
      <c r="W2431" s="1" t="s">
        <v>30</v>
      </c>
      <c r="X2431" s="2" t="s">
        <v>38</v>
      </c>
      <c r="Y2431" s="2" t="str" cm="1">
        <f t="array" ref="Y24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2" spans="1:25" ht="15" customHeight="1" x14ac:dyDescent="0.35">
      <c r="A2432" s="1">
        <v>2431</v>
      </c>
      <c r="B2432" s="13">
        <v>-9.3496356779010696</v>
      </c>
      <c r="C2432" s="12">
        <v>38.929212388651898</v>
      </c>
      <c r="D2432" s="1">
        <v>7069</v>
      </c>
      <c r="E2432" s="2" t="s">
        <v>2588</v>
      </c>
      <c r="F2432" s="1"/>
      <c r="G2432" s="2" t="s">
        <v>26</v>
      </c>
      <c r="H2432" s="2" t="s">
        <v>374</v>
      </c>
      <c r="I2432" s="2" t="s">
        <v>375</v>
      </c>
      <c r="J2432" s="1">
        <v>-105490</v>
      </c>
      <c r="K2432" s="1">
        <v>-81346</v>
      </c>
      <c r="L2432" s="2" t="s">
        <v>21</v>
      </c>
      <c r="M2432" s="1">
        <v>2008</v>
      </c>
      <c r="N2432" s="1" t="str" cm="1">
        <f t="array" ref="N24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2" s="2" t="s">
        <v>32</v>
      </c>
      <c r="P2432" s="2" t="str" cm="1">
        <f t="array" ref="P24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2" s="1">
        <v>8</v>
      </c>
      <c r="R2432" s="1">
        <v>305</v>
      </c>
      <c r="S2432" s="1">
        <v>12.9</v>
      </c>
      <c r="T2432" s="1">
        <v>45</v>
      </c>
      <c r="U2432" s="1">
        <v>60.7</v>
      </c>
      <c r="V2432" s="10"/>
      <c r="W2432" s="1" t="s">
        <v>30</v>
      </c>
      <c r="X2432" s="2" t="s">
        <v>38</v>
      </c>
      <c r="Y2432" s="2" t="str" cm="1">
        <f t="array" ref="Y24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3" spans="1:25" ht="15" customHeight="1" x14ac:dyDescent="0.35">
      <c r="A2433" s="1">
        <v>2432</v>
      </c>
      <c r="B2433" s="13">
        <v>-7.2685325458041996</v>
      </c>
      <c r="C2433" s="12">
        <v>38.033463990673702</v>
      </c>
      <c r="D2433" s="1">
        <v>7070</v>
      </c>
      <c r="E2433" s="2" t="s">
        <v>2589</v>
      </c>
      <c r="F2433" s="1"/>
      <c r="G2433" s="2" t="s">
        <v>26</v>
      </c>
      <c r="H2433" s="2" t="s">
        <v>27</v>
      </c>
      <c r="I2433" s="2" t="s">
        <v>688</v>
      </c>
      <c r="J2433" s="1">
        <v>75904</v>
      </c>
      <c r="K2433" s="1">
        <v>-181130</v>
      </c>
      <c r="L2433" s="2" t="s">
        <v>21</v>
      </c>
      <c r="M2433" s="1">
        <v>2013</v>
      </c>
      <c r="N2433" s="1" t="str" cm="1">
        <f t="array" ref="N24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33" s="2" t="s">
        <v>65</v>
      </c>
      <c r="P2433" s="2" t="str" cm="1">
        <f t="array" ref="P24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3" s="1">
        <v>1</v>
      </c>
      <c r="R2433" s="1">
        <v>34</v>
      </c>
      <c r="S2433" s="1">
        <v>9.5</v>
      </c>
      <c r="T2433" s="1">
        <v>34</v>
      </c>
      <c r="U2433" s="9"/>
      <c r="V2433" s="10"/>
      <c r="W2433" s="1" t="s">
        <v>23</v>
      </c>
      <c r="X2433" s="2" t="s">
        <v>24</v>
      </c>
      <c r="Y2433" s="2" t="str" cm="1">
        <f t="array" ref="Y24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4" spans="1:25" ht="15" customHeight="1" x14ac:dyDescent="0.35">
      <c r="A2434" s="1">
        <v>2433</v>
      </c>
      <c r="B2434" s="13">
        <v>-9.2787629106667495</v>
      </c>
      <c r="C2434" s="12">
        <v>38.935775398858098</v>
      </c>
      <c r="D2434" s="1">
        <v>7078</v>
      </c>
      <c r="E2434" s="2" t="s">
        <v>2590</v>
      </c>
      <c r="F2434" s="1"/>
      <c r="G2434" s="2" t="s">
        <v>63</v>
      </c>
      <c r="H2434" s="2" t="s">
        <v>374</v>
      </c>
      <c r="I2434" s="2" t="s">
        <v>375</v>
      </c>
      <c r="J2434" s="1">
        <v>-99335</v>
      </c>
      <c r="K2434" s="1">
        <v>-80697</v>
      </c>
      <c r="L2434" s="2" t="s">
        <v>21</v>
      </c>
      <c r="M2434" s="1">
        <v>2005</v>
      </c>
      <c r="N2434" s="1" t="str" cm="1">
        <f t="array" ref="N24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4" s="2" t="s">
        <v>32</v>
      </c>
      <c r="P2434" s="2" t="str" cm="1">
        <f t="array" ref="P24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4" s="1">
        <v>8</v>
      </c>
      <c r="R2434" s="1">
        <v>273.39999999999998</v>
      </c>
      <c r="S2434" s="1">
        <v>13</v>
      </c>
      <c r="T2434" s="1">
        <v>36.4</v>
      </c>
      <c r="U2434" s="1">
        <v>36.6</v>
      </c>
      <c r="V2434" s="10"/>
      <c r="W2434" s="1" t="s">
        <v>30</v>
      </c>
      <c r="X2434" s="2" t="s">
        <v>38</v>
      </c>
      <c r="Y2434" s="2" t="str" cm="1">
        <f t="array" ref="Y24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5" spans="1:25" ht="15" customHeight="1" x14ac:dyDescent="0.35">
      <c r="A2435" s="1">
        <v>2434</v>
      </c>
      <c r="B2435" s="13">
        <v>-9.2787494956306809</v>
      </c>
      <c r="C2435" s="12">
        <v>38.9356584334312</v>
      </c>
      <c r="D2435" s="1">
        <v>7078</v>
      </c>
      <c r="E2435" s="2" t="s">
        <v>2591</v>
      </c>
      <c r="F2435" s="1"/>
      <c r="G2435" s="2" t="s">
        <v>63</v>
      </c>
      <c r="H2435" s="2" t="s">
        <v>374</v>
      </c>
      <c r="I2435" s="2" t="s">
        <v>375</v>
      </c>
      <c r="J2435" s="1">
        <v>-99334</v>
      </c>
      <c r="K2435" s="1">
        <v>-80710</v>
      </c>
      <c r="L2435" s="2" t="s">
        <v>21</v>
      </c>
      <c r="M2435" s="1">
        <v>2005</v>
      </c>
      <c r="N2435" s="1" t="str" cm="1">
        <f t="array" ref="N24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5" s="2" t="s">
        <v>32</v>
      </c>
      <c r="P2435" s="2" t="str" cm="1">
        <f t="array" ref="P24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5" s="1">
        <v>8</v>
      </c>
      <c r="R2435" s="1">
        <v>276.60000000000002</v>
      </c>
      <c r="S2435" s="1">
        <v>13</v>
      </c>
      <c r="T2435" s="1">
        <v>36.9</v>
      </c>
      <c r="U2435" s="1">
        <v>36.6</v>
      </c>
      <c r="V2435" s="10"/>
      <c r="W2435" s="1" t="s">
        <v>30</v>
      </c>
      <c r="X2435" s="2" t="s">
        <v>38</v>
      </c>
      <c r="Y2435" s="2" t="str" cm="1">
        <f t="array" ref="Y24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6" spans="1:25" ht="15" customHeight="1" x14ac:dyDescent="0.35">
      <c r="A2436" s="1">
        <v>2435</v>
      </c>
      <c r="B2436" s="13">
        <v>-8.2684491936446403</v>
      </c>
      <c r="C2436" s="12">
        <v>40.179269743117601</v>
      </c>
      <c r="D2436" s="1">
        <v>7098</v>
      </c>
      <c r="E2436" s="2" t="s">
        <v>2592</v>
      </c>
      <c r="F2436" s="1"/>
      <c r="G2436" s="2" t="s">
        <v>26</v>
      </c>
      <c r="H2436" s="2" t="s">
        <v>915</v>
      </c>
      <c r="I2436" s="2" t="s">
        <v>1354</v>
      </c>
      <c r="J2436" s="1">
        <v>-11527</v>
      </c>
      <c r="K2436" s="1">
        <v>56748</v>
      </c>
      <c r="L2436" s="2" t="s">
        <v>21</v>
      </c>
      <c r="M2436" s="1">
        <v>1861</v>
      </c>
      <c r="N2436" s="1" t="str" cm="1">
        <f t="array" ref="N24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36" s="2" t="s">
        <v>29</v>
      </c>
      <c r="P2436" s="2" t="str" cm="1">
        <f t="array" ref="P24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36" s="1">
        <v>1</v>
      </c>
      <c r="R2436" s="1">
        <v>7.4</v>
      </c>
      <c r="S2436" s="1">
        <v>8.24</v>
      </c>
      <c r="T2436" s="1">
        <v>7.4</v>
      </c>
      <c r="U2436" s="9"/>
      <c r="V2436" s="10"/>
      <c r="W2436" s="1" t="s">
        <v>46</v>
      </c>
      <c r="X2436" s="2" t="s">
        <v>31</v>
      </c>
      <c r="Y2436" s="2" t="str" cm="1">
        <f t="array" ref="Y24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Tijolo</v>
      </c>
    </row>
    <row r="2437" spans="1:25" ht="15" customHeight="1" x14ac:dyDescent="0.35">
      <c r="A2437" s="1">
        <v>2436</v>
      </c>
      <c r="B2437" s="13">
        <v>-9.2104145027243707</v>
      </c>
      <c r="C2437" s="12">
        <v>38.769037342054098</v>
      </c>
      <c r="D2437" s="1">
        <v>7105</v>
      </c>
      <c r="E2437" s="2" t="s">
        <v>2593</v>
      </c>
      <c r="F2437" s="1"/>
      <c r="G2437" s="2" t="s">
        <v>37</v>
      </c>
      <c r="H2437" s="2" t="s">
        <v>374</v>
      </c>
      <c r="I2437" s="2" t="s">
        <v>1952</v>
      </c>
      <c r="J2437" s="1">
        <v>-93627</v>
      </c>
      <c r="K2437" s="1">
        <v>-99280</v>
      </c>
      <c r="L2437" s="2" t="s">
        <v>21</v>
      </c>
      <c r="M2437" s="1">
        <v>1995</v>
      </c>
      <c r="N2437" s="1" t="str" cm="1">
        <f t="array" ref="N24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7" s="2" t="s">
        <v>32</v>
      </c>
      <c r="P2437" s="2" t="str" cm="1">
        <f t="array" ref="P24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37" s="1">
        <v>3</v>
      </c>
      <c r="R2437" s="1">
        <v>50.8</v>
      </c>
      <c r="S2437" s="1">
        <v>13.4</v>
      </c>
      <c r="T2437" s="1">
        <v>28.8</v>
      </c>
      <c r="U2437" s="1">
        <v>5.8</v>
      </c>
      <c r="V2437" s="10"/>
      <c r="W2437" s="1" t="s">
        <v>30</v>
      </c>
      <c r="X2437" s="2" t="s">
        <v>24</v>
      </c>
      <c r="Y2437" s="2" t="str" cm="1">
        <f t="array" ref="Y24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8" spans="1:25" ht="15" customHeight="1" x14ac:dyDescent="0.35">
      <c r="A2438" s="1">
        <v>2437</v>
      </c>
      <c r="B2438" s="13">
        <v>-9.20523696887998</v>
      </c>
      <c r="C2438" s="12">
        <v>38.757518973953601</v>
      </c>
      <c r="D2438" s="1">
        <v>7139</v>
      </c>
      <c r="E2438" s="2" t="s">
        <v>2594</v>
      </c>
      <c r="F2438" s="1"/>
      <c r="G2438" s="2" t="s">
        <v>37</v>
      </c>
      <c r="H2438" s="2" t="s">
        <v>374</v>
      </c>
      <c r="I2438" s="2" t="s">
        <v>1952</v>
      </c>
      <c r="J2438" s="1">
        <v>-93192</v>
      </c>
      <c r="K2438" s="1">
        <v>-100564</v>
      </c>
      <c r="L2438" s="2" t="s">
        <v>21</v>
      </c>
      <c r="M2438" s="1">
        <v>2009</v>
      </c>
      <c r="N2438" s="1" t="str" cm="1">
        <f t="array" ref="N24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8" s="2" t="s">
        <v>65</v>
      </c>
      <c r="P2438" s="2" t="str" cm="1">
        <f t="array" ref="P24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8" s="1">
        <v>1</v>
      </c>
      <c r="R2438" s="1">
        <v>28.1</v>
      </c>
      <c r="S2438" s="1">
        <v>13.8</v>
      </c>
      <c r="T2438" s="1">
        <v>28.1</v>
      </c>
      <c r="U2438" s="9"/>
      <c r="V2438" s="10"/>
      <c r="W2438" s="1" t="s">
        <v>30</v>
      </c>
      <c r="X2438" s="2" t="s">
        <v>24</v>
      </c>
      <c r="Y2438" s="2" t="str" cm="1">
        <f t="array" ref="Y24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39" spans="1:25" ht="15" customHeight="1" x14ac:dyDescent="0.35">
      <c r="A2439" s="1">
        <v>2438</v>
      </c>
      <c r="B2439" s="13">
        <v>-9.2055909894270798</v>
      </c>
      <c r="C2439" s="12">
        <v>38.757344577984199</v>
      </c>
      <c r="D2439" s="1">
        <v>7150</v>
      </c>
      <c r="E2439" s="2" t="s">
        <v>2595</v>
      </c>
      <c r="F2439" s="1"/>
      <c r="G2439" s="2" t="s">
        <v>37</v>
      </c>
      <c r="H2439" s="2" t="s">
        <v>374</v>
      </c>
      <c r="I2439" s="2" t="s">
        <v>1952</v>
      </c>
      <c r="J2439" s="1">
        <v>-93223</v>
      </c>
      <c r="K2439" s="1">
        <v>-100583</v>
      </c>
      <c r="L2439" s="2" t="s">
        <v>21</v>
      </c>
      <c r="M2439" s="1">
        <v>2009</v>
      </c>
      <c r="N2439" s="1" t="str" cm="1">
        <f t="array" ref="N24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39" s="2" t="s">
        <v>65</v>
      </c>
      <c r="P2439" s="2" t="str" cm="1">
        <f t="array" ref="P24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39" s="1">
        <v>1</v>
      </c>
      <c r="R2439" s="1">
        <v>28.2</v>
      </c>
      <c r="S2439" s="1">
        <v>13.7</v>
      </c>
      <c r="T2439" s="1">
        <v>28.2</v>
      </c>
      <c r="U2439" s="9"/>
      <c r="V2439" s="10"/>
      <c r="W2439" s="1" t="s">
        <v>30</v>
      </c>
      <c r="X2439" s="2" t="s">
        <v>24</v>
      </c>
      <c r="Y2439" s="2" t="str" cm="1">
        <f t="array" ref="Y24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0" spans="1:25" ht="15" customHeight="1" x14ac:dyDescent="0.35">
      <c r="A2440" s="1">
        <v>2439</v>
      </c>
      <c r="B2440" s="13">
        <v>-9.2052353756716592</v>
      </c>
      <c r="C2440" s="12">
        <v>38.7404942546124</v>
      </c>
      <c r="D2440" s="1">
        <v>7183</v>
      </c>
      <c r="E2440" s="2" t="s">
        <v>2596</v>
      </c>
      <c r="F2440" s="1"/>
      <c r="G2440" s="2" t="s">
        <v>19</v>
      </c>
      <c r="H2440" s="2" t="s">
        <v>374</v>
      </c>
      <c r="I2440" s="2" t="s">
        <v>1952</v>
      </c>
      <c r="J2440" s="1">
        <v>-93214</v>
      </c>
      <c r="K2440" s="1">
        <v>-102454</v>
      </c>
      <c r="L2440" s="2" t="s">
        <v>21</v>
      </c>
      <c r="M2440" s="1">
        <v>2009</v>
      </c>
      <c r="N2440" s="1" t="str" cm="1">
        <f t="array" ref="N24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0" s="2" t="s">
        <v>65</v>
      </c>
      <c r="P2440" s="2" t="str" cm="1">
        <f t="array" ref="P24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40" s="1">
        <v>1</v>
      </c>
      <c r="R2440" s="1">
        <v>14.5</v>
      </c>
      <c r="S2440" s="1">
        <v>41</v>
      </c>
      <c r="T2440" s="1">
        <v>14.5</v>
      </c>
      <c r="U2440" s="9"/>
      <c r="V2440" s="10"/>
      <c r="W2440" s="1" t="s">
        <v>30</v>
      </c>
      <c r="X2440" s="2" t="s">
        <v>24</v>
      </c>
      <c r="Y2440" s="2" t="str" cm="1">
        <f t="array" ref="Y24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1" spans="1:25" ht="15" customHeight="1" x14ac:dyDescent="0.35">
      <c r="A2441" s="1">
        <v>2440</v>
      </c>
      <c r="B2441" s="13">
        <v>-8.3783226938986406</v>
      </c>
      <c r="C2441" s="12">
        <v>40.077888920505501</v>
      </c>
      <c r="D2441" s="1">
        <v>7189</v>
      </c>
      <c r="E2441" s="2" t="s">
        <v>2597</v>
      </c>
      <c r="F2441" s="1"/>
      <c r="G2441" s="2" t="s">
        <v>19</v>
      </c>
      <c r="H2441" s="2" t="s">
        <v>915</v>
      </c>
      <c r="I2441" s="2" t="s">
        <v>1466</v>
      </c>
      <c r="J2441" s="1">
        <v>-20916</v>
      </c>
      <c r="K2441" s="1">
        <v>45511</v>
      </c>
      <c r="L2441" s="2" t="s">
        <v>21</v>
      </c>
      <c r="M2441" s="1">
        <v>2013</v>
      </c>
      <c r="N2441" s="1" t="str" cm="1">
        <f t="array" ref="N24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41" s="2" t="s">
        <v>22</v>
      </c>
      <c r="P2441" s="2" t="str" cm="1">
        <f t="array" ref="P24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41" s="1">
        <v>1</v>
      </c>
      <c r="R2441" s="1">
        <v>14</v>
      </c>
      <c r="S2441" s="1">
        <v>26</v>
      </c>
      <c r="T2441" s="1">
        <v>14</v>
      </c>
      <c r="U2441" s="9"/>
      <c r="V2441" s="10"/>
      <c r="W2441" s="1" t="s">
        <v>46</v>
      </c>
      <c r="X2441" s="2" t="s">
        <v>24</v>
      </c>
      <c r="Y2441" s="2" t="str" cm="1">
        <f t="array" ref="Y24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2" spans="1:25" ht="15" customHeight="1" x14ac:dyDescent="0.35">
      <c r="A2442" s="1">
        <v>2441</v>
      </c>
      <c r="B2442" s="13">
        <v>-9.1484690807963798</v>
      </c>
      <c r="C2442" s="12">
        <v>38.789562224926101</v>
      </c>
      <c r="D2442" s="1">
        <v>7196</v>
      </c>
      <c r="E2442" s="2" t="s">
        <v>2598</v>
      </c>
      <c r="F2442" s="1"/>
      <c r="G2442" s="2" t="s">
        <v>37</v>
      </c>
      <c r="H2442" s="2" t="s">
        <v>374</v>
      </c>
      <c r="I2442" s="2" t="s">
        <v>374</v>
      </c>
      <c r="J2442" s="1">
        <v>-88218</v>
      </c>
      <c r="K2442" s="1">
        <v>-97063</v>
      </c>
      <c r="L2442" s="2" t="s">
        <v>21</v>
      </c>
      <c r="M2442" s="1">
        <v>2006</v>
      </c>
      <c r="N2442" s="1" t="str" cm="1">
        <f t="array" ref="N24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2" s="2" t="s">
        <v>32</v>
      </c>
      <c r="P2442" s="2" t="str" cm="1">
        <f t="array" ref="P24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2" s="1">
        <v>2</v>
      </c>
      <c r="R2442" s="1">
        <v>46.7</v>
      </c>
      <c r="S2442" s="1">
        <v>17.3</v>
      </c>
      <c r="T2442" s="1">
        <v>23.6</v>
      </c>
      <c r="U2442" s="1">
        <v>7</v>
      </c>
      <c r="V2442" s="10"/>
      <c r="W2442" s="1" t="s">
        <v>30</v>
      </c>
      <c r="X2442" s="2" t="s">
        <v>24</v>
      </c>
      <c r="Y2442" s="2" t="str" cm="1">
        <f t="array" ref="Y24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3" spans="1:25" ht="15" customHeight="1" x14ac:dyDescent="0.35">
      <c r="A2443" s="1">
        <v>2442</v>
      </c>
      <c r="B2443" s="13">
        <v>-9.1462790847005593</v>
      </c>
      <c r="C2443" s="12">
        <v>38.790148724299002</v>
      </c>
      <c r="D2443" s="1">
        <v>7198</v>
      </c>
      <c r="E2443" s="2" t="s">
        <v>2599</v>
      </c>
      <c r="F2443" s="1"/>
      <c r="G2443" s="2" t="s">
        <v>37</v>
      </c>
      <c r="H2443" s="2" t="s">
        <v>374</v>
      </c>
      <c r="I2443" s="2" t="s">
        <v>374</v>
      </c>
      <c r="J2443" s="1">
        <v>-88027</v>
      </c>
      <c r="K2443" s="1">
        <v>-97000</v>
      </c>
      <c r="L2443" s="2" t="s">
        <v>21</v>
      </c>
      <c r="M2443" s="1">
        <v>2006</v>
      </c>
      <c r="N2443" s="1" t="str" cm="1">
        <f t="array" ref="N24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3" s="2" t="s">
        <v>32</v>
      </c>
      <c r="P2443" s="2" t="str" cm="1">
        <f t="array" ref="P24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3" s="1">
        <v>2</v>
      </c>
      <c r="R2443" s="1">
        <v>46.4</v>
      </c>
      <c r="S2443" s="1">
        <v>17.399999999999999</v>
      </c>
      <c r="T2443" s="1">
        <v>23.2</v>
      </c>
      <c r="U2443" s="1">
        <v>7</v>
      </c>
      <c r="V2443" s="10"/>
      <c r="W2443" s="1" t="s">
        <v>30</v>
      </c>
      <c r="X2443" s="2" t="s">
        <v>24</v>
      </c>
      <c r="Y2443" s="2" t="str" cm="1">
        <f t="array" ref="Y24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4" spans="1:25" ht="15" customHeight="1" x14ac:dyDescent="0.35">
      <c r="A2444" s="1">
        <v>2443</v>
      </c>
      <c r="B2444" s="13">
        <v>-9.1503525512586901</v>
      </c>
      <c r="C2444" s="12">
        <v>38.7892756099574</v>
      </c>
      <c r="D2444" s="1">
        <v>7199</v>
      </c>
      <c r="E2444" s="2" t="s">
        <v>2600</v>
      </c>
      <c r="F2444" s="1"/>
      <c r="G2444" s="2" t="s">
        <v>19</v>
      </c>
      <c r="H2444" s="2" t="s">
        <v>374</v>
      </c>
      <c r="I2444" s="2" t="s">
        <v>374</v>
      </c>
      <c r="J2444" s="1">
        <v>-88382</v>
      </c>
      <c r="K2444" s="1">
        <v>-97093</v>
      </c>
      <c r="L2444" s="2" t="s">
        <v>21</v>
      </c>
      <c r="M2444" s="1">
        <v>2006</v>
      </c>
      <c r="N2444" s="1" t="str" cm="1">
        <f t="array" ref="N24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4" s="2" t="s">
        <v>32</v>
      </c>
      <c r="P2444" s="2" t="str" cm="1">
        <f t="array" ref="P24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4" s="1">
        <v>3</v>
      </c>
      <c r="R2444" s="1">
        <v>72.3</v>
      </c>
      <c r="S2444" s="1">
        <v>19.5</v>
      </c>
      <c r="T2444" s="1">
        <v>31.2</v>
      </c>
      <c r="U2444" s="1">
        <v>7</v>
      </c>
      <c r="V2444" s="10"/>
      <c r="W2444" s="1" t="s">
        <v>30</v>
      </c>
      <c r="X2444" s="2" t="s">
        <v>24</v>
      </c>
      <c r="Y2444" s="2" t="str" cm="1">
        <f t="array" ref="Y24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5" spans="1:25" ht="15" customHeight="1" x14ac:dyDescent="0.35">
      <c r="A2445" s="1">
        <v>2444</v>
      </c>
      <c r="B2445" s="13">
        <v>-9.1546791670435397</v>
      </c>
      <c r="C2445" s="12">
        <v>38.7843736670835</v>
      </c>
      <c r="D2445" s="1">
        <v>7200</v>
      </c>
      <c r="E2445" s="2" t="s">
        <v>2601</v>
      </c>
      <c r="F2445" s="1"/>
      <c r="G2445" s="2" t="s">
        <v>63</v>
      </c>
      <c r="H2445" s="2" t="s">
        <v>374</v>
      </c>
      <c r="I2445" s="2" t="s">
        <v>374</v>
      </c>
      <c r="J2445" s="1">
        <v>-88764</v>
      </c>
      <c r="K2445" s="1">
        <v>-97633</v>
      </c>
      <c r="L2445" s="2" t="s">
        <v>21</v>
      </c>
      <c r="M2445" s="1">
        <v>2006</v>
      </c>
      <c r="N2445" s="1" t="str" cm="1">
        <f t="array" ref="N24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5" s="2" t="s">
        <v>32</v>
      </c>
      <c r="P2445" s="2" t="str" cm="1">
        <f t="array" ref="P24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5" s="1">
        <v>4</v>
      </c>
      <c r="R2445" s="1">
        <v>101</v>
      </c>
      <c r="S2445" s="1">
        <v>16</v>
      </c>
      <c r="T2445" s="1">
        <v>30.6</v>
      </c>
      <c r="U2445" s="1">
        <v>7.1</v>
      </c>
      <c r="V2445" s="10"/>
      <c r="W2445" s="1" t="s">
        <v>30</v>
      </c>
      <c r="X2445" s="2" t="s">
        <v>24</v>
      </c>
      <c r="Y2445" s="2" t="str" cm="1">
        <f t="array" ref="Y24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6" spans="1:25" ht="15" customHeight="1" x14ac:dyDescent="0.35">
      <c r="A2446" s="1">
        <v>2445</v>
      </c>
      <c r="B2446" s="13">
        <v>-9.1548410383117798</v>
      </c>
      <c r="C2446" s="12">
        <v>38.784426298464503</v>
      </c>
      <c r="D2446" s="1">
        <v>7200</v>
      </c>
      <c r="E2446" s="2" t="s">
        <v>2602</v>
      </c>
      <c r="F2446" s="1"/>
      <c r="G2446" s="2" t="s">
        <v>63</v>
      </c>
      <c r="H2446" s="2" t="s">
        <v>374</v>
      </c>
      <c r="I2446" s="2" t="s">
        <v>374</v>
      </c>
      <c r="J2446" s="1">
        <v>-88778</v>
      </c>
      <c r="K2446" s="1">
        <v>-97627</v>
      </c>
      <c r="L2446" s="2" t="s">
        <v>21</v>
      </c>
      <c r="M2446" s="1">
        <v>2005</v>
      </c>
      <c r="N2446" s="1" t="str" cm="1">
        <f t="array" ref="N24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6" s="2" t="s">
        <v>32</v>
      </c>
      <c r="P2446" s="2" t="str" cm="1">
        <f t="array" ref="P24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6" s="1">
        <v>4</v>
      </c>
      <c r="R2446" s="1">
        <v>101</v>
      </c>
      <c r="S2446" s="1">
        <v>12.5</v>
      </c>
      <c r="T2446" s="1">
        <v>30.4</v>
      </c>
      <c r="U2446" s="1">
        <v>3.2</v>
      </c>
      <c r="V2446" s="10"/>
      <c r="W2446" s="1" t="s">
        <v>30</v>
      </c>
      <c r="X2446" s="2" t="s">
        <v>24</v>
      </c>
      <c r="Y2446" s="2" t="str" cm="1">
        <f t="array" ref="Y24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7" spans="1:25" ht="15" customHeight="1" x14ac:dyDescent="0.35">
      <c r="A2447" s="1">
        <v>2446</v>
      </c>
      <c r="B2447" s="13">
        <v>-9.1552901298435003</v>
      </c>
      <c r="C2447" s="12">
        <v>38.782026302410699</v>
      </c>
      <c r="D2447" s="1">
        <v>7201</v>
      </c>
      <c r="E2447" s="2" t="s">
        <v>2603</v>
      </c>
      <c r="F2447" s="1"/>
      <c r="G2447" s="2" t="s">
        <v>63</v>
      </c>
      <c r="H2447" s="2" t="s">
        <v>374</v>
      </c>
      <c r="I2447" s="2" t="s">
        <v>374</v>
      </c>
      <c r="J2447" s="1">
        <v>-88820</v>
      </c>
      <c r="K2447" s="1">
        <v>-97893</v>
      </c>
      <c r="L2447" s="2" t="s">
        <v>21</v>
      </c>
      <c r="M2447" s="1">
        <v>2006</v>
      </c>
      <c r="N2447" s="1" t="str" cm="1">
        <f t="array" ref="N24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7" s="2" t="s">
        <v>32</v>
      </c>
      <c r="P2447" s="2" t="str" cm="1">
        <f t="array" ref="P24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7" s="1">
        <v>4</v>
      </c>
      <c r="R2447" s="1">
        <v>127.5</v>
      </c>
      <c r="S2447" s="1">
        <v>16</v>
      </c>
      <c r="T2447" s="1">
        <v>35.4</v>
      </c>
      <c r="U2447" s="1">
        <v>7.2</v>
      </c>
      <c r="V2447" s="10"/>
      <c r="W2447" s="1" t="s">
        <v>30</v>
      </c>
      <c r="X2447" s="2" t="s">
        <v>24</v>
      </c>
      <c r="Y2447" s="2" t="str" cm="1">
        <f t="array" ref="Y24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8" spans="1:25" ht="15" customHeight="1" x14ac:dyDescent="0.35">
      <c r="A2448" s="1">
        <v>2447</v>
      </c>
      <c r="B2448" s="13">
        <v>-9.1554637602017408</v>
      </c>
      <c r="C2448" s="12">
        <v>38.782096845664299</v>
      </c>
      <c r="D2448" s="1">
        <v>7201</v>
      </c>
      <c r="E2448" s="2" t="s">
        <v>2604</v>
      </c>
      <c r="F2448" s="1"/>
      <c r="G2448" s="2" t="s">
        <v>63</v>
      </c>
      <c r="H2448" s="2" t="s">
        <v>374</v>
      </c>
      <c r="I2448" s="2" t="s">
        <v>374</v>
      </c>
      <c r="J2448" s="1">
        <v>-88835</v>
      </c>
      <c r="K2448" s="1">
        <v>-97885</v>
      </c>
      <c r="L2448" s="2" t="s">
        <v>21</v>
      </c>
      <c r="M2448" s="1">
        <v>2006</v>
      </c>
      <c r="N2448" s="1" t="str" cm="1">
        <f t="array" ref="N24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8" s="2" t="s">
        <v>32</v>
      </c>
      <c r="P2448" s="2" t="str" cm="1">
        <f t="array" ref="P24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8" s="1">
        <v>4</v>
      </c>
      <c r="R2448" s="1">
        <v>126.6</v>
      </c>
      <c r="S2448" s="1">
        <v>16.3</v>
      </c>
      <c r="T2448" s="1">
        <v>35.299999999999997</v>
      </c>
      <c r="U2448" s="1">
        <v>6.8</v>
      </c>
      <c r="V2448" s="10"/>
      <c r="W2448" s="1" t="s">
        <v>30</v>
      </c>
      <c r="X2448" s="2" t="s">
        <v>24</v>
      </c>
      <c r="Y2448" s="2" t="str" cm="1">
        <f t="array" ref="Y24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49" spans="1:25" ht="15" customHeight="1" x14ac:dyDescent="0.35">
      <c r="A2449" s="1">
        <v>2448</v>
      </c>
      <c r="B2449" s="13">
        <v>-9.1375460033295806</v>
      </c>
      <c r="C2449" s="12">
        <v>38.802636824706703</v>
      </c>
      <c r="D2449" s="1">
        <v>7203</v>
      </c>
      <c r="E2449" s="2" t="s">
        <v>2605</v>
      </c>
      <c r="F2449" s="1"/>
      <c r="G2449" s="2" t="s">
        <v>63</v>
      </c>
      <c r="H2449" s="2" t="s">
        <v>374</v>
      </c>
      <c r="I2449" s="2" t="s">
        <v>965</v>
      </c>
      <c r="J2449" s="1">
        <v>-87253</v>
      </c>
      <c r="K2449" s="1">
        <v>-95622</v>
      </c>
      <c r="L2449" s="2" t="s">
        <v>21</v>
      </c>
      <c r="M2449" s="1">
        <v>2006</v>
      </c>
      <c r="N2449" s="1" t="str" cm="1">
        <f t="array" ref="N24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49" s="2" t="s">
        <v>32</v>
      </c>
      <c r="P2449" s="2" t="str" cm="1">
        <f t="array" ref="P24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49" s="1">
        <v>3</v>
      </c>
      <c r="R2449" s="1">
        <v>95.1</v>
      </c>
      <c r="S2449" s="1">
        <v>12.7</v>
      </c>
      <c r="T2449" s="1">
        <v>42.5</v>
      </c>
      <c r="U2449" s="1">
        <v>7.9</v>
      </c>
      <c r="V2449" s="10"/>
      <c r="W2449" s="1" t="s">
        <v>30</v>
      </c>
      <c r="X2449" s="2" t="s">
        <v>24</v>
      </c>
      <c r="Y2449" s="2" t="str" cm="1">
        <f t="array" ref="Y24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0" spans="1:25" ht="15" customHeight="1" x14ac:dyDescent="0.35">
      <c r="A2450" s="1">
        <v>2449</v>
      </c>
      <c r="B2450" s="13">
        <v>-9.1381521059567401</v>
      </c>
      <c r="C2450" s="12">
        <v>38.799893253647497</v>
      </c>
      <c r="D2450" s="1">
        <v>7205</v>
      </c>
      <c r="E2450" s="2" t="s">
        <v>2606</v>
      </c>
      <c r="F2450" s="1"/>
      <c r="G2450" s="2" t="s">
        <v>37</v>
      </c>
      <c r="H2450" s="2" t="s">
        <v>374</v>
      </c>
      <c r="I2450" s="2" t="s">
        <v>374</v>
      </c>
      <c r="J2450" s="1">
        <v>-87309</v>
      </c>
      <c r="K2450" s="1">
        <v>-95926</v>
      </c>
      <c r="L2450" s="2" t="s">
        <v>21</v>
      </c>
      <c r="M2450" s="1">
        <v>2005</v>
      </c>
      <c r="N2450" s="1" t="str" cm="1">
        <f t="array" ref="N24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0" s="2" t="s">
        <v>32</v>
      </c>
      <c r="P2450" s="2" t="str" cm="1">
        <f t="array" ref="P24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0" s="1">
        <v>4</v>
      </c>
      <c r="R2450" s="1">
        <v>71.8</v>
      </c>
      <c r="S2450" s="1">
        <v>11.1</v>
      </c>
      <c r="T2450" s="1">
        <v>27.7</v>
      </c>
      <c r="U2450" s="1">
        <v>10.1</v>
      </c>
      <c r="V2450" s="10"/>
      <c r="W2450" s="1" t="s">
        <v>30</v>
      </c>
      <c r="X2450" s="2" t="s">
        <v>24</v>
      </c>
      <c r="Y2450" s="2" t="str" cm="1">
        <f t="array" ref="Y24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1" spans="1:25" ht="15" customHeight="1" x14ac:dyDescent="0.35">
      <c r="A2451" s="1">
        <v>2450</v>
      </c>
      <c r="B2451" s="13">
        <v>-9.1401174220975605</v>
      </c>
      <c r="C2451" s="12">
        <v>38.798038748091798</v>
      </c>
      <c r="D2451" s="1">
        <v>7207</v>
      </c>
      <c r="E2451" s="2" t="s">
        <v>2607</v>
      </c>
      <c r="F2451" s="1"/>
      <c r="G2451" s="2" t="s">
        <v>63</v>
      </c>
      <c r="H2451" s="2" t="s">
        <v>374</v>
      </c>
      <c r="I2451" s="2" t="s">
        <v>965</v>
      </c>
      <c r="J2451" s="1">
        <v>-87482</v>
      </c>
      <c r="K2451" s="1">
        <v>-96130</v>
      </c>
      <c r="L2451" s="2" t="s">
        <v>21</v>
      </c>
      <c r="M2451" s="1">
        <v>2006</v>
      </c>
      <c r="N2451" s="1" t="str" cm="1">
        <f t="array" ref="N24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1" s="2" t="s">
        <v>32</v>
      </c>
      <c r="P2451" s="2" t="str" cm="1">
        <f t="array" ref="P24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1" s="1">
        <v>5</v>
      </c>
      <c r="R2451" s="1">
        <v>136.80000000000001</v>
      </c>
      <c r="S2451" s="1">
        <v>18.100000000000001</v>
      </c>
      <c r="T2451" s="1">
        <v>32.5</v>
      </c>
      <c r="U2451" s="1">
        <v>6.6</v>
      </c>
      <c r="V2451" s="10"/>
      <c r="W2451" s="1" t="s">
        <v>30</v>
      </c>
      <c r="X2451" s="2" t="s">
        <v>24</v>
      </c>
      <c r="Y2451" s="2" t="str" cm="1">
        <f t="array" ref="Y24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2" spans="1:25" ht="15" customHeight="1" x14ac:dyDescent="0.35">
      <c r="A2452" s="1">
        <v>2451</v>
      </c>
      <c r="B2452" s="13">
        <v>-9.1403593728509307</v>
      </c>
      <c r="C2452" s="12">
        <v>38.798054678063203</v>
      </c>
      <c r="D2452" s="1">
        <v>7207</v>
      </c>
      <c r="E2452" s="2" t="s">
        <v>2608</v>
      </c>
      <c r="F2452" s="1"/>
      <c r="G2452" s="2" t="s">
        <v>63</v>
      </c>
      <c r="H2452" s="2" t="s">
        <v>374</v>
      </c>
      <c r="I2452" s="2" t="s">
        <v>965</v>
      </c>
      <c r="J2452" s="1">
        <v>-87503</v>
      </c>
      <c r="K2452" s="1">
        <v>-96128</v>
      </c>
      <c r="L2452" s="2" t="s">
        <v>21</v>
      </c>
      <c r="M2452" s="1">
        <v>2006</v>
      </c>
      <c r="N2452" s="1" t="str" cm="1">
        <f t="array" ref="N24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2" s="2" t="s">
        <v>32</v>
      </c>
      <c r="P2452" s="2" t="str" cm="1">
        <f t="array" ref="P24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2" s="1">
        <v>5</v>
      </c>
      <c r="R2452" s="1">
        <v>138.5</v>
      </c>
      <c r="S2452" s="1">
        <v>19.2</v>
      </c>
      <c r="T2452" s="1">
        <v>32.4</v>
      </c>
      <c r="U2452" s="1">
        <v>5.6</v>
      </c>
      <c r="V2452" s="10"/>
      <c r="W2452" s="1" t="s">
        <v>30</v>
      </c>
      <c r="X2452" s="2" t="s">
        <v>24</v>
      </c>
      <c r="Y2452" s="2" t="str" cm="1">
        <f t="array" ref="Y24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3" spans="1:25" ht="15" customHeight="1" x14ac:dyDescent="0.35">
      <c r="A2453" s="1">
        <v>2452</v>
      </c>
      <c r="B2453" s="13">
        <v>-9.1427505612520896</v>
      </c>
      <c r="C2453" s="12">
        <v>38.794575058313796</v>
      </c>
      <c r="D2453" s="1">
        <v>7209</v>
      </c>
      <c r="E2453" s="2" t="s">
        <v>2609</v>
      </c>
      <c r="F2453" s="1"/>
      <c r="G2453" s="2" t="s">
        <v>37</v>
      </c>
      <c r="H2453" s="2" t="s">
        <v>374</v>
      </c>
      <c r="I2453" s="2" t="s">
        <v>965</v>
      </c>
      <c r="J2453" s="1">
        <v>-87715</v>
      </c>
      <c r="K2453" s="1">
        <v>-96512</v>
      </c>
      <c r="L2453" s="2" t="s">
        <v>21</v>
      </c>
      <c r="M2453" s="1">
        <v>2005</v>
      </c>
      <c r="N2453" s="1" t="str" cm="1">
        <f t="array" ref="N24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3" s="2" t="s">
        <v>32</v>
      </c>
      <c r="P2453" s="2" t="str" cm="1">
        <f t="array" ref="P24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3" s="1">
        <v>2</v>
      </c>
      <c r="R2453" s="1">
        <v>50.4</v>
      </c>
      <c r="S2453" s="1">
        <v>12</v>
      </c>
      <c r="T2453" s="1">
        <v>25.2</v>
      </c>
      <c r="U2453" s="1">
        <v>6.2</v>
      </c>
      <c r="V2453" s="10"/>
      <c r="W2453" s="1" t="s">
        <v>30</v>
      </c>
      <c r="X2453" s="2" t="s">
        <v>24</v>
      </c>
      <c r="Y2453" s="2" t="str" cm="1">
        <f t="array" ref="Y24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4" spans="1:25" ht="15" customHeight="1" x14ac:dyDescent="0.35">
      <c r="A2454" s="1">
        <v>2453</v>
      </c>
      <c r="B2454" s="13">
        <v>-9.3153113636097302</v>
      </c>
      <c r="C2454" s="12">
        <v>38.767428759070803</v>
      </c>
      <c r="D2454" s="1">
        <v>7215</v>
      </c>
      <c r="E2454" s="2" t="s">
        <v>2610</v>
      </c>
      <c r="F2454" s="1"/>
      <c r="G2454" s="2" t="s">
        <v>37</v>
      </c>
      <c r="H2454" s="2" t="s">
        <v>374</v>
      </c>
      <c r="I2454" s="2" t="s">
        <v>843</v>
      </c>
      <c r="J2454" s="1">
        <v>-102746</v>
      </c>
      <c r="K2454" s="1">
        <v>-99346</v>
      </c>
      <c r="L2454" s="2" t="s">
        <v>21</v>
      </c>
      <c r="M2454" s="1">
        <v>1994</v>
      </c>
      <c r="N2454" s="1" t="str" cm="1">
        <f t="array" ref="N24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4" s="2" t="s">
        <v>32</v>
      </c>
      <c r="P2454" s="2" t="str" cm="1">
        <f t="array" ref="P24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4" s="1">
        <v>3</v>
      </c>
      <c r="R2454" s="1">
        <v>70</v>
      </c>
      <c r="S2454" s="1">
        <v>11.3</v>
      </c>
      <c r="T2454" s="1">
        <v>34.799999999999997</v>
      </c>
      <c r="U2454" s="1">
        <v>6</v>
      </c>
      <c r="V2454" s="10"/>
      <c r="W2454" s="1" t="s">
        <v>30</v>
      </c>
      <c r="X2454" s="2" t="s">
        <v>24</v>
      </c>
      <c r="Y2454" s="2" t="str" cm="1">
        <f t="array" ref="Y24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5" spans="1:25" ht="15" customHeight="1" x14ac:dyDescent="0.35">
      <c r="A2455" s="1">
        <v>2454</v>
      </c>
      <c r="B2455" s="13">
        <v>-9.3159540371919807</v>
      </c>
      <c r="C2455" s="12">
        <v>38.768025771328801</v>
      </c>
      <c r="D2455" s="1">
        <v>7216</v>
      </c>
      <c r="E2455" s="2" t="s">
        <v>2611</v>
      </c>
      <c r="F2455" s="1"/>
      <c r="G2455" s="2" t="s">
        <v>37</v>
      </c>
      <c r="H2455" s="2" t="s">
        <v>374</v>
      </c>
      <c r="I2455" s="2" t="s">
        <v>843</v>
      </c>
      <c r="J2455" s="1">
        <v>-102801</v>
      </c>
      <c r="K2455" s="1">
        <v>-99279</v>
      </c>
      <c r="L2455" s="2" t="s">
        <v>21</v>
      </c>
      <c r="M2455" s="1">
        <v>2008</v>
      </c>
      <c r="N2455" s="1" t="str" cm="1">
        <f t="array" ref="N24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5" s="2" t="s">
        <v>32</v>
      </c>
      <c r="P2455" s="2" t="str" cm="1">
        <f t="array" ref="P24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5" s="1">
        <v>3</v>
      </c>
      <c r="R2455" s="1">
        <v>57.6</v>
      </c>
      <c r="S2455" s="1">
        <v>12.6</v>
      </c>
      <c r="T2455" s="1">
        <v>31.6</v>
      </c>
      <c r="U2455" s="1">
        <v>5.6</v>
      </c>
      <c r="V2455" s="10"/>
      <c r="W2455" s="1" t="s">
        <v>30</v>
      </c>
      <c r="X2455" s="2" t="s">
        <v>24</v>
      </c>
      <c r="Y2455" s="2" t="str" cm="1">
        <f t="array" ref="Y24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6" spans="1:25" ht="15" customHeight="1" x14ac:dyDescent="0.35">
      <c r="A2456" s="1">
        <v>2455</v>
      </c>
      <c r="B2456" s="13">
        <v>-9.3504356280816499</v>
      </c>
      <c r="C2456" s="12">
        <v>38.777426966462798</v>
      </c>
      <c r="D2456" s="1">
        <v>7219</v>
      </c>
      <c r="E2456" s="2" t="s">
        <v>2612</v>
      </c>
      <c r="F2456" s="1"/>
      <c r="G2456" s="2" t="s">
        <v>37</v>
      </c>
      <c r="H2456" s="2" t="s">
        <v>374</v>
      </c>
      <c r="I2456" s="2" t="s">
        <v>843</v>
      </c>
      <c r="J2456" s="1">
        <v>-105784</v>
      </c>
      <c r="K2456" s="1">
        <v>-98196</v>
      </c>
      <c r="L2456" s="2" t="s">
        <v>21</v>
      </c>
      <c r="M2456" s="1">
        <v>1992</v>
      </c>
      <c r="N2456" s="1" t="str" cm="1">
        <f t="array" ref="N24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6" s="2" t="s">
        <v>32</v>
      </c>
      <c r="P2456" s="2" t="str" cm="1">
        <f t="array" ref="P24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6" s="1">
        <v>3</v>
      </c>
      <c r="R2456" s="1">
        <v>61.9</v>
      </c>
      <c r="S2456" s="1">
        <v>22.2</v>
      </c>
      <c r="T2456" s="1">
        <v>32.700000000000003</v>
      </c>
      <c r="U2456" s="1">
        <v>5.6</v>
      </c>
      <c r="V2456" s="10"/>
      <c r="W2456" s="1" t="s">
        <v>30</v>
      </c>
      <c r="X2456" s="2" t="s">
        <v>24</v>
      </c>
      <c r="Y2456" s="2" t="str" cm="1">
        <f t="array" ref="Y24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7" spans="1:25" ht="15" customHeight="1" x14ac:dyDescent="0.35">
      <c r="A2457" s="1">
        <v>2456</v>
      </c>
      <c r="B2457" s="13">
        <v>-8.1794951239659994</v>
      </c>
      <c r="C2457" s="12">
        <v>40.347405564905401</v>
      </c>
      <c r="D2457" s="1">
        <v>7265</v>
      </c>
      <c r="E2457" s="2" t="s">
        <v>2613</v>
      </c>
      <c r="F2457" s="1"/>
      <c r="G2457" s="2" t="s">
        <v>26</v>
      </c>
      <c r="H2457" s="2" t="s">
        <v>126</v>
      </c>
      <c r="I2457" s="2" t="s">
        <v>202</v>
      </c>
      <c r="J2457" s="1">
        <v>-3941</v>
      </c>
      <c r="K2457" s="1">
        <v>75410</v>
      </c>
      <c r="L2457" s="2" t="s">
        <v>21</v>
      </c>
      <c r="M2457" s="1">
        <v>2014</v>
      </c>
      <c r="N2457" s="1" t="str" cm="1">
        <f t="array" ref="N24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57" s="2" t="s">
        <v>32</v>
      </c>
      <c r="P2457" s="2" t="str" cm="1">
        <f t="array" ref="P24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57" s="1">
        <v>3</v>
      </c>
      <c r="R2457" s="1">
        <v>390</v>
      </c>
      <c r="S2457" s="1">
        <v>15</v>
      </c>
      <c r="T2457" s="1">
        <v>170</v>
      </c>
      <c r="U2457" s="1">
        <v>11.9</v>
      </c>
      <c r="V2457" s="10"/>
      <c r="W2457" s="1" t="s">
        <v>46</v>
      </c>
      <c r="X2457" s="2" t="s">
        <v>38</v>
      </c>
      <c r="Y2457" s="2" t="str" cm="1">
        <f t="array" ref="Y24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58" spans="1:25" ht="15" customHeight="1" x14ac:dyDescent="0.35">
      <c r="A2458" s="1">
        <v>2457</v>
      </c>
      <c r="B2458" s="13">
        <v>-8.3692906710606803</v>
      </c>
      <c r="C2458" s="12">
        <v>40.847442629279101</v>
      </c>
      <c r="D2458" s="1">
        <v>7277</v>
      </c>
      <c r="E2458" s="2" t="s">
        <v>2614</v>
      </c>
      <c r="F2458" s="1"/>
      <c r="G2458" s="2" t="s">
        <v>26</v>
      </c>
      <c r="H2458" s="2" t="s">
        <v>1608</v>
      </c>
      <c r="I2458" s="2" t="s">
        <v>1686</v>
      </c>
      <c r="J2458" s="1">
        <v>-19917</v>
      </c>
      <c r="K2458" s="1">
        <v>130963</v>
      </c>
      <c r="L2458" s="2" t="s">
        <v>21</v>
      </c>
      <c r="M2458" s="1">
        <v>1886</v>
      </c>
      <c r="N2458" s="1" t="str" cm="1">
        <f t="array" ref="N245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Antes de 1960</v>
      </c>
      <c r="O2458" s="2" t="s">
        <v>29</v>
      </c>
      <c r="P2458" s="2" t="str" cm="1">
        <f t="array" ref="P245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458" s="1">
        <v>1</v>
      </c>
      <c r="R2458" s="1">
        <v>10</v>
      </c>
      <c r="S2458" s="1">
        <v>44.8</v>
      </c>
      <c r="T2458" s="1">
        <v>10</v>
      </c>
      <c r="U2458" s="9"/>
      <c r="V2458" s="10"/>
      <c r="W2458" s="1" t="s">
        <v>46</v>
      </c>
      <c r="X2458" s="2" t="s">
        <v>35</v>
      </c>
      <c r="Y2458" s="2" t="str" cm="1">
        <f t="array" ref="Y245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Alvenaria de Pedra</v>
      </c>
    </row>
    <row r="2459" spans="1:25" ht="15" customHeight="1" x14ac:dyDescent="0.35">
      <c r="A2459" s="1">
        <v>2458</v>
      </c>
      <c r="B2459" s="13">
        <v>-8.6098366058868603</v>
      </c>
      <c r="C2459" s="12">
        <v>40.913631871871701</v>
      </c>
      <c r="D2459" s="1">
        <v>7284</v>
      </c>
      <c r="E2459" s="2" t="s">
        <v>2615</v>
      </c>
      <c r="F2459" s="1"/>
      <c r="G2459" s="2" t="s">
        <v>19</v>
      </c>
      <c r="H2459" s="2" t="s">
        <v>1608</v>
      </c>
      <c r="I2459" s="2" t="s">
        <v>1672</v>
      </c>
      <c r="J2459" s="1">
        <v>-40162</v>
      </c>
      <c r="K2459" s="1">
        <v>138396</v>
      </c>
      <c r="L2459" s="2" t="s">
        <v>21</v>
      </c>
      <c r="M2459" s="1">
        <v>1995</v>
      </c>
      <c r="N2459" s="1" t="str" cm="1">
        <f t="array" ref="N245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59" s="2" t="s">
        <v>65</v>
      </c>
      <c r="P2459" s="2" t="str" cm="1">
        <f t="array" ref="P245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59" s="1">
        <v>1</v>
      </c>
      <c r="R2459" s="1">
        <v>13.8</v>
      </c>
      <c r="S2459" s="1">
        <v>14.7</v>
      </c>
      <c r="T2459" s="1">
        <v>13.8</v>
      </c>
      <c r="U2459" s="9"/>
      <c r="V2459" s="10"/>
      <c r="W2459" s="1" t="s">
        <v>46</v>
      </c>
      <c r="X2459" s="2" t="s">
        <v>38</v>
      </c>
      <c r="Y2459" s="2" t="str" cm="1">
        <f t="array" ref="Y245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0" spans="1:25" ht="15" customHeight="1" x14ac:dyDescent="0.35">
      <c r="A2460" s="1">
        <v>2459</v>
      </c>
      <c r="B2460" s="13">
        <v>-8.3929590103343497</v>
      </c>
      <c r="C2460" s="12">
        <v>40.180894448023501</v>
      </c>
      <c r="D2460" s="1">
        <v>7306</v>
      </c>
      <c r="E2460" s="2" t="s">
        <v>2616</v>
      </c>
      <c r="F2460" s="1"/>
      <c r="G2460" s="2" t="s">
        <v>19</v>
      </c>
      <c r="H2460" s="2" t="s">
        <v>915</v>
      </c>
      <c r="I2460" s="2" t="s">
        <v>915</v>
      </c>
      <c r="J2460" s="1">
        <v>-22131</v>
      </c>
      <c r="K2460" s="1">
        <v>56952</v>
      </c>
      <c r="L2460" s="2" t="s">
        <v>21</v>
      </c>
      <c r="M2460" s="1">
        <v>2014</v>
      </c>
      <c r="N2460" s="1" t="str" cm="1">
        <f t="array" ref="N246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0" s="2" t="s">
        <v>32</v>
      </c>
      <c r="P2460" s="2" t="str" cm="1">
        <f t="array" ref="P246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0" s="1">
        <v>3</v>
      </c>
      <c r="R2460" s="1">
        <v>113.6</v>
      </c>
      <c r="S2460" s="1">
        <v>13.58</v>
      </c>
      <c r="T2460" s="1">
        <v>42.9</v>
      </c>
      <c r="U2460" s="9"/>
      <c r="V2460" s="10"/>
      <c r="W2460" s="1" t="s">
        <v>46</v>
      </c>
      <c r="X2460" s="2" t="s">
        <v>24</v>
      </c>
      <c r="Y2460" s="2" t="str" cm="1">
        <f t="array" ref="Y246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1" spans="1:25" ht="15" customHeight="1" x14ac:dyDescent="0.35">
      <c r="A2461" s="1">
        <v>2460</v>
      </c>
      <c r="B2461" s="13">
        <v>-8.6609674862752097</v>
      </c>
      <c r="C2461" s="12">
        <v>40.548949829335399</v>
      </c>
      <c r="D2461" s="1">
        <v>7315</v>
      </c>
      <c r="E2461" s="2" t="s">
        <v>2617</v>
      </c>
      <c r="F2461" s="1"/>
      <c r="G2461" s="2" t="s">
        <v>63</v>
      </c>
      <c r="H2461" s="2" t="s">
        <v>1608</v>
      </c>
      <c r="I2461" s="2" t="s">
        <v>2618</v>
      </c>
      <c r="J2461" s="1">
        <v>-44713</v>
      </c>
      <c r="K2461" s="1">
        <v>97923</v>
      </c>
      <c r="L2461" s="2" t="s">
        <v>21</v>
      </c>
      <c r="M2461" s="1">
        <v>2005</v>
      </c>
      <c r="N2461" s="1" t="str" cm="1">
        <f t="array" ref="N246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1" s="2" t="s">
        <v>22</v>
      </c>
      <c r="P2461" s="2" t="str" cm="1">
        <f t="array" ref="P246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1" s="1">
        <v>3</v>
      </c>
      <c r="R2461" s="1">
        <v>45</v>
      </c>
      <c r="S2461" s="1">
        <v>11.5</v>
      </c>
      <c r="T2461" s="1">
        <v>15</v>
      </c>
      <c r="U2461" s="9"/>
      <c r="V2461" s="10"/>
      <c r="W2461" s="1" t="s">
        <v>46</v>
      </c>
      <c r="X2461" s="2" t="s">
        <v>38</v>
      </c>
      <c r="Y2461" s="2" t="str" cm="1">
        <f t="array" ref="Y246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2" spans="1:25" ht="15" customHeight="1" x14ac:dyDescent="0.35">
      <c r="A2462" s="1">
        <v>2461</v>
      </c>
      <c r="B2462" s="13">
        <v>-8.1995569095281606</v>
      </c>
      <c r="C2462" s="12">
        <v>40.746836810579097</v>
      </c>
      <c r="D2462" s="1">
        <v>7334</v>
      </c>
      <c r="E2462" s="2" t="s">
        <v>2619</v>
      </c>
      <c r="F2462" s="1"/>
      <c r="G2462" s="2" t="s">
        <v>26</v>
      </c>
      <c r="H2462" s="2" t="s">
        <v>126</v>
      </c>
      <c r="I2462" s="2" t="s">
        <v>497</v>
      </c>
      <c r="J2462" s="1">
        <v>-5612</v>
      </c>
      <c r="K2462" s="1">
        <v>119766</v>
      </c>
      <c r="L2462" s="2" t="s">
        <v>21</v>
      </c>
      <c r="M2462" s="1">
        <v>2014</v>
      </c>
      <c r="N2462" s="1" t="str" cm="1">
        <f t="array" ref="N246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2" s="2" t="s">
        <v>32</v>
      </c>
      <c r="P2462" s="2" t="str" cm="1">
        <f t="array" ref="P246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2" s="1">
        <v>4</v>
      </c>
      <c r="R2462" s="1">
        <v>125</v>
      </c>
      <c r="S2462" s="1">
        <v>13.2</v>
      </c>
      <c r="T2462" s="1">
        <v>35</v>
      </c>
      <c r="U2462" s="1">
        <v>33.5</v>
      </c>
      <c r="V2462" s="10"/>
      <c r="W2462" s="1" t="s">
        <v>41</v>
      </c>
      <c r="X2462" s="2" t="s">
        <v>38</v>
      </c>
      <c r="Y2462" s="2" t="str" cm="1">
        <f t="array" ref="Y246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3" spans="1:25" ht="15" customHeight="1" x14ac:dyDescent="0.35">
      <c r="A2463" s="1">
        <v>2462</v>
      </c>
      <c r="B2463" s="13">
        <v>-8.4727069314818504</v>
      </c>
      <c r="C2463" s="12">
        <v>41.3282306887929</v>
      </c>
      <c r="D2463" s="1">
        <v>7356</v>
      </c>
      <c r="E2463" s="2" t="s">
        <v>2620</v>
      </c>
      <c r="F2463" s="1"/>
      <c r="G2463" s="2" t="s">
        <v>19</v>
      </c>
      <c r="H2463" s="2" t="s">
        <v>723</v>
      </c>
      <c r="I2463" s="2" t="s">
        <v>1200</v>
      </c>
      <c r="J2463" s="1">
        <v>-28430</v>
      </c>
      <c r="K2463" s="1">
        <v>184386</v>
      </c>
      <c r="L2463" s="2" t="s">
        <v>21</v>
      </c>
      <c r="M2463" s="1">
        <v>1998</v>
      </c>
      <c r="N2463" s="1" t="str" cm="1">
        <f t="array" ref="N246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63" s="2" t="s">
        <v>133</v>
      </c>
      <c r="P2463" s="2" t="str" cm="1">
        <f t="array" ref="P246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63" s="1">
        <v>1</v>
      </c>
      <c r="R2463" s="1">
        <v>4.2</v>
      </c>
      <c r="S2463" s="1">
        <v>29.5</v>
      </c>
      <c r="T2463" s="1">
        <v>4.2</v>
      </c>
      <c r="U2463" s="9"/>
      <c r="V2463" s="10"/>
      <c r="W2463" s="1" t="s">
        <v>41</v>
      </c>
      <c r="X2463" s="2" t="s">
        <v>24</v>
      </c>
      <c r="Y2463" s="2" t="str" cm="1">
        <f t="array" ref="Y246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4" spans="1:25" ht="15" customHeight="1" x14ac:dyDescent="0.35">
      <c r="A2464" s="1">
        <v>2463</v>
      </c>
      <c r="B2464" s="13">
        <v>-9.0504794510587807</v>
      </c>
      <c r="C2464" s="12">
        <v>38.597133625846297</v>
      </c>
      <c r="D2464" s="1">
        <v>7371</v>
      </c>
      <c r="E2464" s="2" t="s">
        <v>2621</v>
      </c>
      <c r="F2464" s="1"/>
      <c r="G2464" s="2" t="s">
        <v>63</v>
      </c>
      <c r="H2464" s="2" t="s">
        <v>600</v>
      </c>
      <c r="I2464" s="2" t="s">
        <v>620</v>
      </c>
      <c r="J2464" s="1">
        <v>-79918</v>
      </c>
      <c r="K2464" s="1">
        <v>-118515</v>
      </c>
      <c r="L2464" s="2" t="s">
        <v>21</v>
      </c>
      <c r="M2464" s="1">
        <v>2012</v>
      </c>
      <c r="N2464" s="1" t="str" cm="1">
        <f t="array" ref="N246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4" s="2" t="s">
        <v>22</v>
      </c>
      <c r="P2464" s="2" t="str" cm="1">
        <f t="array" ref="P246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64" s="1">
        <v>11</v>
      </c>
      <c r="R2464" s="1">
        <v>265.94</v>
      </c>
      <c r="S2464" s="1">
        <v>11.7</v>
      </c>
      <c r="T2464" s="1">
        <v>25.15</v>
      </c>
      <c r="U2464" s="1">
        <v>1</v>
      </c>
      <c r="V2464" s="10"/>
      <c r="W2464" s="1" t="s">
        <v>30</v>
      </c>
      <c r="X2464" s="2" t="s">
        <v>24</v>
      </c>
      <c r="Y2464" s="2" t="str" cm="1">
        <f t="array" ref="Y246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5" spans="1:25" ht="15" customHeight="1" x14ac:dyDescent="0.35">
      <c r="A2465" s="1">
        <v>2464</v>
      </c>
      <c r="B2465" s="13">
        <v>-8.0312156666443002</v>
      </c>
      <c r="C2465" s="12">
        <v>41.2598676816039</v>
      </c>
      <c r="D2465" s="1">
        <v>7378</v>
      </c>
      <c r="E2465" s="2" t="s">
        <v>2622</v>
      </c>
      <c r="F2465" s="1"/>
      <c r="G2465" s="2" t="s">
        <v>63</v>
      </c>
      <c r="H2465" s="2" t="s">
        <v>723</v>
      </c>
      <c r="I2465" s="2" t="s">
        <v>813</v>
      </c>
      <c r="J2465" s="1">
        <v>8539</v>
      </c>
      <c r="K2465" s="1">
        <v>176743</v>
      </c>
      <c r="L2465" s="2" t="s">
        <v>21</v>
      </c>
      <c r="M2465" s="1">
        <v>2015</v>
      </c>
      <c r="N2465" s="1" t="str" cm="1">
        <f t="array" ref="N246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5" s="2" t="s">
        <v>32</v>
      </c>
      <c r="P2465" s="2" t="str" cm="1">
        <f t="array" ref="P246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5" s="1">
        <v>19</v>
      </c>
      <c r="R2465" s="1">
        <v>813</v>
      </c>
      <c r="S2465" s="1">
        <v>12.75</v>
      </c>
      <c r="T2465" s="1">
        <v>44</v>
      </c>
      <c r="U2465" s="1">
        <v>57.2</v>
      </c>
      <c r="V2465" s="10"/>
      <c r="W2465" s="1" t="s">
        <v>41</v>
      </c>
      <c r="X2465" s="2" t="s">
        <v>740</v>
      </c>
      <c r="Y2465" s="2" t="str" cm="1">
        <f t="array" ref="Y246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66" spans="1:25" ht="15" customHeight="1" x14ac:dyDescent="0.35">
      <c r="A2466" s="1">
        <v>2465</v>
      </c>
      <c r="B2466" s="13">
        <v>-8.0312279630589494</v>
      </c>
      <c r="C2466" s="12">
        <v>41.259633582593402</v>
      </c>
      <c r="D2466" s="1">
        <v>7378</v>
      </c>
      <c r="E2466" s="2" t="s">
        <v>2623</v>
      </c>
      <c r="F2466" s="1"/>
      <c r="G2466" s="2" t="s">
        <v>63</v>
      </c>
      <c r="H2466" s="2" t="s">
        <v>723</v>
      </c>
      <c r="I2466" s="2" t="s">
        <v>813</v>
      </c>
      <c r="J2466" s="1">
        <v>8538</v>
      </c>
      <c r="K2466" s="1">
        <v>176717</v>
      </c>
      <c r="L2466" s="2" t="s">
        <v>21</v>
      </c>
      <c r="M2466" s="1">
        <v>2015</v>
      </c>
      <c r="N2466" s="1" t="str" cm="1">
        <f t="array" ref="N246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6" s="2" t="s">
        <v>32</v>
      </c>
      <c r="P2466" s="2" t="str" cm="1">
        <f t="array" ref="P246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6" s="1">
        <v>19</v>
      </c>
      <c r="R2466" s="1">
        <v>813</v>
      </c>
      <c r="S2466" s="1">
        <v>14.5</v>
      </c>
      <c r="T2466" s="1">
        <v>44</v>
      </c>
      <c r="U2466" s="1">
        <v>57.2</v>
      </c>
      <c r="V2466" s="10"/>
      <c r="W2466" s="1" t="s">
        <v>41</v>
      </c>
      <c r="X2466" s="2" t="s">
        <v>740</v>
      </c>
      <c r="Y2466" s="2" t="str" cm="1">
        <f t="array" ref="Y246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67" spans="1:25" ht="15" customHeight="1" x14ac:dyDescent="0.35">
      <c r="A2467" s="1">
        <v>2466</v>
      </c>
      <c r="B2467" s="13">
        <v>-8.0086834347142002</v>
      </c>
      <c r="C2467" s="12">
        <v>41.261682398125302</v>
      </c>
      <c r="D2467" s="1">
        <v>7381</v>
      </c>
      <c r="E2467" s="2" t="s">
        <v>2624</v>
      </c>
      <c r="F2467" s="1"/>
      <c r="G2467" s="2" t="s">
        <v>37</v>
      </c>
      <c r="H2467" s="2" t="s">
        <v>723</v>
      </c>
      <c r="I2467" s="2" t="s">
        <v>813</v>
      </c>
      <c r="J2467" s="1">
        <v>10427</v>
      </c>
      <c r="K2467" s="1">
        <v>176947</v>
      </c>
      <c r="L2467" s="2" t="s">
        <v>21</v>
      </c>
      <c r="M2467" s="1">
        <v>2015</v>
      </c>
      <c r="N2467" s="1" t="str" cm="1">
        <f t="array" ref="N246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7" s="2" t="s">
        <v>32</v>
      </c>
      <c r="P2467" s="2" t="str" cm="1">
        <f t="array" ref="P246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7" s="9"/>
      <c r="R2467" s="5"/>
      <c r="S2467" s="1">
        <v>10</v>
      </c>
      <c r="U2467" s="9"/>
      <c r="V2467" s="10"/>
      <c r="W2467" s="1" t="s">
        <v>41</v>
      </c>
      <c r="X2467" s="2" t="s">
        <v>24</v>
      </c>
      <c r="Y2467" s="2" t="str" cm="1">
        <f t="array" ref="Y246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68" spans="1:25" ht="15" customHeight="1" x14ac:dyDescent="0.35">
      <c r="A2468" s="1">
        <v>2467</v>
      </c>
      <c r="B2468" s="13">
        <v>-8.0024830329395495</v>
      </c>
      <c r="C2468" s="12">
        <v>41.259307419533002</v>
      </c>
      <c r="D2468" s="1">
        <v>7383</v>
      </c>
      <c r="E2468" s="2" t="s">
        <v>2625</v>
      </c>
      <c r="F2468" s="1"/>
      <c r="G2468" s="2" t="s">
        <v>63</v>
      </c>
      <c r="H2468" s="2" t="s">
        <v>723</v>
      </c>
      <c r="I2468" s="2" t="s">
        <v>813</v>
      </c>
      <c r="J2468" s="1">
        <v>10947</v>
      </c>
      <c r="K2468" s="1">
        <v>176684</v>
      </c>
      <c r="L2468" s="2" t="s">
        <v>21</v>
      </c>
      <c r="M2468" s="1">
        <v>2012</v>
      </c>
      <c r="N2468" s="1" t="str" cm="1">
        <f t="array" ref="N246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8" s="2" t="s">
        <v>32</v>
      </c>
      <c r="P2468" s="2" t="str" cm="1">
        <f t="array" ref="P246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8" s="1">
        <v>5</v>
      </c>
      <c r="R2468" s="1">
        <v>175.5</v>
      </c>
      <c r="S2468" s="1">
        <v>14.72</v>
      </c>
      <c r="T2468" s="1">
        <v>37.5</v>
      </c>
      <c r="U2468" s="1">
        <v>1</v>
      </c>
      <c r="V2468" s="10"/>
      <c r="W2468" s="1" t="s">
        <v>41</v>
      </c>
      <c r="X2468" s="2" t="s">
        <v>740</v>
      </c>
      <c r="Y2468" s="2" t="str" cm="1">
        <f t="array" ref="Y246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69" spans="1:25" ht="15" customHeight="1" x14ac:dyDescent="0.35">
      <c r="A2469" s="1">
        <v>2468</v>
      </c>
      <c r="B2469" s="13">
        <v>-7.9920871777706299</v>
      </c>
      <c r="C2469" s="12">
        <v>41.249435520369097</v>
      </c>
      <c r="D2469" s="1">
        <v>7386</v>
      </c>
      <c r="E2469" s="2" t="s">
        <v>2626</v>
      </c>
      <c r="F2469" s="1"/>
      <c r="G2469" s="2" t="s">
        <v>63</v>
      </c>
      <c r="H2469" s="2" t="s">
        <v>723</v>
      </c>
      <c r="I2469" s="2" t="s">
        <v>813</v>
      </c>
      <c r="J2469" s="1">
        <v>11820</v>
      </c>
      <c r="K2469" s="1">
        <v>175589</v>
      </c>
      <c r="L2469" s="2" t="s">
        <v>21</v>
      </c>
      <c r="M2469" s="1">
        <v>2015</v>
      </c>
      <c r="N2469" s="1" t="str" cm="1">
        <f t="array" ref="N246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69" s="2" t="s">
        <v>32</v>
      </c>
      <c r="P2469" s="2" t="str" cm="1">
        <f t="array" ref="P246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69" s="9"/>
      <c r="R2469" s="5"/>
      <c r="S2469" s="1">
        <v>29.5</v>
      </c>
      <c r="U2469" s="9"/>
      <c r="V2469" s="10"/>
      <c r="W2469" s="1" t="s">
        <v>41</v>
      </c>
      <c r="X2469" s="2" t="s">
        <v>740</v>
      </c>
      <c r="Y2469" s="2" t="str" cm="1">
        <f t="array" ref="Y246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0" spans="1:25" ht="15" customHeight="1" x14ac:dyDescent="0.35">
      <c r="A2470" s="1">
        <v>2469</v>
      </c>
      <c r="B2470" s="13">
        <v>-7.9751958520153696</v>
      </c>
      <c r="C2470" s="12">
        <v>41.253321432453802</v>
      </c>
      <c r="D2470" s="1">
        <v>7388</v>
      </c>
      <c r="E2470" s="2" t="s">
        <v>2627</v>
      </c>
      <c r="F2470" s="1"/>
      <c r="G2470" s="2" t="s">
        <v>63</v>
      </c>
      <c r="H2470" s="2" t="s">
        <v>723</v>
      </c>
      <c r="I2470" s="2" t="s">
        <v>813</v>
      </c>
      <c r="J2470" s="1">
        <v>13235</v>
      </c>
      <c r="K2470" s="1">
        <v>176023</v>
      </c>
      <c r="L2470" s="2" t="s">
        <v>21</v>
      </c>
      <c r="M2470" s="1">
        <v>2012</v>
      </c>
      <c r="N2470" s="1" t="str" cm="1">
        <f t="array" ref="N247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0" s="2" t="s">
        <v>32</v>
      </c>
      <c r="P2470" s="2" t="str" cm="1">
        <f t="array" ref="P247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0" s="9"/>
      <c r="R2470" s="5"/>
      <c r="S2470" s="1">
        <v>27.3</v>
      </c>
      <c r="U2470" s="9"/>
      <c r="V2470" s="10"/>
      <c r="W2470" s="1" t="s">
        <v>41</v>
      </c>
      <c r="X2470" s="2" t="s">
        <v>740</v>
      </c>
      <c r="Y2470" s="2" t="str" cm="1">
        <f t="array" ref="Y247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1" spans="1:25" ht="15" customHeight="1" x14ac:dyDescent="0.35">
      <c r="A2471" s="1">
        <v>2470</v>
      </c>
      <c r="B2471" s="13">
        <v>-7.9706887769156198</v>
      </c>
      <c r="C2471" s="12">
        <v>41.252108595395498</v>
      </c>
      <c r="D2471" s="1">
        <v>7389</v>
      </c>
      <c r="E2471" s="2" t="s">
        <v>2628</v>
      </c>
      <c r="F2471" s="1"/>
      <c r="G2471" s="2" t="s">
        <v>37</v>
      </c>
      <c r="H2471" s="2" t="s">
        <v>723</v>
      </c>
      <c r="I2471" s="2" t="s">
        <v>813</v>
      </c>
      <c r="J2471" s="1">
        <v>13613</v>
      </c>
      <c r="K2471" s="1">
        <v>175889</v>
      </c>
      <c r="L2471" s="2" t="s">
        <v>21</v>
      </c>
      <c r="M2471" s="1">
        <v>2012</v>
      </c>
      <c r="N2471" s="1" t="str" cm="1">
        <f t="array" ref="N247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1" s="2" t="s">
        <v>32</v>
      </c>
      <c r="P2471" s="2" t="str" cm="1">
        <f t="array" ref="P247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1" s="9"/>
      <c r="R2471" s="5"/>
      <c r="S2471" s="1">
        <v>1</v>
      </c>
      <c r="U2471" s="9"/>
      <c r="V2471" s="10"/>
      <c r="W2471" s="1" t="s">
        <v>41</v>
      </c>
      <c r="X2471" s="2" t="s">
        <v>740</v>
      </c>
      <c r="Y2471" s="2" t="str" cm="1">
        <f t="array" ref="Y247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2" spans="1:25" ht="15" customHeight="1" x14ac:dyDescent="0.35">
      <c r="A2472" s="1">
        <v>2471</v>
      </c>
      <c r="B2472" s="13">
        <v>-7.9676124912499704</v>
      </c>
      <c r="C2472" s="12">
        <v>41.251329850515198</v>
      </c>
      <c r="D2472" s="1">
        <v>7390</v>
      </c>
      <c r="E2472" s="2" t="s">
        <v>2629</v>
      </c>
      <c r="F2472" s="1"/>
      <c r="G2472" s="2" t="s">
        <v>63</v>
      </c>
      <c r="H2472" s="2" t="s">
        <v>723</v>
      </c>
      <c r="I2472" s="2" t="s">
        <v>813</v>
      </c>
      <c r="J2472" s="1">
        <v>13871</v>
      </c>
      <c r="K2472" s="1">
        <v>175803</v>
      </c>
      <c r="L2472" s="2" t="s">
        <v>21</v>
      </c>
      <c r="M2472" s="1">
        <v>2015</v>
      </c>
      <c r="N2472" s="1" t="str" cm="1">
        <f t="array" ref="N247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2" s="2" t="s">
        <v>32</v>
      </c>
      <c r="P2472" s="2" t="str" cm="1">
        <f t="array" ref="P247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2" s="9"/>
      <c r="R2472" s="5"/>
      <c r="S2472" s="1">
        <v>27.3</v>
      </c>
      <c r="U2472" s="9"/>
      <c r="V2472" s="10"/>
      <c r="W2472" s="1" t="s">
        <v>41</v>
      </c>
      <c r="X2472" s="2" t="s">
        <v>740</v>
      </c>
      <c r="Y2472" s="2" t="str" cm="1">
        <f t="array" ref="Y247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3" spans="1:25" ht="15" customHeight="1" x14ac:dyDescent="0.35">
      <c r="A2473" s="1">
        <v>2472</v>
      </c>
      <c r="B2473" s="13">
        <v>-7.9611459506864799</v>
      </c>
      <c r="C2473" s="12">
        <v>41.2512933616295</v>
      </c>
      <c r="D2473" s="1">
        <v>7391</v>
      </c>
      <c r="E2473" s="2" t="s">
        <v>2630</v>
      </c>
      <c r="F2473" s="1"/>
      <c r="G2473" s="2" t="s">
        <v>19</v>
      </c>
      <c r="H2473" s="2" t="s">
        <v>723</v>
      </c>
      <c r="I2473" s="2" t="s">
        <v>813</v>
      </c>
      <c r="J2473" s="1">
        <v>14413</v>
      </c>
      <c r="K2473" s="1">
        <v>175800</v>
      </c>
      <c r="L2473" s="2" t="s">
        <v>21</v>
      </c>
      <c r="M2473" s="1">
        <v>2015</v>
      </c>
      <c r="N2473" s="1" t="str" cm="1">
        <f t="array" ref="N247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3" s="2" t="s">
        <v>22</v>
      </c>
      <c r="P2473" s="2" t="str" cm="1">
        <f t="array" ref="P247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3" s="9"/>
      <c r="R2473" s="5"/>
      <c r="S2473" s="1">
        <v>1</v>
      </c>
      <c r="U2473" s="9"/>
      <c r="V2473" s="10"/>
      <c r="W2473" s="1" t="s">
        <v>41</v>
      </c>
      <c r="X2473" s="2" t="s">
        <v>740</v>
      </c>
      <c r="Y2473" s="2" t="str" cm="1">
        <f t="array" ref="Y247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4" spans="1:25" ht="15" customHeight="1" x14ac:dyDescent="0.35">
      <c r="A2474" s="1">
        <v>2473</v>
      </c>
      <c r="B2474" s="13">
        <v>-7.9506819663069903</v>
      </c>
      <c r="C2474" s="12">
        <v>41.255743357395403</v>
      </c>
      <c r="D2474" s="1">
        <v>7393</v>
      </c>
      <c r="E2474" s="2" t="s">
        <v>2631</v>
      </c>
      <c r="F2474" s="1"/>
      <c r="G2474" s="2" t="s">
        <v>63</v>
      </c>
      <c r="H2474" s="2" t="s">
        <v>723</v>
      </c>
      <c r="I2474" s="2" t="s">
        <v>813</v>
      </c>
      <c r="J2474" s="1">
        <v>15289</v>
      </c>
      <c r="K2474" s="1">
        <v>176296</v>
      </c>
      <c r="L2474" s="2" t="s">
        <v>21</v>
      </c>
      <c r="M2474" s="1">
        <v>2012</v>
      </c>
      <c r="N2474" s="1" t="str" cm="1">
        <f t="array" ref="N247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4" s="2" t="s">
        <v>32</v>
      </c>
      <c r="P2474" s="2" t="str" cm="1">
        <f t="array" ref="P247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4" s="9"/>
      <c r="R2474" s="5"/>
      <c r="S2474" s="1">
        <v>27.3</v>
      </c>
      <c r="U2474" s="9"/>
      <c r="V2474" s="10"/>
      <c r="W2474" s="1" t="s">
        <v>41</v>
      </c>
      <c r="X2474" s="2" t="s">
        <v>740</v>
      </c>
      <c r="Y2474" s="2" t="str" cm="1">
        <f t="array" ref="Y247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5" spans="1:25" ht="15" customHeight="1" x14ac:dyDescent="0.35">
      <c r="A2475" s="1">
        <v>2474</v>
      </c>
      <c r="B2475" s="13">
        <v>-7.9485669692528198</v>
      </c>
      <c r="C2475" s="12">
        <v>41.2568294985048</v>
      </c>
      <c r="D2475" s="1">
        <v>7394</v>
      </c>
      <c r="E2475" s="2" t="s">
        <v>2632</v>
      </c>
      <c r="F2475" s="1"/>
      <c r="G2475" s="2" t="s">
        <v>63</v>
      </c>
      <c r="H2475" s="2" t="s">
        <v>723</v>
      </c>
      <c r="I2475" s="2" t="s">
        <v>813</v>
      </c>
      <c r="J2475" s="1">
        <v>15466</v>
      </c>
      <c r="K2475" s="1">
        <v>176417</v>
      </c>
      <c r="L2475" s="2" t="s">
        <v>21</v>
      </c>
      <c r="M2475" s="1">
        <v>2012</v>
      </c>
      <c r="N2475" s="1" t="str" cm="1">
        <f t="array" ref="N247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5" s="2" t="s">
        <v>32</v>
      </c>
      <c r="P2475" s="2" t="str" cm="1">
        <f t="array" ref="P247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5" s="9"/>
      <c r="R2475" s="5"/>
      <c r="S2475" s="1">
        <v>27.3</v>
      </c>
      <c r="U2475" s="9"/>
      <c r="V2475" s="10"/>
      <c r="W2475" s="1" t="s">
        <v>41</v>
      </c>
      <c r="X2475" s="2" t="s">
        <v>740</v>
      </c>
      <c r="Y2475" s="2" t="str" cm="1">
        <f t="array" ref="Y247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6" spans="1:25" ht="15" customHeight="1" x14ac:dyDescent="0.35">
      <c r="A2476" s="1">
        <v>2475</v>
      </c>
      <c r="B2476" s="13">
        <v>-7.9449058241456099</v>
      </c>
      <c r="C2476" s="12">
        <v>41.260290198475502</v>
      </c>
      <c r="D2476" s="1">
        <v>7395</v>
      </c>
      <c r="E2476" s="2" t="s">
        <v>2633</v>
      </c>
      <c r="F2476" s="1"/>
      <c r="G2476" s="2" t="s">
        <v>63</v>
      </c>
      <c r="H2476" s="2" t="s">
        <v>723</v>
      </c>
      <c r="I2476" s="2" t="s">
        <v>813</v>
      </c>
      <c r="J2476" s="1">
        <v>15772</v>
      </c>
      <c r="K2476" s="1">
        <v>176802</v>
      </c>
      <c r="L2476" s="2" t="s">
        <v>21</v>
      </c>
      <c r="M2476" s="1">
        <v>2015</v>
      </c>
      <c r="N2476" s="1" t="str" cm="1">
        <f t="array" ref="N247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6" s="2" t="s">
        <v>32</v>
      </c>
      <c r="P2476" s="2" t="str" cm="1">
        <f t="array" ref="P247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6" s="9"/>
      <c r="R2476" s="5"/>
      <c r="S2476" s="1">
        <v>27.3</v>
      </c>
      <c r="U2476" s="9"/>
      <c r="V2476" s="10"/>
      <c r="W2476" s="1" t="s">
        <v>41</v>
      </c>
      <c r="X2476" s="2" t="s">
        <v>740</v>
      </c>
      <c r="Y2476" s="2" t="str" cm="1">
        <f t="array" ref="Y247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7" spans="1:25" ht="15" customHeight="1" x14ac:dyDescent="0.35">
      <c r="A2477" s="1">
        <v>2476</v>
      </c>
      <c r="B2477" s="13">
        <v>-7.93878833721097</v>
      </c>
      <c r="C2477" s="12">
        <v>41.266997181044196</v>
      </c>
      <c r="D2477" s="1">
        <v>7396</v>
      </c>
      <c r="E2477" s="2" t="s">
        <v>2634</v>
      </c>
      <c r="F2477" s="1"/>
      <c r="G2477" s="2" t="s">
        <v>63</v>
      </c>
      <c r="H2477" s="2" t="s">
        <v>723</v>
      </c>
      <c r="I2477" s="2" t="s">
        <v>813</v>
      </c>
      <c r="J2477" s="1">
        <v>16283</v>
      </c>
      <c r="K2477" s="1">
        <v>177548</v>
      </c>
      <c r="L2477" s="2" t="s">
        <v>21</v>
      </c>
      <c r="M2477" s="1">
        <v>2012</v>
      </c>
      <c r="N2477" s="1" t="str" cm="1">
        <f t="array" ref="N247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7" s="2" t="s">
        <v>32</v>
      </c>
      <c r="P2477" s="2" t="str" cm="1">
        <f t="array" ref="P247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7" s="9"/>
      <c r="R2477" s="5"/>
      <c r="S2477" s="1">
        <v>24.3</v>
      </c>
      <c r="U2477" s="9"/>
      <c r="V2477" s="10"/>
      <c r="W2477" s="1" t="s">
        <v>41</v>
      </c>
      <c r="X2477" s="2" t="s">
        <v>740</v>
      </c>
      <c r="Y2477" s="2" t="str" cm="1">
        <f t="array" ref="Y247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8" spans="1:25" ht="15" customHeight="1" x14ac:dyDescent="0.35">
      <c r="A2478" s="1">
        <v>2477</v>
      </c>
      <c r="B2478" s="13">
        <v>-8.0743622584136201</v>
      </c>
      <c r="C2478" s="12">
        <v>41.261842693548097</v>
      </c>
      <c r="D2478" s="1">
        <v>7398</v>
      </c>
      <c r="E2478" s="2" t="s">
        <v>2635</v>
      </c>
      <c r="F2478" s="1"/>
      <c r="G2478" s="2" t="s">
        <v>37</v>
      </c>
      <c r="H2478" s="2" t="s">
        <v>723</v>
      </c>
      <c r="I2478" s="2" t="s">
        <v>813</v>
      </c>
      <c r="J2478" s="1">
        <v>4923</v>
      </c>
      <c r="K2478" s="1">
        <v>176959</v>
      </c>
      <c r="L2478" s="2" t="s">
        <v>21</v>
      </c>
      <c r="M2478" s="1">
        <v>2011</v>
      </c>
      <c r="N2478" s="1" t="str" cm="1">
        <f t="array" ref="N247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8" s="2" t="s">
        <v>32</v>
      </c>
      <c r="P2478" s="2" t="str" cm="1">
        <f t="array" ref="P247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78" s="9"/>
      <c r="R2478" s="5"/>
      <c r="S2478" s="1">
        <v>105.5</v>
      </c>
      <c r="U2478" s="9"/>
      <c r="V2478" s="10"/>
      <c r="W2478" s="1" t="s">
        <v>41</v>
      </c>
      <c r="X2478" s="2" t="s">
        <v>740</v>
      </c>
      <c r="Y2478" s="2" t="str" cm="1">
        <f t="array" ref="Y247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79" spans="1:25" ht="15" customHeight="1" x14ac:dyDescent="0.35">
      <c r="A2479" s="1">
        <v>2478</v>
      </c>
      <c r="B2479" s="13">
        <v>-8.0558579933627499</v>
      </c>
      <c r="C2479" s="12">
        <v>41.258626260377198</v>
      </c>
      <c r="D2479" s="1">
        <v>7399</v>
      </c>
      <c r="E2479" s="2" t="s">
        <v>2636</v>
      </c>
      <c r="F2479" s="1"/>
      <c r="G2479" s="2" t="s">
        <v>37</v>
      </c>
      <c r="H2479" s="2" t="s">
        <v>723</v>
      </c>
      <c r="I2479" s="2" t="s">
        <v>813</v>
      </c>
      <c r="J2479" s="1">
        <v>6474</v>
      </c>
      <c r="K2479" s="1">
        <v>176603</v>
      </c>
      <c r="L2479" s="2" t="s">
        <v>21</v>
      </c>
      <c r="M2479" s="1">
        <v>2011</v>
      </c>
      <c r="N2479" s="1" t="str" cm="1">
        <f t="array" ref="N247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79" s="2" t="s">
        <v>22</v>
      </c>
      <c r="P2479" s="2" t="str" cm="1">
        <f t="array" ref="P247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79" s="9"/>
      <c r="R2479" s="5"/>
      <c r="S2479" s="1">
        <v>68</v>
      </c>
      <c r="U2479" s="9"/>
      <c r="V2479" s="10"/>
      <c r="W2479" s="1" t="s">
        <v>41</v>
      </c>
      <c r="X2479" s="2" t="s">
        <v>740</v>
      </c>
      <c r="Y2479" s="2" t="str" cm="1">
        <f t="array" ref="Y247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80" spans="1:25" ht="15" customHeight="1" x14ac:dyDescent="0.35">
      <c r="A2480" s="1">
        <v>2479</v>
      </c>
      <c r="B2480" s="13">
        <v>-7.8691526599481998</v>
      </c>
      <c r="C2480" s="12">
        <v>41.279176330149099</v>
      </c>
      <c r="D2480" s="1">
        <v>7427</v>
      </c>
      <c r="E2480" s="2" t="s">
        <v>2637</v>
      </c>
      <c r="F2480" s="1"/>
      <c r="G2480" s="2" t="s">
        <v>63</v>
      </c>
      <c r="H2480" s="2" t="s">
        <v>265</v>
      </c>
      <c r="I2480" s="2" t="s">
        <v>265</v>
      </c>
      <c r="J2480" s="1">
        <v>22114</v>
      </c>
      <c r="K2480" s="1">
        <v>178916</v>
      </c>
      <c r="L2480" s="2" t="s">
        <v>21</v>
      </c>
      <c r="M2480" s="1">
        <v>2015</v>
      </c>
      <c r="N2480" s="1" t="str" cm="1">
        <f t="array" ref="N248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0" s="2" t="s">
        <v>32</v>
      </c>
      <c r="P2480" s="2" t="str" cm="1">
        <f t="array" ref="P248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0" s="1">
        <v>6</v>
      </c>
      <c r="R2480" s="1">
        <v>236</v>
      </c>
      <c r="S2480" s="1">
        <v>12.97</v>
      </c>
      <c r="T2480" s="1">
        <v>44</v>
      </c>
      <c r="U2480" s="1">
        <v>36.1</v>
      </c>
      <c r="V2480" s="10"/>
      <c r="W2480" s="1" t="s">
        <v>41</v>
      </c>
      <c r="X2480" s="2" t="s">
        <v>38</v>
      </c>
      <c r="Y2480" s="2" t="str" cm="1">
        <f t="array" ref="Y248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1" spans="1:26" ht="15" customHeight="1" x14ac:dyDescent="0.35">
      <c r="A2481" s="1">
        <v>2480</v>
      </c>
      <c r="B2481" s="13">
        <v>-7.8679123352331102</v>
      </c>
      <c r="C2481" s="12">
        <v>41.2789213625109</v>
      </c>
      <c r="D2481" s="1">
        <v>7427</v>
      </c>
      <c r="E2481" s="2" t="s">
        <v>2638</v>
      </c>
      <c r="F2481" s="1"/>
      <c r="G2481" s="2" t="s">
        <v>63</v>
      </c>
      <c r="H2481" s="2" t="s">
        <v>265</v>
      </c>
      <c r="I2481" s="2" t="s">
        <v>265</v>
      </c>
      <c r="J2481" s="1">
        <v>22218</v>
      </c>
      <c r="K2481" s="1">
        <v>178888</v>
      </c>
      <c r="L2481" s="2" t="s">
        <v>21</v>
      </c>
      <c r="M2481" s="1">
        <v>2016</v>
      </c>
      <c r="N2481" s="1" t="str" cm="1">
        <f t="array" ref="N248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1" s="2" t="s">
        <v>32</v>
      </c>
      <c r="P2481" s="2" t="str" cm="1">
        <f t="array" ref="P248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1" s="1">
        <v>7</v>
      </c>
      <c r="R2481" s="1">
        <v>280</v>
      </c>
      <c r="S2481" s="1">
        <v>12.97</v>
      </c>
      <c r="T2481" s="1">
        <v>44.2</v>
      </c>
      <c r="U2481" s="1">
        <v>46.6</v>
      </c>
      <c r="V2481" s="10"/>
      <c r="W2481" s="1" t="s">
        <v>41</v>
      </c>
      <c r="X2481" s="2" t="s">
        <v>38</v>
      </c>
      <c r="Y2481" s="2" t="str" cm="1">
        <f t="array" ref="Y248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2" spans="1:26" ht="15" customHeight="1" x14ac:dyDescent="0.35">
      <c r="A2482" s="1">
        <v>2481</v>
      </c>
      <c r="B2482" s="13">
        <v>-8.0677396004713398</v>
      </c>
      <c r="C2482" s="12">
        <v>41.261695056381399</v>
      </c>
      <c r="D2482" s="1">
        <v>7430</v>
      </c>
      <c r="E2482" s="2" t="s">
        <v>2639</v>
      </c>
      <c r="F2482" s="1"/>
      <c r="G2482" s="2" t="s">
        <v>63</v>
      </c>
      <c r="H2482" s="2" t="s">
        <v>723</v>
      </c>
      <c r="I2482" s="2" t="s">
        <v>813</v>
      </c>
      <c r="J2482" s="1">
        <v>5478</v>
      </c>
      <c r="K2482" s="1">
        <v>176943</v>
      </c>
      <c r="L2482" s="2" t="s">
        <v>21</v>
      </c>
      <c r="M2482" s="1">
        <v>2011</v>
      </c>
      <c r="N2482" s="1" t="str" cm="1">
        <f t="array" ref="N248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2" s="2" t="s">
        <v>32</v>
      </c>
      <c r="P2482" s="2" t="str" cm="1">
        <f t="array" ref="P248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2" s="9"/>
      <c r="R2482" s="5"/>
      <c r="S2482" s="1">
        <v>27.8</v>
      </c>
      <c r="U2482" s="9"/>
      <c r="V2482" s="10"/>
      <c r="W2482" s="1" t="s">
        <v>41</v>
      </c>
      <c r="X2482" s="2" t="s">
        <v>740</v>
      </c>
      <c r="Y2482" s="2" t="str" cm="1">
        <f t="array" ref="Y248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Outros</v>
      </c>
    </row>
    <row r="2483" spans="1:26" ht="15" customHeight="1" x14ac:dyDescent="0.35">
      <c r="A2483" s="1">
        <v>2482</v>
      </c>
      <c r="B2483" s="13">
        <v>-7.8619239861761301</v>
      </c>
      <c r="C2483" s="12">
        <v>41.278061018972103</v>
      </c>
      <c r="D2483" s="1">
        <v>7432</v>
      </c>
      <c r="E2483" s="2" t="s">
        <v>2640</v>
      </c>
      <c r="F2483" s="1"/>
      <c r="G2483" s="2" t="s">
        <v>19</v>
      </c>
      <c r="H2483" s="2" t="s">
        <v>265</v>
      </c>
      <c r="I2483" s="2" t="s">
        <v>265</v>
      </c>
      <c r="J2483" s="1">
        <v>22720</v>
      </c>
      <c r="K2483" s="1">
        <v>178794</v>
      </c>
      <c r="L2483" s="2" t="s">
        <v>21</v>
      </c>
      <c r="M2483" s="1">
        <v>2015</v>
      </c>
      <c r="N2483" s="1" t="str" cm="1">
        <f t="array" ref="N248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3" s="2" t="s">
        <v>65</v>
      </c>
      <c r="P2483" s="2" t="str" cm="1">
        <f t="array" ref="P248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83" s="1">
        <v>1</v>
      </c>
      <c r="R2483" s="1">
        <v>20</v>
      </c>
      <c r="S2483" s="1">
        <v>35</v>
      </c>
      <c r="T2483" s="1">
        <v>20</v>
      </c>
      <c r="U2483" s="9"/>
      <c r="V2483" s="10"/>
      <c r="W2483" s="1" t="s">
        <v>41</v>
      </c>
      <c r="X2483" s="2" t="s">
        <v>24</v>
      </c>
      <c r="Y2483" s="2" t="str" cm="1">
        <f t="array" ref="Y248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4" spans="1:26" ht="15" customHeight="1" x14ac:dyDescent="0.35">
      <c r="A2484" s="1">
        <v>2483</v>
      </c>
      <c r="B2484" s="13">
        <v>-7.8547407784243299</v>
      </c>
      <c r="C2484" s="12">
        <v>41.2775396401519</v>
      </c>
      <c r="D2484" s="1">
        <v>7434</v>
      </c>
      <c r="E2484" s="2" t="s">
        <v>2641</v>
      </c>
      <c r="F2484" s="1"/>
      <c r="G2484" s="2" t="s">
        <v>37</v>
      </c>
      <c r="H2484" s="2" t="s">
        <v>265</v>
      </c>
      <c r="I2484" s="2" t="s">
        <v>265</v>
      </c>
      <c r="J2484" s="1">
        <v>23322</v>
      </c>
      <c r="K2484" s="1">
        <v>178738</v>
      </c>
      <c r="L2484" s="2" t="s">
        <v>21</v>
      </c>
      <c r="M2484" s="1">
        <v>2016</v>
      </c>
      <c r="N2484" s="1" t="str" cm="1">
        <f t="array" ref="N248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4" s="2" t="s">
        <v>32</v>
      </c>
      <c r="P2484" s="2" t="str" cm="1">
        <f t="array" ref="P248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4" s="1">
        <v>2</v>
      </c>
      <c r="R2484" s="1">
        <v>50</v>
      </c>
      <c r="S2484" s="1">
        <v>18.420000000000002</v>
      </c>
      <c r="T2484" s="1">
        <v>25</v>
      </c>
      <c r="U2484" s="1">
        <v>8.4</v>
      </c>
      <c r="V2484" s="10"/>
      <c r="W2484" s="1" t="s">
        <v>41</v>
      </c>
      <c r="X2484" s="2" t="s">
        <v>38</v>
      </c>
      <c r="Y2484" s="2" t="str" cm="1">
        <f t="array" ref="Y248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5" spans="1:26" ht="15" customHeight="1" x14ac:dyDescent="0.35">
      <c r="A2485" s="1">
        <v>2484</v>
      </c>
      <c r="B2485" s="13">
        <v>-7.8351715150284598</v>
      </c>
      <c r="C2485" s="12">
        <v>41.278958341842298</v>
      </c>
      <c r="D2485" s="1">
        <v>7435</v>
      </c>
      <c r="E2485" s="2" t="s">
        <v>2642</v>
      </c>
      <c r="F2485" s="1"/>
      <c r="G2485" s="2" t="s">
        <v>19</v>
      </c>
      <c r="H2485" s="2" t="s">
        <v>265</v>
      </c>
      <c r="I2485" s="2" t="s">
        <v>265</v>
      </c>
      <c r="J2485" s="1">
        <v>24961</v>
      </c>
      <c r="K2485" s="1">
        <v>178901</v>
      </c>
      <c r="L2485" s="2" t="s">
        <v>21</v>
      </c>
      <c r="M2485" s="1">
        <v>2015</v>
      </c>
      <c r="N2485" s="1" t="str" cm="1">
        <f t="array" ref="N248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5" s="2" t="s">
        <v>32</v>
      </c>
      <c r="P2485" s="2" t="str" cm="1">
        <f t="array" ref="P248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5" s="9"/>
      <c r="R2485" s="5"/>
      <c r="S2485" s="1">
        <v>30</v>
      </c>
      <c r="U2485" s="9"/>
      <c r="V2485" s="10"/>
      <c r="W2485" s="1" t="s">
        <v>41</v>
      </c>
      <c r="X2485" s="2" t="s">
        <v>38</v>
      </c>
      <c r="Y2485" s="2" t="str" cm="1">
        <f t="array" ref="Y248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6" spans="1:26" ht="15" customHeight="1" x14ac:dyDescent="0.35">
      <c r="A2486" s="1">
        <v>2485</v>
      </c>
      <c r="B2486" s="13">
        <v>-9.1046926135623405</v>
      </c>
      <c r="C2486" s="12">
        <v>38.797591047241902</v>
      </c>
      <c r="D2486" s="1">
        <v>7490</v>
      </c>
      <c r="E2486" s="2" t="s">
        <v>2643</v>
      </c>
      <c r="F2486" s="1"/>
      <c r="G2486" s="2" t="s">
        <v>26</v>
      </c>
      <c r="H2486" s="2" t="s">
        <v>374</v>
      </c>
      <c r="I2486" s="2" t="s">
        <v>965</v>
      </c>
      <c r="J2486" s="1">
        <v>-84405</v>
      </c>
      <c r="K2486" s="1">
        <v>-96213</v>
      </c>
      <c r="L2486" s="2" t="s">
        <v>21</v>
      </c>
      <c r="M2486" s="1">
        <v>2016</v>
      </c>
      <c r="N2486" s="1" t="str" cm="1">
        <f t="array" ref="N248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86" s="2" t="s">
        <v>22</v>
      </c>
      <c r="P2486" s="2" t="str" cm="1">
        <f t="array" ref="P248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86" s="1">
        <v>1</v>
      </c>
      <c r="R2486" s="1">
        <v>50.8</v>
      </c>
      <c r="S2486" s="1">
        <v>18.600000000000001</v>
      </c>
      <c r="T2486" s="1">
        <v>50.8</v>
      </c>
      <c r="U2486" s="9"/>
      <c r="V2486" s="10"/>
      <c r="W2486" s="1" t="s">
        <v>30</v>
      </c>
      <c r="X2486" s="2" t="s">
        <v>321</v>
      </c>
      <c r="Y2486" s="2" t="str" cm="1">
        <f t="array" ref="Y248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  <c r="Z2486" s="2" t="s">
        <v>24</v>
      </c>
    </row>
    <row r="2487" spans="1:26" ht="15" customHeight="1" x14ac:dyDescent="0.35">
      <c r="A2487" s="1">
        <v>2486</v>
      </c>
      <c r="B2487" s="13">
        <v>-9.3512587782126708</v>
      </c>
      <c r="C2487" s="12">
        <v>38.952632746302299</v>
      </c>
      <c r="D2487" s="1">
        <v>7505</v>
      </c>
      <c r="E2487" s="2" t="s">
        <v>2644</v>
      </c>
      <c r="F2487" s="1"/>
      <c r="G2487" s="2" t="s">
        <v>37</v>
      </c>
      <c r="H2487" s="2" t="s">
        <v>374</v>
      </c>
      <c r="I2487" s="2" t="s">
        <v>375</v>
      </c>
      <c r="J2487" s="1">
        <v>-105596</v>
      </c>
      <c r="K2487" s="1">
        <v>-78744</v>
      </c>
      <c r="L2487" s="2" t="s">
        <v>21</v>
      </c>
      <c r="M2487" s="1">
        <v>2008</v>
      </c>
      <c r="N2487" s="1" t="str" cm="1">
        <f t="array" ref="N248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7" s="2" t="s">
        <v>32</v>
      </c>
      <c r="P2487" s="2" t="str" cm="1">
        <f t="array" ref="P248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7" s="1">
        <v>3</v>
      </c>
      <c r="R2487" s="1">
        <v>44.8</v>
      </c>
      <c r="S2487" s="1">
        <v>7</v>
      </c>
      <c r="T2487" s="1">
        <v>20.25</v>
      </c>
      <c r="U2487" s="9"/>
      <c r="V2487" s="10"/>
      <c r="W2487" s="1" t="s">
        <v>30</v>
      </c>
      <c r="X2487" s="2" t="s">
        <v>38</v>
      </c>
      <c r="Y2487" s="2" t="str" cm="1">
        <f t="array" ref="Y248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8" spans="1:26" ht="15" customHeight="1" x14ac:dyDescent="0.35">
      <c r="A2488" s="1">
        <v>2487</v>
      </c>
      <c r="B2488" s="13">
        <v>-9.3376593935451293</v>
      </c>
      <c r="C2488" s="12">
        <v>38.962916237354797</v>
      </c>
      <c r="D2488" s="1">
        <v>7507</v>
      </c>
      <c r="E2488" s="2" t="s">
        <v>2645</v>
      </c>
      <c r="F2488" s="1"/>
      <c r="G2488" s="2" t="s">
        <v>26</v>
      </c>
      <c r="H2488" s="2" t="s">
        <v>374</v>
      </c>
      <c r="I2488" s="2" t="s">
        <v>375</v>
      </c>
      <c r="J2488" s="1">
        <v>-104402</v>
      </c>
      <c r="K2488" s="1">
        <v>-77618</v>
      </c>
      <c r="L2488" s="2" t="s">
        <v>21</v>
      </c>
      <c r="M2488" s="1">
        <v>2008</v>
      </c>
      <c r="N2488" s="1" t="str" cm="1">
        <f t="array" ref="N248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8" s="2" t="s">
        <v>32</v>
      </c>
      <c r="P2488" s="2" t="str" cm="1">
        <f t="array" ref="P248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8" s="1">
        <v>3</v>
      </c>
      <c r="R2488" s="1">
        <v>247</v>
      </c>
      <c r="S2488" s="1">
        <v>17.8</v>
      </c>
      <c r="T2488" s="1">
        <v>109</v>
      </c>
      <c r="U2488" s="1">
        <v>40</v>
      </c>
      <c r="V2488" s="10"/>
      <c r="W2488" s="1" t="s">
        <v>30</v>
      </c>
      <c r="X2488" s="2" t="s">
        <v>38</v>
      </c>
      <c r="Y2488" s="2" t="str" cm="1">
        <f t="array" ref="Y248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89" spans="1:26" ht="15" customHeight="1" x14ac:dyDescent="0.35">
      <c r="A2489" s="1">
        <v>2488</v>
      </c>
      <c r="B2489" s="13">
        <v>-9.3382362333785398</v>
      </c>
      <c r="C2489" s="12">
        <v>38.970404424172102</v>
      </c>
      <c r="D2489" s="1">
        <v>7511</v>
      </c>
      <c r="E2489" s="2" t="s">
        <v>2646</v>
      </c>
      <c r="F2489" s="1"/>
      <c r="G2489" s="2" t="s">
        <v>37</v>
      </c>
      <c r="H2489" s="2" t="s">
        <v>374</v>
      </c>
      <c r="I2489" s="2" t="s">
        <v>375</v>
      </c>
      <c r="J2489" s="1">
        <v>-104441</v>
      </c>
      <c r="K2489" s="1">
        <v>-76786</v>
      </c>
      <c r="L2489" s="2" t="s">
        <v>21</v>
      </c>
      <c r="M2489" s="1">
        <v>2008</v>
      </c>
      <c r="N2489" s="1" t="str" cm="1">
        <f t="array" ref="N248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89" s="2" t="s">
        <v>32</v>
      </c>
      <c r="P2489" s="2" t="str" cm="1">
        <f t="array" ref="P248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89" s="1">
        <v>3</v>
      </c>
      <c r="R2489" s="1">
        <v>40.799999999999997</v>
      </c>
      <c r="S2489" s="1">
        <v>8.8000000000000007</v>
      </c>
      <c r="T2489" s="1">
        <v>20</v>
      </c>
      <c r="U2489" s="9"/>
      <c r="V2489" s="10"/>
      <c r="W2489" s="1" t="s">
        <v>30</v>
      </c>
      <c r="X2489" s="2" t="s">
        <v>24</v>
      </c>
      <c r="Y2489" s="2" t="str" cm="1">
        <f t="array" ref="Y248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0" spans="1:26" ht="15" customHeight="1" x14ac:dyDescent="0.35">
      <c r="A2490" s="1">
        <v>2489</v>
      </c>
      <c r="B2490" s="13">
        <v>-9.4045695572538808</v>
      </c>
      <c r="C2490" s="12">
        <v>38.967754885930802</v>
      </c>
      <c r="D2490" s="1">
        <v>7512</v>
      </c>
      <c r="E2490" s="2" t="s">
        <v>2647</v>
      </c>
      <c r="F2490" s="1"/>
      <c r="G2490" s="2" t="s">
        <v>37</v>
      </c>
      <c r="H2490" s="2" t="s">
        <v>374</v>
      </c>
      <c r="I2490" s="2" t="s">
        <v>375</v>
      </c>
      <c r="J2490" s="1">
        <v>-110194</v>
      </c>
      <c r="K2490" s="1">
        <v>-77002</v>
      </c>
      <c r="L2490" s="2" t="s">
        <v>21</v>
      </c>
      <c r="M2490" s="1">
        <v>2008</v>
      </c>
      <c r="N2490" s="1" t="str" cm="1">
        <f t="array" ref="N249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0" s="2" t="s">
        <v>32</v>
      </c>
      <c r="P2490" s="2" t="str" cm="1">
        <f t="array" ref="P249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0" s="1">
        <v>3</v>
      </c>
      <c r="R2490" s="1">
        <v>54.8</v>
      </c>
      <c r="S2490" s="1">
        <v>9.1999999999999993</v>
      </c>
      <c r="T2490" s="1">
        <v>26.2</v>
      </c>
      <c r="U2490" s="9"/>
      <c r="V2490" s="10"/>
      <c r="W2490" s="1" t="s">
        <v>30</v>
      </c>
      <c r="X2490" s="2" t="s">
        <v>38</v>
      </c>
      <c r="Y2490" s="2" t="str" cm="1">
        <f t="array" ref="Y249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1" spans="1:26" ht="15" customHeight="1" x14ac:dyDescent="0.35">
      <c r="A2491" s="1">
        <v>2490</v>
      </c>
      <c r="B2491" s="13">
        <v>-9.4052124296665003</v>
      </c>
      <c r="C2491" s="12">
        <v>38.970152836614297</v>
      </c>
      <c r="D2491" s="1">
        <v>7513</v>
      </c>
      <c r="E2491" s="2" t="s">
        <v>2648</v>
      </c>
      <c r="F2491" s="1"/>
      <c r="G2491" s="2" t="s">
        <v>19</v>
      </c>
      <c r="H2491" s="2" t="s">
        <v>374</v>
      </c>
      <c r="I2491" s="2" t="s">
        <v>375</v>
      </c>
      <c r="J2491" s="1">
        <v>-110246</v>
      </c>
      <c r="K2491" s="1">
        <v>-76735</v>
      </c>
      <c r="L2491" s="2" t="s">
        <v>21</v>
      </c>
      <c r="M2491" s="1">
        <v>2008</v>
      </c>
      <c r="N2491" s="1" t="str" cm="1">
        <f t="array" ref="N249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1" s="2" t="s">
        <v>65</v>
      </c>
      <c r="P2491" s="2" t="str" cm="1">
        <f t="array" ref="P249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1" s="1">
        <v>1</v>
      </c>
      <c r="R2491" s="1">
        <v>12.55</v>
      </c>
      <c r="S2491" s="1">
        <v>19.79</v>
      </c>
      <c r="T2491" s="1">
        <v>12.55</v>
      </c>
      <c r="U2491" s="9"/>
      <c r="V2491" s="10"/>
      <c r="W2491" s="1" t="s">
        <v>30</v>
      </c>
      <c r="X2491" s="2" t="s">
        <v>24</v>
      </c>
      <c r="Y2491" s="2" t="str" cm="1">
        <f t="array" ref="Y249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2" spans="1:26" ht="15" customHeight="1" x14ac:dyDescent="0.35">
      <c r="A2492" s="1">
        <v>2491</v>
      </c>
      <c r="B2492" s="13">
        <v>-8.1577694713311004</v>
      </c>
      <c r="C2492" s="12">
        <v>41.218571566361597</v>
      </c>
      <c r="D2492" s="1">
        <v>7518</v>
      </c>
      <c r="E2492" s="2" t="s">
        <v>2649</v>
      </c>
      <c r="F2492" s="1"/>
      <c r="G2492" s="2" t="s">
        <v>63</v>
      </c>
      <c r="H2492" s="2" t="s">
        <v>723</v>
      </c>
      <c r="I2492" s="2" t="s">
        <v>816</v>
      </c>
      <c r="J2492" s="1">
        <v>-2068</v>
      </c>
      <c r="K2492" s="1">
        <v>172152</v>
      </c>
      <c r="L2492" s="2" t="s">
        <v>21</v>
      </c>
      <c r="M2492" s="1">
        <v>2007</v>
      </c>
      <c r="N2492" s="1" t="str" cm="1">
        <f t="array" ref="N249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2" s="2" t="s">
        <v>32</v>
      </c>
      <c r="P2492" s="2" t="str" cm="1">
        <f t="array" ref="P249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2" s="1">
        <v>3</v>
      </c>
      <c r="R2492" s="1">
        <v>90</v>
      </c>
      <c r="S2492" s="1">
        <v>12.2</v>
      </c>
      <c r="T2492" s="1">
        <v>30</v>
      </c>
      <c r="U2492" s="9"/>
      <c r="V2492" s="10"/>
      <c r="W2492" s="1" t="s">
        <v>41</v>
      </c>
      <c r="X2492" s="2" t="s">
        <v>38</v>
      </c>
      <c r="Y2492" s="2" t="str" cm="1">
        <f t="array" ref="Y249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3" spans="1:26" ht="15" customHeight="1" x14ac:dyDescent="0.35">
      <c r="A2493" s="1">
        <v>2492</v>
      </c>
      <c r="B2493" s="13">
        <v>-8.8097889870514905</v>
      </c>
      <c r="C2493" s="12">
        <v>39.266686570156203</v>
      </c>
      <c r="D2493" s="1">
        <v>7520</v>
      </c>
      <c r="E2493" s="2" t="s">
        <v>2650</v>
      </c>
      <c r="F2493" s="1"/>
      <c r="G2493" s="2" t="s">
        <v>26</v>
      </c>
      <c r="H2493" s="2" t="s">
        <v>54</v>
      </c>
      <c r="I2493" s="2" t="s">
        <v>74</v>
      </c>
      <c r="J2493" s="1">
        <v>-58398</v>
      </c>
      <c r="K2493" s="1">
        <v>-44366</v>
      </c>
      <c r="L2493" s="2" t="s">
        <v>21</v>
      </c>
      <c r="M2493" s="1">
        <v>2016</v>
      </c>
      <c r="N2493" s="1" t="str" cm="1">
        <f t="array" ref="N249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3" s="2" t="s">
        <v>32</v>
      </c>
      <c r="P2493" s="2" t="str" cm="1">
        <f t="array" ref="P249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3" s="1">
        <v>2</v>
      </c>
      <c r="R2493" s="1">
        <v>50</v>
      </c>
      <c r="S2493" s="1">
        <v>14</v>
      </c>
      <c r="T2493" s="1">
        <v>25</v>
      </c>
      <c r="U2493" s="1">
        <v>22.53</v>
      </c>
      <c r="V2493" s="10"/>
      <c r="W2493" s="1" t="s">
        <v>30</v>
      </c>
      <c r="X2493" s="2" t="s">
        <v>38</v>
      </c>
      <c r="Y2493" s="2" t="str" cm="1">
        <f t="array" ref="Y249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4" spans="1:26" ht="15" customHeight="1" x14ac:dyDescent="0.35">
      <c r="A2494" s="1">
        <v>2493</v>
      </c>
      <c r="B2494" s="13">
        <v>-9.1743493146048305</v>
      </c>
      <c r="C2494" s="12">
        <v>39.338178976753802</v>
      </c>
      <c r="D2494" s="1">
        <v>7533</v>
      </c>
      <c r="E2494" s="2" t="s">
        <v>2651</v>
      </c>
      <c r="F2494" s="1"/>
      <c r="G2494" s="2" t="s">
        <v>37</v>
      </c>
      <c r="H2494" s="2" t="s">
        <v>143</v>
      </c>
      <c r="I2494" s="2" t="s">
        <v>637</v>
      </c>
      <c r="J2494" s="1">
        <v>-89769</v>
      </c>
      <c r="K2494" s="1">
        <v>-36130</v>
      </c>
      <c r="L2494" s="2" t="s">
        <v>21</v>
      </c>
      <c r="M2494" s="1">
        <v>1995</v>
      </c>
      <c r="N2494" s="1" t="str" cm="1">
        <f t="array" ref="N249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4" s="2" t="s">
        <v>32</v>
      </c>
      <c r="P2494" s="2" t="str" cm="1">
        <f t="array" ref="P249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4" s="1">
        <v>2</v>
      </c>
      <c r="R2494" s="1">
        <v>54</v>
      </c>
      <c r="S2494" s="1">
        <v>21.6</v>
      </c>
      <c r="T2494" s="1">
        <v>27</v>
      </c>
      <c r="U2494" s="9"/>
      <c r="V2494" s="10"/>
      <c r="W2494" s="1" t="s">
        <v>30</v>
      </c>
      <c r="X2494" s="2" t="s">
        <v>24</v>
      </c>
      <c r="Y2494" s="2" t="str" cm="1">
        <f t="array" ref="Y249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5" spans="1:26" ht="15" customHeight="1" x14ac:dyDescent="0.35">
      <c r="A2495" s="1">
        <v>2494</v>
      </c>
      <c r="B2495" s="13">
        <v>-7.08494565805898</v>
      </c>
      <c r="C2495" s="12">
        <v>41.210391272632201</v>
      </c>
      <c r="D2495" s="1">
        <v>7534</v>
      </c>
      <c r="E2495" s="2" t="s">
        <v>2652</v>
      </c>
      <c r="F2495" s="1"/>
      <c r="G2495" s="2" t="s">
        <v>26</v>
      </c>
      <c r="H2495" s="2" t="s">
        <v>1659</v>
      </c>
      <c r="I2495" s="2" t="s">
        <v>1701</v>
      </c>
      <c r="J2495" s="1">
        <v>87907</v>
      </c>
      <c r="K2495" s="1">
        <v>171773</v>
      </c>
      <c r="L2495" s="2" t="s">
        <v>21</v>
      </c>
      <c r="M2495" s="1">
        <v>2014</v>
      </c>
      <c r="N2495" s="1" t="str" cm="1">
        <f t="array" ref="N249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5" s="2" t="s">
        <v>32</v>
      </c>
      <c r="P2495" s="2" t="str" cm="1">
        <f t="array" ref="P249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5" s="9"/>
      <c r="R2495" s="5"/>
      <c r="S2495" s="1">
        <v>270</v>
      </c>
      <c r="U2495" s="9"/>
      <c r="V2495" s="10"/>
      <c r="W2495" s="1" t="s">
        <v>41</v>
      </c>
      <c r="X2495" s="2" t="s">
        <v>38</v>
      </c>
      <c r="Y2495" s="2" t="str" cm="1">
        <f t="array" ref="Y249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6" spans="1:26" ht="15" customHeight="1" x14ac:dyDescent="0.35">
      <c r="A2496" s="1">
        <v>2495</v>
      </c>
      <c r="B2496" s="13">
        <v>-6.8051365428448696</v>
      </c>
      <c r="C2496" s="12">
        <v>41.403067657178298</v>
      </c>
      <c r="D2496" s="1">
        <v>7536</v>
      </c>
      <c r="E2496" s="2" t="s">
        <v>2653</v>
      </c>
      <c r="F2496" s="1"/>
      <c r="G2496" s="2" t="s">
        <v>26</v>
      </c>
      <c r="H2496" s="2" t="s">
        <v>1659</v>
      </c>
      <c r="I2496" s="2" t="s">
        <v>1723</v>
      </c>
      <c r="J2496" s="1">
        <v>111047</v>
      </c>
      <c r="K2496" s="1">
        <v>193493</v>
      </c>
      <c r="L2496" s="2" t="s">
        <v>21</v>
      </c>
      <c r="M2496" s="1">
        <v>2015</v>
      </c>
      <c r="N2496" s="1" t="str" cm="1">
        <f t="array" ref="N249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6" s="2" t="s">
        <v>32</v>
      </c>
      <c r="P2496" s="2" t="str" cm="1">
        <f t="array" ref="P249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6" s="1">
        <v>8</v>
      </c>
      <c r="R2496" s="1">
        <v>292</v>
      </c>
      <c r="S2496" s="1">
        <v>12.5</v>
      </c>
      <c r="T2496" s="1">
        <v>42</v>
      </c>
      <c r="U2496" s="1">
        <v>46.15</v>
      </c>
      <c r="V2496" s="10"/>
      <c r="W2496" s="1" t="s">
        <v>41</v>
      </c>
      <c r="X2496" s="2" t="s">
        <v>38</v>
      </c>
      <c r="Y2496" s="2" t="str" cm="1">
        <f t="array" ref="Y249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7" spans="1:26" ht="15" customHeight="1" x14ac:dyDescent="0.35">
      <c r="A2497" s="1">
        <v>2496</v>
      </c>
      <c r="B2497" s="13">
        <v>-8.1370177061681694</v>
      </c>
      <c r="C2497" s="12">
        <v>41.183880494439499</v>
      </c>
      <c r="D2497" s="1">
        <v>7539</v>
      </c>
      <c r="E2497" s="2" t="s">
        <v>2654</v>
      </c>
      <c r="F2497" s="1"/>
      <c r="G2497" s="2" t="s">
        <v>63</v>
      </c>
      <c r="H2497" s="2" t="s">
        <v>723</v>
      </c>
      <c r="I2497" s="2" t="s">
        <v>816</v>
      </c>
      <c r="J2497" s="1">
        <v>-328</v>
      </c>
      <c r="K2497" s="1">
        <v>168299</v>
      </c>
      <c r="L2497" s="2" t="s">
        <v>21</v>
      </c>
      <c r="M2497" s="1">
        <v>2007</v>
      </c>
      <c r="N2497" s="1" t="str" cm="1">
        <f t="array" ref="N249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497" s="2" t="s">
        <v>32</v>
      </c>
      <c r="P2497" s="2" t="str" cm="1">
        <f t="array" ref="P249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497" s="1">
        <v>8</v>
      </c>
      <c r="R2497" s="1">
        <v>240</v>
      </c>
      <c r="S2497" s="1">
        <v>11.5</v>
      </c>
      <c r="T2497" s="1">
        <v>30</v>
      </c>
      <c r="U2497" s="9"/>
      <c r="V2497" s="10"/>
      <c r="W2497" s="1" t="s">
        <v>41</v>
      </c>
      <c r="X2497" s="2" t="s">
        <v>38</v>
      </c>
      <c r="Y2497" s="2" t="str" cm="1">
        <f t="array" ref="Y249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498" spans="1:26" ht="15" customHeight="1" x14ac:dyDescent="0.35">
      <c r="A2498" s="1">
        <v>2497</v>
      </c>
      <c r="B2498" s="13">
        <v>-8.1389944716952307</v>
      </c>
      <c r="C2498" s="12">
        <v>40.358716804942901</v>
      </c>
      <c r="D2498" s="1">
        <v>7565</v>
      </c>
      <c r="E2498" s="2" t="s">
        <v>2655</v>
      </c>
      <c r="F2498" s="1"/>
      <c r="G2498" s="2" t="s">
        <v>19</v>
      </c>
      <c r="H2498" s="2" t="s">
        <v>126</v>
      </c>
      <c r="I2498" s="2" t="s">
        <v>202</v>
      </c>
      <c r="J2498" s="1">
        <v>-500</v>
      </c>
      <c r="K2498" s="1">
        <v>76665</v>
      </c>
      <c r="L2498" s="2" t="s">
        <v>21</v>
      </c>
      <c r="M2498" s="1">
        <v>2017</v>
      </c>
      <c r="N2498" s="1" t="str" cm="1">
        <f t="array" ref="N249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8" s="2" t="s">
        <v>22</v>
      </c>
      <c r="P2498" s="2" t="str" cm="1">
        <f t="array" ref="P249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498" s="1">
        <v>21</v>
      </c>
      <c r="R2498" s="1">
        <v>234.24</v>
      </c>
      <c r="S2498" s="1">
        <v>2.2000000000000002</v>
      </c>
      <c r="T2498" s="1">
        <v>20.399999999999999</v>
      </c>
      <c r="U2498" s="1">
        <v>6.52</v>
      </c>
      <c r="V2498" s="10"/>
      <c r="W2498" s="1" t="s">
        <v>46</v>
      </c>
      <c r="X2498" s="2" t="s">
        <v>24</v>
      </c>
      <c r="Y2498" s="2" t="str" cm="1">
        <f t="array" ref="Y249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  <c r="Z2498" s="2" t="s">
        <v>38</v>
      </c>
    </row>
    <row r="2499" spans="1:26" ht="15" customHeight="1" x14ac:dyDescent="0.35">
      <c r="A2499" s="1">
        <v>2498</v>
      </c>
      <c r="B2499" s="13">
        <v>-7.9977548545794903</v>
      </c>
      <c r="C2499" s="12">
        <v>37.101557648142403</v>
      </c>
      <c r="D2499" s="1">
        <v>7572</v>
      </c>
      <c r="E2499" s="2" t="s">
        <v>2656</v>
      </c>
      <c r="F2499" s="1"/>
      <c r="G2499" s="2" t="s">
        <v>19</v>
      </c>
      <c r="H2499" s="2" t="s">
        <v>69</v>
      </c>
      <c r="I2499" s="2" t="s">
        <v>69</v>
      </c>
      <c r="J2499" s="1">
        <v>12032</v>
      </c>
      <c r="K2499" s="1">
        <v>-284905</v>
      </c>
      <c r="L2499" s="2" t="s">
        <v>21</v>
      </c>
      <c r="M2499" s="1">
        <v>2016</v>
      </c>
      <c r="N2499" s="1" t="str" cm="1">
        <f t="array" ref="N249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499" s="2" t="s">
        <v>65</v>
      </c>
      <c r="P2499" s="2" t="str" cm="1">
        <f t="array" ref="P249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499" s="1">
        <v>1</v>
      </c>
      <c r="R2499" s="1">
        <v>12.6</v>
      </c>
      <c r="S2499" s="1">
        <v>36.85</v>
      </c>
      <c r="T2499" s="1">
        <v>12.6</v>
      </c>
      <c r="U2499" s="9"/>
      <c r="V2499" s="10"/>
      <c r="W2499" s="1" t="s">
        <v>30</v>
      </c>
      <c r="X2499" s="2" t="s">
        <v>24</v>
      </c>
      <c r="Y2499" s="2" t="str" cm="1">
        <f t="array" ref="Y249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0" spans="1:26" ht="15" customHeight="1" x14ac:dyDescent="0.35">
      <c r="A2500" s="1">
        <v>2499</v>
      </c>
      <c r="B2500" s="13">
        <v>-7.68042471527421</v>
      </c>
      <c r="C2500" s="12">
        <v>38.4613517244753</v>
      </c>
      <c r="D2500" s="1">
        <v>7585</v>
      </c>
      <c r="E2500" s="2" t="s">
        <v>2657</v>
      </c>
      <c r="F2500" s="1"/>
      <c r="G2500" s="2" t="s">
        <v>26</v>
      </c>
      <c r="H2500" s="2" t="s">
        <v>135</v>
      </c>
      <c r="I2500" s="2" t="s">
        <v>135</v>
      </c>
      <c r="J2500" s="1">
        <v>39510.03</v>
      </c>
      <c r="K2500" s="1">
        <v>-133889.74</v>
      </c>
      <c r="L2500" s="2" t="s">
        <v>21</v>
      </c>
      <c r="M2500" s="1">
        <v>2017</v>
      </c>
      <c r="N2500" s="1" t="str" cm="1">
        <f t="array" ref="N250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0" s="2" t="s">
        <v>22</v>
      </c>
      <c r="P2500" s="2" t="str" cm="1">
        <f t="array" ref="P250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0" s="1">
        <v>4</v>
      </c>
      <c r="R2500" s="1">
        <v>117.5</v>
      </c>
      <c r="S2500" s="1">
        <v>12</v>
      </c>
      <c r="T2500" s="1">
        <v>32.5</v>
      </c>
      <c r="U2500" s="1">
        <v>21.13</v>
      </c>
      <c r="V2500" s="10"/>
      <c r="W2500" s="1" t="s">
        <v>23</v>
      </c>
      <c r="X2500" s="2" t="s">
        <v>38</v>
      </c>
      <c r="Y2500" s="2" t="str" cm="1">
        <f t="array" ref="Y250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1" spans="1:26" ht="15" customHeight="1" x14ac:dyDescent="0.35">
      <c r="A2501" s="1">
        <v>2500</v>
      </c>
      <c r="B2501" s="13">
        <v>-7.66623193026465</v>
      </c>
      <c r="C2501" s="12">
        <v>38.459176680680798</v>
      </c>
      <c r="D2501" s="1">
        <v>7589</v>
      </c>
      <c r="E2501" s="2" t="s">
        <v>2658</v>
      </c>
      <c r="F2501" s="1"/>
      <c r="G2501" s="2" t="s">
        <v>19</v>
      </c>
      <c r="H2501" s="2" t="s">
        <v>135</v>
      </c>
      <c r="I2501" s="2" t="s">
        <v>135</v>
      </c>
      <c r="J2501" s="1">
        <v>40750</v>
      </c>
      <c r="K2501" s="1">
        <v>-134125</v>
      </c>
      <c r="L2501" s="2" t="s">
        <v>21</v>
      </c>
      <c r="M2501" s="1">
        <v>2017</v>
      </c>
      <c r="N2501" s="1" t="str" cm="1">
        <f t="array" ref="N250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1" s="2" t="s">
        <v>133</v>
      </c>
      <c r="P2501" s="2" t="str" cm="1">
        <f t="array" ref="P250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1" s="1">
        <v>1</v>
      </c>
      <c r="R2501" s="1">
        <v>7</v>
      </c>
      <c r="S2501" s="1">
        <v>16.5</v>
      </c>
      <c r="T2501" s="1">
        <v>7</v>
      </c>
      <c r="U2501" s="9"/>
      <c r="V2501" s="1">
        <v>3246</v>
      </c>
      <c r="W2501" s="1" t="s">
        <v>23</v>
      </c>
      <c r="X2501" s="2" t="s">
        <v>24</v>
      </c>
      <c r="Y2501" s="2" t="str" cm="1">
        <f t="array" ref="Y250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2" spans="1:26" ht="15" customHeight="1" x14ac:dyDescent="0.35">
      <c r="A2502" s="1">
        <v>2501</v>
      </c>
      <c r="B2502" s="13">
        <v>-8.7851511065923003</v>
      </c>
      <c r="C2502" s="12">
        <v>37.984045297155703</v>
      </c>
      <c r="D2502" s="1">
        <v>7602</v>
      </c>
      <c r="E2502" s="2" t="s">
        <v>2659</v>
      </c>
      <c r="F2502" s="1"/>
      <c r="G2502" s="2" t="s">
        <v>37</v>
      </c>
      <c r="H2502" s="2" t="s">
        <v>600</v>
      </c>
      <c r="I2502" s="2" t="s">
        <v>1462</v>
      </c>
      <c r="J2502" s="1">
        <v>-57283.23</v>
      </c>
      <c r="K2502" s="1">
        <v>-186767.55900000001</v>
      </c>
      <c r="L2502" s="2" t="s">
        <v>21</v>
      </c>
      <c r="M2502" s="1">
        <v>2011</v>
      </c>
      <c r="N2502" s="1" t="str" cm="1">
        <f t="array" ref="N250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2" s="2" t="s">
        <v>22</v>
      </c>
      <c r="P2502" s="2" t="str" cm="1">
        <f t="array" ref="P250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02" s="9"/>
      <c r="R2502" s="5"/>
      <c r="S2502" s="1">
        <v>10.9</v>
      </c>
      <c r="U2502" s="9"/>
      <c r="V2502" s="10"/>
      <c r="W2502" s="1" t="s">
        <v>30</v>
      </c>
      <c r="X2502" s="2" t="s">
        <v>38</v>
      </c>
      <c r="Y2502" s="2" t="str" cm="1">
        <f t="array" ref="Y250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3" spans="1:26" ht="15" customHeight="1" x14ac:dyDescent="0.35">
      <c r="A2503" s="1">
        <v>2502</v>
      </c>
      <c r="B2503" s="13">
        <v>-8.8278094951077506</v>
      </c>
      <c r="C2503" s="12">
        <v>37.939039186711597</v>
      </c>
      <c r="D2503" s="1">
        <v>7603</v>
      </c>
      <c r="E2503" s="2" t="s">
        <v>2660</v>
      </c>
      <c r="F2503" s="1"/>
      <c r="G2503" s="2" t="s">
        <v>19</v>
      </c>
      <c r="H2503" s="2" t="s">
        <v>600</v>
      </c>
      <c r="I2503" s="2" t="s">
        <v>1462</v>
      </c>
      <c r="J2503" s="1">
        <v>-61068.156999999999</v>
      </c>
      <c r="K2503" s="1">
        <v>-191736.02799999999</v>
      </c>
      <c r="L2503" s="2" t="s">
        <v>21</v>
      </c>
      <c r="M2503" s="1">
        <v>2017</v>
      </c>
      <c r="N2503" s="1" t="str" cm="1">
        <f t="array" ref="N250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3" s="2" t="s">
        <v>32</v>
      </c>
      <c r="P2503" s="2" t="str" cm="1">
        <f t="array" ref="P250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3" s="9"/>
      <c r="R2503" s="5"/>
      <c r="S2503" s="1">
        <v>19</v>
      </c>
      <c r="U2503" s="9"/>
      <c r="V2503" s="10"/>
      <c r="W2503" s="1" t="s">
        <v>30</v>
      </c>
      <c r="X2503" s="2" t="s">
        <v>38</v>
      </c>
      <c r="Y2503" s="2" t="str" cm="1">
        <f t="array" ref="Y250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4" spans="1:26" ht="15" customHeight="1" x14ac:dyDescent="0.35">
      <c r="A2504" s="1">
        <v>2503</v>
      </c>
      <c r="B2504" s="13">
        <v>-8.7979620699096692</v>
      </c>
      <c r="C2504" s="12">
        <v>38.038883051447797</v>
      </c>
      <c r="D2504" s="1">
        <v>7605</v>
      </c>
      <c r="E2504" s="2" t="s">
        <v>2661</v>
      </c>
      <c r="F2504" s="1"/>
      <c r="G2504" s="2" t="s">
        <v>37</v>
      </c>
      <c r="H2504" s="2" t="s">
        <v>600</v>
      </c>
      <c r="I2504" s="2" t="s">
        <v>1462</v>
      </c>
      <c r="J2504" s="1">
        <v>-58365.212</v>
      </c>
      <c r="K2504" s="1">
        <v>-180672.68900000001</v>
      </c>
      <c r="L2504" s="2" t="s">
        <v>21</v>
      </c>
      <c r="M2504" s="1">
        <v>2017</v>
      </c>
      <c r="N2504" s="1" t="str" cm="1">
        <f t="array" ref="N250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4" s="2" t="s">
        <v>32</v>
      </c>
      <c r="P2504" s="2" t="str" cm="1">
        <f t="array" ref="P250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4" s="9"/>
      <c r="R2504" s="5"/>
      <c r="S2504" s="1">
        <v>15.5</v>
      </c>
      <c r="U2504" s="9"/>
      <c r="V2504" s="10"/>
      <c r="W2504" s="1" t="s">
        <v>30</v>
      </c>
      <c r="X2504" s="2" t="s">
        <v>38</v>
      </c>
      <c r="Y2504" s="2" t="str" cm="1">
        <f t="array" ref="Y250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5" spans="1:26" ht="15" customHeight="1" x14ac:dyDescent="0.35">
      <c r="A2505" s="1">
        <v>2504</v>
      </c>
      <c r="B2505" s="13">
        <v>-7.7775503972492599</v>
      </c>
      <c r="C2505" s="12">
        <v>41.275607323563399</v>
      </c>
      <c r="D2505" s="1">
        <v>7618</v>
      </c>
      <c r="E2505" s="2" t="s">
        <v>2662</v>
      </c>
      <c r="F2505" s="1"/>
      <c r="G2505" s="2" t="s">
        <v>63</v>
      </c>
      <c r="H2505" s="2" t="s">
        <v>265</v>
      </c>
      <c r="I2505" s="2" t="s">
        <v>265</v>
      </c>
      <c r="J2505" s="1">
        <v>29790</v>
      </c>
      <c r="K2505" s="1">
        <v>178547</v>
      </c>
      <c r="L2505" s="2" t="s">
        <v>21</v>
      </c>
      <c r="M2505" s="1">
        <v>2012</v>
      </c>
      <c r="N2505" s="1" t="str" cm="1">
        <f t="array" ref="N250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5" s="2" t="s">
        <v>32</v>
      </c>
      <c r="P2505" s="2" t="str" cm="1">
        <f t="array" ref="P250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5" s="1">
        <v>7</v>
      </c>
      <c r="R2505" s="1">
        <v>225</v>
      </c>
      <c r="S2505" s="1">
        <v>20.399999999999999</v>
      </c>
      <c r="T2505" s="1">
        <v>36</v>
      </c>
      <c r="U2505" s="1">
        <v>23.93</v>
      </c>
      <c r="V2505" s="10"/>
      <c r="W2505" s="1" t="s">
        <v>41</v>
      </c>
      <c r="X2505" s="2" t="s">
        <v>38</v>
      </c>
      <c r="Y2505" s="2" t="str" cm="1">
        <f t="array" ref="Y250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6" spans="1:26" ht="15" customHeight="1" x14ac:dyDescent="0.35">
      <c r="A2506" s="1">
        <v>2505</v>
      </c>
      <c r="B2506" s="13">
        <v>-8.5290757755579794</v>
      </c>
      <c r="C2506" s="12">
        <v>38.431682421881398</v>
      </c>
      <c r="D2506" s="1">
        <v>7623</v>
      </c>
      <c r="E2506" s="2" t="s">
        <v>2663</v>
      </c>
      <c r="F2506" s="1"/>
      <c r="G2506" s="2" t="s">
        <v>26</v>
      </c>
      <c r="H2506" s="2" t="s">
        <v>600</v>
      </c>
      <c r="I2506" s="2" t="s">
        <v>1351</v>
      </c>
      <c r="J2506" s="1">
        <v>-34574</v>
      </c>
      <c r="K2506" s="1">
        <v>-137206</v>
      </c>
      <c r="L2506" s="2" t="s">
        <v>21</v>
      </c>
      <c r="M2506" s="1">
        <v>2008</v>
      </c>
      <c r="N2506" s="1" t="str" cm="1">
        <f t="array" ref="N250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06" s="2" t="s">
        <v>65</v>
      </c>
      <c r="P2506" s="2" t="str" cm="1">
        <f t="array" ref="P250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06" s="1">
        <v>1</v>
      </c>
      <c r="R2506" s="1">
        <v>16.5</v>
      </c>
      <c r="S2506" s="1">
        <v>14.8</v>
      </c>
      <c r="T2506" s="1">
        <v>16.5</v>
      </c>
      <c r="U2506" s="9"/>
      <c r="V2506" s="10"/>
      <c r="W2506" s="1" t="s">
        <v>30</v>
      </c>
      <c r="X2506" s="2" t="s">
        <v>24</v>
      </c>
      <c r="Y2506" s="2" t="str" cm="1">
        <f t="array" ref="Y250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7" spans="1:26" ht="15" customHeight="1" x14ac:dyDescent="0.35">
      <c r="A2507" s="1">
        <v>2506</v>
      </c>
      <c r="B2507" s="13">
        <v>-7.8828319350044698</v>
      </c>
      <c r="C2507" s="12">
        <v>39.731966805461802</v>
      </c>
      <c r="D2507" s="1">
        <v>7751</v>
      </c>
      <c r="E2507" s="2" t="s">
        <v>2664</v>
      </c>
      <c r="F2507" s="1"/>
      <c r="G2507" s="2" t="s">
        <v>37</v>
      </c>
      <c r="H2507" s="2" t="s">
        <v>325</v>
      </c>
      <c r="I2507" s="2" t="s">
        <v>581</v>
      </c>
      <c r="J2507" s="1">
        <v>21455.406999999999</v>
      </c>
      <c r="K2507" s="1">
        <v>7103.433</v>
      </c>
      <c r="L2507" s="2" t="s">
        <v>21</v>
      </c>
      <c r="M2507" s="1">
        <v>2012</v>
      </c>
      <c r="N2507" s="1" t="str" cm="1">
        <f t="array" ref="N250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7" s="2" t="s">
        <v>32</v>
      </c>
      <c r="P2507" s="2" t="str" cm="1">
        <f t="array" ref="P250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7" s="1">
        <v>3</v>
      </c>
      <c r="R2507" s="1">
        <v>52.6</v>
      </c>
      <c r="S2507" s="1">
        <v>7.4</v>
      </c>
      <c r="T2507" s="1">
        <v>21.3</v>
      </c>
      <c r="U2507" s="1">
        <v>8.5299999999999994</v>
      </c>
      <c r="V2507" s="10"/>
      <c r="W2507" s="1" t="s">
        <v>23</v>
      </c>
      <c r="X2507" s="2" t="s">
        <v>38</v>
      </c>
      <c r="Y2507" s="2" t="str" cm="1">
        <f t="array" ref="Y250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8" spans="1:26" ht="15" customHeight="1" x14ac:dyDescent="0.35">
      <c r="A2508" s="1">
        <v>2507</v>
      </c>
      <c r="B2508" s="13">
        <v>-7.8740012187596298</v>
      </c>
      <c r="C2508" s="12">
        <v>39.723981692901702</v>
      </c>
      <c r="D2508" s="1">
        <v>7752</v>
      </c>
      <c r="E2508" s="2" t="s">
        <v>2665</v>
      </c>
      <c r="F2508" s="1"/>
      <c r="G2508" s="2" t="s">
        <v>19</v>
      </c>
      <c r="H2508" s="2" t="s">
        <v>325</v>
      </c>
      <c r="I2508" s="2" t="s">
        <v>581</v>
      </c>
      <c r="J2508" s="1">
        <v>22215</v>
      </c>
      <c r="K2508" s="1">
        <v>6219</v>
      </c>
      <c r="L2508" s="2" t="s">
        <v>21</v>
      </c>
      <c r="M2508" s="1">
        <v>2012</v>
      </c>
      <c r="N2508" s="1" t="str" cm="1">
        <f t="array" ref="N250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8" s="2" t="s">
        <v>29</v>
      </c>
      <c r="P2508" s="2" t="str" cm="1">
        <f t="array" ref="P250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08" s="1">
        <v>1</v>
      </c>
      <c r="R2508" s="1">
        <v>9.6999999999999993</v>
      </c>
      <c r="S2508" s="1">
        <v>20</v>
      </c>
      <c r="T2508" s="1">
        <v>9.6999999999999993</v>
      </c>
      <c r="U2508" s="9"/>
      <c r="V2508" s="10"/>
      <c r="W2508" s="1" t="s">
        <v>23</v>
      </c>
      <c r="X2508" s="2" t="s">
        <v>24</v>
      </c>
      <c r="Y2508" s="2" t="str" cm="1">
        <f t="array" ref="Y250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09" spans="1:26" ht="15" customHeight="1" x14ac:dyDescent="0.35">
      <c r="A2509" s="1">
        <v>2508</v>
      </c>
      <c r="B2509" s="13">
        <v>-7.8491259173975996</v>
      </c>
      <c r="C2509" s="12">
        <v>39.7065045248346</v>
      </c>
      <c r="D2509" s="1">
        <v>7769</v>
      </c>
      <c r="E2509" s="2" t="s">
        <v>2666</v>
      </c>
      <c r="F2509" s="1"/>
      <c r="G2509" s="2" t="s">
        <v>37</v>
      </c>
      <c r="H2509" s="2" t="s">
        <v>325</v>
      </c>
      <c r="I2509" s="2" t="s">
        <v>581</v>
      </c>
      <c r="J2509" s="1">
        <v>24353.876</v>
      </c>
      <c r="K2509" s="1">
        <v>4284.9799999999996</v>
      </c>
      <c r="L2509" s="2" t="s">
        <v>21</v>
      </c>
      <c r="M2509" s="1">
        <v>2012</v>
      </c>
      <c r="N2509" s="1" t="str" cm="1">
        <f t="array" ref="N250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09" s="2" t="s">
        <v>32</v>
      </c>
      <c r="P2509" s="2" t="str" cm="1">
        <f t="array" ref="P250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09" s="1">
        <v>3</v>
      </c>
      <c r="R2509" s="1">
        <v>42.05</v>
      </c>
      <c r="S2509" s="1">
        <v>12.4</v>
      </c>
      <c r="T2509" s="1">
        <v>18.2</v>
      </c>
      <c r="U2509" s="1">
        <v>8.8000000000000007</v>
      </c>
      <c r="V2509" s="10"/>
      <c r="W2509" s="1" t="s">
        <v>23</v>
      </c>
      <c r="X2509" s="2" t="s">
        <v>38</v>
      </c>
      <c r="Y2509" s="2" t="str" cm="1">
        <f t="array" ref="Y250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0" spans="1:26" ht="15" customHeight="1" x14ac:dyDescent="0.35">
      <c r="A2510" s="1">
        <v>2509</v>
      </c>
      <c r="B2510" s="13">
        <v>-7.8411338326656796</v>
      </c>
      <c r="C2510" s="12">
        <v>39.702596492629397</v>
      </c>
      <c r="D2510" s="1">
        <v>7770</v>
      </c>
      <c r="E2510" s="2" t="s">
        <v>2667</v>
      </c>
      <c r="F2510" s="1"/>
      <c r="G2510" s="2" t="s">
        <v>37</v>
      </c>
      <c r="H2510" s="2" t="s">
        <v>325</v>
      </c>
      <c r="I2510" s="2" t="s">
        <v>581</v>
      </c>
      <c r="J2510" s="1">
        <v>25040.678</v>
      </c>
      <c r="K2510" s="1">
        <v>3853.2750000000001</v>
      </c>
      <c r="L2510" s="2" t="s">
        <v>21</v>
      </c>
      <c r="M2510" s="1">
        <v>2012</v>
      </c>
      <c r="N2510" s="1" t="str" cm="1">
        <f t="array" ref="N251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0" s="2" t="s">
        <v>32</v>
      </c>
      <c r="P2510" s="2" t="str" cm="1">
        <f t="array" ref="P251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0" s="1">
        <v>3</v>
      </c>
      <c r="R2510" s="1">
        <v>40.6</v>
      </c>
      <c r="S2510" s="1">
        <v>7.4</v>
      </c>
      <c r="T2510" s="1">
        <v>17.600000000000001</v>
      </c>
      <c r="U2510" s="1">
        <v>8.27</v>
      </c>
      <c r="V2510" s="10"/>
      <c r="W2510" s="1" t="s">
        <v>23</v>
      </c>
      <c r="X2510" s="2" t="s">
        <v>38</v>
      </c>
      <c r="Y2510" s="2" t="str" cm="1">
        <f t="array" ref="Y251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1" spans="1:26" ht="15" customHeight="1" x14ac:dyDescent="0.35">
      <c r="A2511" s="1">
        <v>2510</v>
      </c>
      <c r="B2511" s="13">
        <v>-7.8361708479507497</v>
      </c>
      <c r="C2511" s="12">
        <v>39.700385574950097</v>
      </c>
      <c r="D2511" s="1">
        <v>7771</v>
      </c>
      <c r="E2511" s="2" t="s">
        <v>2668</v>
      </c>
      <c r="F2511" s="1"/>
      <c r="G2511" s="2" t="s">
        <v>37</v>
      </c>
      <c r="H2511" s="2" t="s">
        <v>325</v>
      </c>
      <c r="I2511" s="2" t="s">
        <v>581</v>
      </c>
      <c r="J2511" s="1">
        <v>25467.133000000002</v>
      </c>
      <c r="K2511" s="1">
        <v>3609.1959999999999</v>
      </c>
      <c r="L2511" s="2" t="s">
        <v>21</v>
      </c>
      <c r="M2511" s="1">
        <v>2012</v>
      </c>
      <c r="N2511" s="1" t="str" cm="1">
        <f t="array" ref="N251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1" s="2" t="s">
        <v>32</v>
      </c>
      <c r="P2511" s="2" t="str" cm="1">
        <f t="array" ref="P251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1" s="1">
        <v>3</v>
      </c>
      <c r="R2511" s="1">
        <v>49.15</v>
      </c>
      <c r="S2511" s="1">
        <v>8.9</v>
      </c>
      <c r="T2511" s="1">
        <v>20.55</v>
      </c>
      <c r="U2511" s="1">
        <v>8.73</v>
      </c>
      <c r="V2511" s="10"/>
      <c r="W2511" s="1" t="s">
        <v>23</v>
      </c>
      <c r="X2511" s="2" t="s">
        <v>38</v>
      </c>
      <c r="Y2511" s="2" t="str" cm="1">
        <f t="array" ref="Y251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2" spans="1:26" ht="15" customHeight="1" x14ac:dyDescent="0.35">
      <c r="A2512" s="1">
        <v>2511</v>
      </c>
      <c r="B2512" s="13">
        <v>-7.8314161119457202</v>
      </c>
      <c r="C2512" s="12">
        <v>39.699765045965798</v>
      </c>
      <c r="D2512" s="1">
        <v>7773</v>
      </c>
      <c r="E2512" s="2" t="s">
        <v>2669</v>
      </c>
      <c r="F2512" s="1"/>
      <c r="G2512" s="2" t="s">
        <v>19</v>
      </c>
      <c r="H2512" s="2" t="s">
        <v>325</v>
      </c>
      <c r="I2512" s="2" t="s">
        <v>581</v>
      </c>
      <c r="J2512" s="1">
        <v>25875.16</v>
      </c>
      <c r="K2512" s="1">
        <v>3541.66</v>
      </c>
      <c r="L2512" s="2" t="s">
        <v>21</v>
      </c>
      <c r="M2512" s="1">
        <v>2012</v>
      </c>
      <c r="N2512" s="1" t="str" cm="1">
        <f t="array" ref="N251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2" s="2" t="s">
        <v>29</v>
      </c>
      <c r="P2512" s="2" t="str" cm="1">
        <f t="array" ref="P251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2" s="1">
        <v>1</v>
      </c>
      <c r="R2512" s="1">
        <v>14.5</v>
      </c>
      <c r="S2512" s="1">
        <v>35</v>
      </c>
      <c r="T2512" s="1">
        <v>14.5</v>
      </c>
      <c r="U2512" s="9"/>
      <c r="V2512" s="10"/>
      <c r="W2512" s="1" t="s">
        <v>23</v>
      </c>
      <c r="X2512" s="2" t="s">
        <v>24</v>
      </c>
      <c r="Y2512" s="2" t="str" cm="1">
        <f t="array" ref="Y251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3" spans="1:25" ht="15" customHeight="1" x14ac:dyDescent="0.35">
      <c r="A2513" s="1">
        <v>2512</v>
      </c>
      <c r="B2513" s="13">
        <v>-7.82135013157888</v>
      </c>
      <c r="C2513" s="12">
        <v>39.696960987583402</v>
      </c>
      <c r="D2513" s="1">
        <v>7774</v>
      </c>
      <c r="E2513" s="2" t="s">
        <v>2670</v>
      </c>
      <c r="F2513" s="1"/>
      <c r="G2513" s="2" t="s">
        <v>37</v>
      </c>
      <c r="H2513" s="2" t="s">
        <v>325</v>
      </c>
      <c r="I2513" s="2" t="s">
        <v>581</v>
      </c>
      <c r="J2513" s="1">
        <v>26739.57</v>
      </c>
      <c r="K2513" s="1">
        <v>3233.28</v>
      </c>
      <c r="L2513" s="2" t="s">
        <v>21</v>
      </c>
      <c r="M2513" s="1">
        <v>2012</v>
      </c>
      <c r="N2513" s="1" t="str" cm="1">
        <f t="array" ref="N251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3" s="2" t="s">
        <v>32</v>
      </c>
      <c r="P2513" s="2" t="str" cm="1">
        <f t="array" ref="P251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3" s="1">
        <v>3</v>
      </c>
      <c r="R2513" s="1">
        <v>38.4</v>
      </c>
      <c r="S2513" s="1">
        <v>7.4</v>
      </c>
      <c r="T2513" s="1">
        <v>15</v>
      </c>
      <c r="U2513" s="1">
        <v>8.81</v>
      </c>
      <c r="V2513" s="10"/>
      <c r="W2513" s="1" t="s">
        <v>23</v>
      </c>
      <c r="X2513" s="2" t="s">
        <v>38</v>
      </c>
      <c r="Y2513" s="2" t="str" cm="1">
        <f t="array" ref="Y251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4" spans="1:25" ht="15" customHeight="1" x14ac:dyDescent="0.35">
      <c r="A2514" s="1">
        <v>2513</v>
      </c>
      <c r="B2514" s="13">
        <v>-7.8149603322168302</v>
      </c>
      <c r="C2514" s="12">
        <v>39.693404494040799</v>
      </c>
      <c r="D2514" s="1">
        <v>7775</v>
      </c>
      <c r="E2514" s="2" t="s">
        <v>2671</v>
      </c>
      <c r="F2514" s="1"/>
      <c r="G2514" s="2" t="s">
        <v>19</v>
      </c>
      <c r="H2514" s="2" t="s">
        <v>325</v>
      </c>
      <c r="I2514" s="2" t="s">
        <v>581</v>
      </c>
      <c r="J2514" s="1">
        <v>27289.026000000002</v>
      </c>
      <c r="K2514" s="1">
        <v>2840.33</v>
      </c>
      <c r="L2514" s="2" t="s">
        <v>21</v>
      </c>
      <c r="M2514" s="1">
        <v>2012</v>
      </c>
      <c r="N2514" s="1" t="str" cm="1">
        <f t="array" ref="N251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4" s="2" t="s">
        <v>29</v>
      </c>
      <c r="P2514" s="2" t="str" cm="1">
        <f t="array" ref="P251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4" s="1">
        <v>1</v>
      </c>
      <c r="R2514" s="1">
        <v>11.4</v>
      </c>
      <c r="S2514" s="1">
        <v>90</v>
      </c>
      <c r="T2514" s="1">
        <v>11.4</v>
      </c>
      <c r="U2514" s="9"/>
      <c r="V2514" s="10"/>
      <c r="W2514" s="1" t="s">
        <v>23</v>
      </c>
      <c r="X2514" s="2" t="s">
        <v>24</v>
      </c>
      <c r="Y2514" s="2" t="str" cm="1">
        <f t="array" ref="Y251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5" spans="1:25" ht="15" customHeight="1" x14ac:dyDescent="0.35">
      <c r="A2515" s="1">
        <v>2514</v>
      </c>
      <c r="B2515" s="13">
        <v>-7.8108918540055399</v>
      </c>
      <c r="C2515" s="12">
        <v>39.691247648413899</v>
      </c>
      <c r="D2515" s="1">
        <v>7776</v>
      </c>
      <c r="E2515" s="2" t="s">
        <v>2672</v>
      </c>
      <c r="F2515" s="1"/>
      <c r="G2515" s="2" t="s">
        <v>37</v>
      </c>
      <c r="H2515" s="2" t="s">
        <v>325</v>
      </c>
      <c r="I2515" s="2" t="s">
        <v>581</v>
      </c>
      <c r="J2515" s="1">
        <v>27638.859</v>
      </c>
      <c r="K2515" s="1">
        <v>2602.1030000000001</v>
      </c>
      <c r="L2515" s="2" t="s">
        <v>21</v>
      </c>
      <c r="M2515" s="1">
        <v>2012</v>
      </c>
      <c r="N2515" s="1" t="str" cm="1">
        <f t="array" ref="N251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5" s="2" t="s">
        <v>32</v>
      </c>
      <c r="P2515" s="2" t="str" cm="1">
        <f t="array" ref="P251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5" s="1">
        <v>3</v>
      </c>
      <c r="R2515" s="1">
        <v>37.799999999999997</v>
      </c>
      <c r="S2515" s="1">
        <v>7.4</v>
      </c>
      <c r="T2515" s="1">
        <v>15</v>
      </c>
      <c r="U2515" s="1">
        <v>8.4600000000000009</v>
      </c>
      <c r="V2515" s="10"/>
      <c r="W2515" s="1" t="s">
        <v>23</v>
      </c>
      <c r="X2515" s="2" t="s">
        <v>38</v>
      </c>
      <c r="Y2515" s="2" t="str" cm="1">
        <f t="array" ref="Y251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6" spans="1:25" ht="15" customHeight="1" x14ac:dyDescent="0.35">
      <c r="A2516" s="1">
        <v>2515</v>
      </c>
      <c r="B2516" s="13">
        <v>-7.8004703544848404</v>
      </c>
      <c r="C2516" s="12">
        <v>39.685876388822798</v>
      </c>
      <c r="D2516" s="1">
        <v>7778</v>
      </c>
      <c r="E2516" s="2" t="s">
        <v>2673</v>
      </c>
      <c r="F2516" s="1"/>
      <c r="G2516" s="2" t="s">
        <v>37</v>
      </c>
      <c r="H2516" s="2" t="s">
        <v>325</v>
      </c>
      <c r="I2516" s="2" t="s">
        <v>581</v>
      </c>
      <c r="J2516" s="1">
        <v>28535</v>
      </c>
      <c r="K2516" s="1">
        <v>2009</v>
      </c>
      <c r="L2516" s="2" t="s">
        <v>21</v>
      </c>
      <c r="M2516" s="1">
        <v>2012</v>
      </c>
      <c r="N2516" s="1" t="str" cm="1">
        <f t="array" ref="N251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6" s="2" t="s">
        <v>32</v>
      </c>
      <c r="P2516" s="2" t="str" cm="1">
        <f t="array" ref="P251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6" s="1">
        <v>3</v>
      </c>
      <c r="R2516" s="1">
        <v>55.5</v>
      </c>
      <c r="S2516" s="1">
        <v>8.9</v>
      </c>
      <c r="T2516" s="1">
        <v>27.9</v>
      </c>
      <c r="U2516" s="1">
        <v>7.48</v>
      </c>
      <c r="V2516" s="10"/>
      <c r="W2516" s="1" t="s">
        <v>23</v>
      </c>
      <c r="X2516" s="2" t="s">
        <v>38</v>
      </c>
      <c r="Y2516" s="2" t="str" cm="1">
        <f t="array" ref="Y251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7" spans="1:25" ht="15" customHeight="1" x14ac:dyDescent="0.35">
      <c r="A2517" s="1">
        <v>2516</v>
      </c>
      <c r="B2517" s="13">
        <v>-7.78812868373842</v>
      </c>
      <c r="C2517" s="12">
        <v>39.686259668008198</v>
      </c>
      <c r="D2517" s="1">
        <v>7779</v>
      </c>
      <c r="E2517" s="2" t="s">
        <v>2674</v>
      </c>
      <c r="F2517" s="1"/>
      <c r="G2517" s="2" t="s">
        <v>37</v>
      </c>
      <c r="H2517" s="2" t="s">
        <v>325</v>
      </c>
      <c r="I2517" s="2" t="s">
        <v>581</v>
      </c>
      <c r="J2517" s="1">
        <v>29593.556</v>
      </c>
      <c r="K2517" s="1">
        <v>2055.5529999999999</v>
      </c>
      <c r="L2517" s="2" t="s">
        <v>21</v>
      </c>
      <c r="M2517" s="1">
        <v>2012</v>
      </c>
      <c r="N2517" s="1" t="str" cm="1">
        <f t="array" ref="N251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7" s="2" t="s">
        <v>32</v>
      </c>
      <c r="P2517" s="2" t="str" cm="1">
        <f t="array" ref="P251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7" s="1">
        <v>3</v>
      </c>
      <c r="R2517" s="1">
        <v>38.6</v>
      </c>
      <c r="S2517" s="1">
        <v>8.35</v>
      </c>
      <c r="T2517" s="1">
        <v>15.1</v>
      </c>
      <c r="U2517" s="1">
        <v>8.0500000000000007</v>
      </c>
      <c r="V2517" s="10"/>
      <c r="W2517" s="1" t="s">
        <v>23</v>
      </c>
      <c r="X2517" s="2" t="s">
        <v>321</v>
      </c>
      <c r="Y2517" s="2" t="str" cm="1">
        <f t="array" ref="Y251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2518" spans="1:25" ht="15" customHeight="1" x14ac:dyDescent="0.35">
      <c r="A2518" s="1">
        <v>2517</v>
      </c>
      <c r="B2518" s="13">
        <v>-7.7759225130638399</v>
      </c>
      <c r="C2518" s="12">
        <v>39.687721895864499</v>
      </c>
      <c r="D2518" s="1">
        <v>7781</v>
      </c>
      <c r="E2518" s="2" t="s">
        <v>2675</v>
      </c>
      <c r="F2518" s="1"/>
      <c r="G2518" s="2" t="s">
        <v>26</v>
      </c>
      <c r="H2518" s="2" t="s">
        <v>325</v>
      </c>
      <c r="I2518" s="2" t="s">
        <v>581</v>
      </c>
      <c r="J2518" s="1">
        <v>30640</v>
      </c>
      <c r="K2518" s="1">
        <v>2222</v>
      </c>
      <c r="L2518" s="2" t="s">
        <v>21</v>
      </c>
      <c r="M2518" s="1">
        <v>2012</v>
      </c>
      <c r="N2518" s="1" t="str" cm="1">
        <f t="array" ref="N251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8" s="2" t="s">
        <v>32</v>
      </c>
      <c r="P2518" s="2" t="str" cm="1">
        <f t="array" ref="P251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18" s="1">
        <v>3</v>
      </c>
      <c r="R2518" s="1">
        <v>416.3</v>
      </c>
      <c r="S2518" s="1">
        <v>15.3</v>
      </c>
      <c r="T2518" s="1">
        <v>187.8</v>
      </c>
      <c r="U2518" s="1">
        <v>66.489999999999995</v>
      </c>
      <c r="V2518" s="10"/>
      <c r="W2518" s="1" t="s">
        <v>23</v>
      </c>
      <c r="X2518" s="2" t="s">
        <v>38</v>
      </c>
      <c r="Y2518" s="2" t="str" cm="1">
        <f t="array" ref="Y251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19" spans="1:25" ht="15" customHeight="1" x14ac:dyDescent="0.35">
      <c r="A2519" s="1">
        <v>2518</v>
      </c>
      <c r="B2519" s="13">
        <v>-7.7455120456200399</v>
      </c>
      <c r="C2519" s="12">
        <v>39.683660800920798</v>
      </c>
      <c r="D2519" s="1">
        <v>7783</v>
      </c>
      <c r="E2519" s="2" t="s">
        <v>2676</v>
      </c>
      <c r="F2519" s="1"/>
      <c r="G2519" s="2" t="s">
        <v>19</v>
      </c>
      <c r="H2519" s="2" t="s">
        <v>325</v>
      </c>
      <c r="I2519" s="2" t="s">
        <v>362</v>
      </c>
      <c r="J2519" s="1">
        <v>33250.616000000002</v>
      </c>
      <c r="K2519" s="1">
        <v>1781.9280000000001</v>
      </c>
      <c r="L2519" s="2" t="s">
        <v>21</v>
      </c>
      <c r="M2519" s="1">
        <v>2012</v>
      </c>
      <c r="N2519" s="1" t="str" cm="1">
        <f t="array" ref="N251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19" s="2" t="s">
        <v>29</v>
      </c>
      <c r="P2519" s="2" t="str" cm="1">
        <f t="array" ref="P251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19" s="1">
        <v>1</v>
      </c>
      <c r="R2519" s="1">
        <v>10.48</v>
      </c>
      <c r="S2519" s="1">
        <v>20</v>
      </c>
      <c r="T2519" s="1">
        <v>10.48</v>
      </c>
      <c r="U2519" s="9"/>
      <c r="V2519" s="10"/>
      <c r="W2519" s="1" t="s">
        <v>23</v>
      </c>
      <c r="X2519" s="2" t="s">
        <v>24</v>
      </c>
      <c r="Y2519" s="2" t="str" cm="1">
        <f t="array" ref="Y251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0" spans="1:25" ht="15" customHeight="1" x14ac:dyDescent="0.35">
      <c r="A2520" s="1">
        <v>2519</v>
      </c>
      <c r="B2520" s="13">
        <v>-7.7376859913605101</v>
      </c>
      <c r="C2520" s="12">
        <v>39.676814891142698</v>
      </c>
      <c r="D2520" s="1">
        <v>7785</v>
      </c>
      <c r="E2520" s="2" t="s">
        <v>2677</v>
      </c>
      <c r="F2520" s="1"/>
      <c r="G2520" s="2" t="s">
        <v>37</v>
      </c>
      <c r="H2520" s="2" t="s">
        <v>325</v>
      </c>
      <c r="I2520" s="2" t="s">
        <v>362</v>
      </c>
      <c r="J2520" s="1">
        <v>33925.339</v>
      </c>
      <c r="K2520" s="1">
        <v>1024.7629999999999</v>
      </c>
      <c r="L2520" s="2" t="s">
        <v>21</v>
      </c>
      <c r="M2520" s="1">
        <v>2012</v>
      </c>
      <c r="N2520" s="1" t="str" cm="1">
        <f t="array" ref="N252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0" s="2" t="s">
        <v>32</v>
      </c>
      <c r="P2520" s="2" t="str" cm="1">
        <f t="array" ref="P252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0" s="1">
        <v>3</v>
      </c>
      <c r="R2520" s="1">
        <v>46.2</v>
      </c>
      <c r="S2520" s="1">
        <v>18</v>
      </c>
      <c r="T2520" s="1">
        <v>21.7</v>
      </c>
      <c r="U2520" s="1">
        <v>8.31</v>
      </c>
      <c r="V2520" s="10"/>
      <c r="W2520" s="1" t="s">
        <v>23</v>
      </c>
      <c r="X2520" s="2" t="s">
        <v>38</v>
      </c>
      <c r="Y2520" s="2" t="str" cm="1">
        <f t="array" ref="Y252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1" spans="1:25" ht="15" customHeight="1" x14ac:dyDescent="0.35">
      <c r="A2521" s="1">
        <v>2520</v>
      </c>
      <c r="B2521" s="13">
        <v>-7.7342813728938502</v>
      </c>
      <c r="C2521" s="12">
        <v>39.674341997932899</v>
      </c>
      <c r="D2521" s="1">
        <v>7786</v>
      </c>
      <c r="E2521" s="2" t="s">
        <v>2678</v>
      </c>
      <c r="F2521" s="1"/>
      <c r="G2521" s="2" t="s">
        <v>19</v>
      </c>
      <c r="H2521" s="2" t="s">
        <v>325</v>
      </c>
      <c r="I2521" s="2" t="s">
        <v>362</v>
      </c>
      <c r="J2521" s="1">
        <v>34218.660000000003</v>
      </c>
      <c r="K2521" s="1">
        <v>751.49300000000005</v>
      </c>
      <c r="L2521" s="2" t="s">
        <v>21</v>
      </c>
      <c r="M2521" s="1">
        <v>2012</v>
      </c>
      <c r="N2521" s="1" t="str" cm="1">
        <f t="array" ref="N252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1" s="2" t="s">
        <v>32</v>
      </c>
      <c r="P2521" s="2" t="str" cm="1">
        <f t="array" ref="P252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1" s="1">
        <v>3</v>
      </c>
      <c r="R2521" s="1">
        <v>38.049999999999997</v>
      </c>
      <c r="S2521" s="1">
        <v>32</v>
      </c>
      <c r="T2521" s="1">
        <v>15.25</v>
      </c>
      <c r="U2521" s="1">
        <v>9.27</v>
      </c>
      <c r="V2521" s="10"/>
      <c r="W2521" s="1" t="s">
        <v>23</v>
      </c>
      <c r="X2521" s="2" t="s">
        <v>38</v>
      </c>
      <c r="Y2521" s="2" t="str" cm="1">
        <f t="array" ref="Y252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2" spans="1:25" ht="15" customHeight="1" x14ac:dyDescent="0.35">
      <c r="A2522" s="1">
        <v>2521</v>
      </c>
      <c r="B2522" s="13">
        <v>-8.1596942645067596</v>
      </c>
      <c r="C2522" s="12">
        <v>39.827882277089799</v>
      </c>
      <c r="D2522" s="1">
        <v>7787</v>
      </c>
      <c r="E2522" s="2" t="s">
        <v>2679</v>
      </c>
      <c r="F2522" s="1"/>
      <c r="G2522" s="2" t="s">
        <v>19</v>
      </c>
      <c r="H2522" s="2" t="s">
        <v>325</v>
      </c>
      <c r="I2522" s="2" t="s">
        <v>409</v>
      </c>
      <c r="J2522" s="1">
        <v>-2275.9650000000001</v>
      </c>
      <c r="K2522" s="1">
        <v>17723.351999999999</v>
      </c>
      <c r="L2522" s="2" t="s">
        <v>21</v>
      </c>
      <c r="M2522" s="1">
        <v>2012</v>
      </c>
      <c r="N2522" s="1" t="str" cm="1">
        <f t="array" ref="N252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2" s="2" t="s">
        <v>29</v>
      </c>
      <c r="P2522" s="2" t="str" cm="1">
        <f t="array" ref="P252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2" s="1">
        <v>1</v>
      </c>
      <c r="R2522" s="1">
        <v>10.199999999999999</v>
      </c>
      <c r="S2522" s="1">
        <v>22.5</v>
      </c>
      <c r="T2522" s="1">
        <v>10.199999999999999</v>
      </c>
      <c r="U2522" s="9"/>
      <c r="V2522" s="10"/>
      <c r="W2522" s="1" t="s">
        <v>23</v>
      </c>
      <c r="X2522" s="2" t="s">
        <v>24</v>
      </c>
      <c r="Y2522" s="2" t="str" cm="1">
        <f t="array" ref="Y252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3" spans="1:25" ht="15" customHeight="1" x14ac:dyDescent="0.35">
      <c r="A2523" s="1">
        <v>2522</v>
      </c>
      <c r="B2523" s="13">
        <v>-8.2105216708875695</v>
      </c>
      <c r="C2523" s="12">
        <v>39.994470660521003</v>
      </c>
      <c r="D2523" s="1">
        <v>7788</v>
      </c>
      <c r="E2523" s="2" t="s">
        <v>2680</v>
      </c>
      <c r="F2523" s="1"/>
      <c r="G2523" s="2" t="s">
        <v>63</v>
      </c>
      <c r="H2523" s="2" t="s">
        <v>143</v>
      </c>
      <c r="I2523" s="2" t="s">
        <v>2681</v>
      </c>
      <c r="J2523" s="1">
        <v>-6611.1570000000002</v>
      </c>
      <c r="K2523" s="1">
        <v>36222.68</v>
      </c>
      <c r="L2523" s="2" t="s">
        <v>21</v>
      </c>
      <c r="M2523" s="1">
        <v>2012</v>
      </c>
      <c r="N2523" s="1" t="str" cm="1">
        <f t="array" ref="N252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3" s="2" t="s">
        <v>32</v>
      </c>
      <c r="P2523" s="2" t="str" cm="1">
        <f t="array" ref="P252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3" s="1">
        <v>3</v>
      </c>
      <c r="R2523" s="1">
        <v>77.2</v>
      </c>
      <c r="S2523" s="1">
        <v>12.6</v>
      </c>
      <c r="T2523" s="1">
        <v>30</v>
      </c>
      <c r="U2523" s="1">
        <v>19.2</v>
      </c>
      <c r="V2523" s="10"/>
      <c r="W2523" s="1" t="s">
        <v>23</v>
      </c>
      <c r="X2523" s="2" t="s">
        <v>38</v>
      </c>
      <c r="Y2523" s="2" t="str" cm="1">
        <f t="array" ref="Y252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4" spans="1:25" ht="15" customHeight="1" x14ac:dyDescent="0.35">
      <c r="A2524" s="1">
        <v>2523</v>
      </c>
      <c r="B2524" s="13">
        <v>-8.2076741527135599</v>
      </c>
      <c r="C2524" s="12">
        <v>39.992282595886998</v>
      </c>
      <c r="D2524" s="1">
        <v>7789</v>
      </c>
      <c r="E2524" s="2" t="s">
        <v>2682</v>
      </c>
      <c r="F2524" s="1"/>
      <c r="G2524" s="2" t="s">
        <v>37</v>
      </c>
      <c r="H2524" s="2" t="s">
        <v>143</v>
      </c>
      <c r="I2524" s="2" t="s">
        <v>2681</v>
      </c>
      <c r="J2524" s="1">
        <v>-6368.18</v>
      </c>
      <c r="K2524" s="1">
        <v>35979.521999999997</v>
      </c>
      <c r="L2524" s="2" t="s">
        <v>21</v>
      </c>
      <c r="M2524" s="1">
        <v>2012</v>
      </c>
      <c r="N2524" s="1" t="str" cm="1">
        <f t="array" ref="N252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4" s="2" t="s">
        <v>32</v>
      </c>
      <c r="P2524" s="2" t="str" cm="1">
        <f t="array" ref="P252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4" s="1">
        <v>3</v>
      </c>
      <c r="R2524" s="1">
        <v>36.9</v>
      </c>
      <c r="S2524" s="1">
        <v>8.9</v>
      </c>
      <c r="T2524" s="1">
        <v>15.5</v>
      </c>
      <c r="U2524" s="1">
        <v>7.9</v>
      </c>
      <c r="V2524" s="10"/>
      <c r="W2524" s="1" t="s">
        <v>23</v>
      </c>
      <c r="X2524" s="2" t="s">
        <v>38</v>
      </c>
      <c r="Y2524" s="2" t="str" cm="1">
        <f t="array" ref="Y252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5" spans="1:25" ht="15" customHeight="1" x14ac:dyDescent="0.35">
      <c r="A2525" s="1">
        <v>2524</v>
      </c>
      <c r="B2525" s="13">
        <v>-8.2101338551910299</v>
      </c>
      <c r="C2525" s="12">
        <v>39.986644556422704</v>
      </c>
      <c r="D2525" s="1">
        <v>7790</v>
      </c>
      <c r="E2525" s="2" t="s">
        <v>2683</v>
      </c>
      <c r="F2525" s="1"/>
      <c r="G2525" s="2" t="s">
        <v>37</v>
      </c>
      <c r="H2525" s="2" t="s">
        <v>143</v>
      </c>
      <c r="I2525" s="2" t="s">
        <v>2681</v>
      </c>
      <c r="J2525" s="1">
        <v>-6578.7879999999996</v>
      </c>
      <c r="K2525" s="1">
        <v>35353.684000000001</v>
      </c>
      <c r="L2525" s="2" t="s">
        <v>21</v>
      </c>
      <c r="M2525" s="1">
        <v>2012</v>
      </c>
      <c r="N2525" s="1" t="str" cm="1">
        <f t="array" ref="N252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5" s="2" t="s">
        <v>32</v>
      </c>
      <c r="P2525" s="2" t="str" cm="1">
        <f t="array" ref="P252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25" s="1">
        <v>3</v>
      </c>
      <c r="R2525" s="1">
        <v>34.6</v>
      </c>
      <c r="S2525" s="1">
        <v>8.9</v>
      </c>
      <c r="T2525" s="1">
        <v>14</v>
      </c>
      <c r="U2525" s="1">
        <v>7.5</v>
      </c>
      <c r="V2525" s="10"/>
      <c r="W2525" s="1" t="s">
        <v>23</v>
      </c>
      <c r="X2525" s="2" t="s">
        <v>24</v>
      </c>
      <c r="Y2525" s="2" t="str" cm="1">
        <f t="array" ref="Y252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6" spans="1:25" ht="15" customHeight="1" x14ac:dyDescent="0.35">
      <c r="A2526" s="1">
        <v>2525</v>
      </c>
      <c r="B2526" s="13">
        <v>-8.1419055308904706</v>
      </c>
      <c r="C2526" s="12">
        <v>39.837897002087701</v>
      </c>
      <c r="D2526" s="1">
        <v>7793</v>
      </c>
      <c r="E2526" s="2" t="s">
        <v>2684</v>
      </c>
      <c r="F2526" s="1"/>
      <c r="G2526" s="2" t="s">
        <v>19</v>
      </c>
      <c r="H2526" s="2" t="s">
        <v>325</v>
      </c>
      <c r="I2526" s="2" t="s">
        <v>409</v>
      </c>
      <c r="J2526" s="1">
        <v>-753</v>
      </c>
      <c r="K2526" s="1">
        <v>18835</v>
      </c>
      <c r="L2526" s="2" t="s">
        <v>21</v>
      </c>
      <c r="M2526" s="1">
        <v>2012</v>
      </c>
      <c r="N2526" s="1" t="str" cm="1">
        <f t="array" ref="N252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6" s="2" t="s">
        <v>29</v>
      </c>
      <c r="P2526" s="2" t="str" cm="1">
        <f t="array" ref="P252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Arco</v>
      </c>
      <c r="Q2526" s="1">
        <v>1</v>
      </c>
      <c r="R2526" s="1">
        <v>10.199999999999999</v>
      </c>
      <c r="S2526" s="1">
        <v>20</v>
      </c>
      <c r="T2526" s="1">
        <v>10.199999999999999</v>
      </c>
      <c r="U2526" s="9"/>
      <c r="V2526" s="10"/>
      <c r="W2526" s="1" t="s">
        <v>23</v>
      </c>
      <c r="X2526" s="2" t="s">
        <v>24</v>
      </c>
      <c r="Y2526" s="2" t="str" cm="1">
        <f t="array" ref="Y252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7" spans="1:25" ht="15" customHeight="1" x14ac:dyDescent="0.35">
      <c r="A2527" s="1">
        <v>2526</v>
      </c>
      <c r="B2527" s="13">
        <v>-8.1347425953694792</v>
      </c>
      <c r="C2527" s="12">
        <v>39.839562355580597</v>
      </c>
      <c r="D2527" s="1">
        <v>7794</v>
      </c>
      <c r="E2527" s="2" t="s">
        <v>2685</v>
      </c>
      <c r="F2527" s="1"/>
      <c r="G2527" s="2" t="s">
        <v>19</v>
      </c>
      <c r="H2527" s="2" t="s">
        <v>325</v>
      </c>
      <c r="I2527" s="2" t="s">
        <v>409</v>
      </c>
      <c r="J2527" s="1">
        <v>-139.88200000000001</v>
      </c>
      <c r="K2527" s="1">
        <v>19019.870999999999</v>
      </c>
      <c r="L2527" s="2" t="s">
        <v>21</v>
      </c>
      <c r="M2527" s="1">
        <v>2012</v>
      </c>
      <c r="N2527" s="1" t="str" cm="1">
        <f t="array" ref="N252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7" s="2" t="s">
        <v>133</v>
      </c>
      <c r="P2527" s="2" t="str" cm="1">
        <f t="array" ref="P252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7" s="1">
        <v>1</v>
      </c>
      <c r="R2527" s="1">
        <v>9.4</v>
      </c>
      <c r="S2527" s="1">
        <v>14</v>
      </c>
      <c r="T2527" s="1">
        <v>9.4</v>
      </c>
      <c r="U2527" s="9"/>
      <c r="V2527" s="10"/>
      <c r="W2527" s="1" t="s">
        <v>23</v>
      </c>
      <c r="X2527" s="2" t="s">
        <v>24</v>
      </c>
      <c r="Y2527" s="2" t="str" cm="1">
        <f t="array" ref="Y252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8" spans="1:25" ht="15" customHeight="1" x14ac:dyDescent="0.35">
      <c r="A2528" s="1">
        <v>2527</v>
      </c>
      <c r="B2528" s="13">
        <v>-8.0727787046844206</v>
      </c>
      <c r="C2528" s="12">
        <v>39.831505079019699</v>
      </c>
      <c r="D2528" s="1">
        <v>7799</v>
      </c>
      <c r="E2528" s="2" t="s">
        <v>2686</v>
      </c>
      <c r="F2528" s="1"/>
      <c r="G2528" s="2" t="s">
        <v>19</v>
      </c>
      <c r="H2528" s="2" t="s">
        <v>325</v>
      </c>
      <c r="I2528" s="2" t="s">
        <v>409</v>
      </c>
      <c r="J2528" s="1">
        <v>5164.42</v>
      </c>
      <c r="K2528" s="1">
        <v>18127</v>
      </c>
      <c r="L2528" s="2" t="s">
        <v>21</v>
      </c>
      <c r="M2528" s="1">
        <v>2012</v>
      </c>
      <c r="N2528" s="1" t="str" cm="1">
        <f t="array" ref="N252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8" s="2" t="s">
        <v>65</v>
      </c>
      <c r="P2528" s="2" t="str" cm="1">
        <f t="array" ref="P252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8" s="1">
        <v>1</v>
      </c>
      <c r="R2528" s="1">
        <v>14.7</v>
      </c>
      <c r="S2528" s="1">
        <v>22</v>
      </c>
      <c r="T2528" s="1">
        <v>14.7</v>
      </c>
      <c r="U2528" s="9"/>
      <c r="V2528" s="10"/>
      <c r="W2528" s="1" t="s">
        <v>23</v>
      </c>
      <c r="X2528" s="2" t="s">
        <v>38</v>
      </c>
      <c r="Y2528" s="2" t="str" cm="1">
        <f t="array" ref="Y252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29" spans="1:25" ht="15" customHeight="1" x14ac:dyDescent="0.35">
      <c r="A2529" s="1">
        <v>2528</v>
      </c>
      <c r="B2529" s="13">
        <v>-8.1853201210979591</v>
      </c>
      <c r="C2529" s="12">
        <v>41.477393927893203</v>
      </c>
      <c r="D2529" s="1">
        <v>7844</v>
      </c>
      <c r="E2529" s="2" t="s">
        <v>2687</v>
      </c>
      <c r="F2529" s="1"/>
      <c r="G2529" s="2" t="s">
        <v>26</v>
      </c>
      <c r="H2529" s="2" t="s">
        <v>225</v>
      </c>
      <c r="I2529" s="2" t="s">
        <v>1971</v>
      </c>
      <c r="J2529" s="1">
        <v>-4361</v>
      </c>
      <c r="K2529" s="1">
        <v>200898</v>
      </c>
      <c r="L2529" s="2" t="s">
        <v>21</v>
      </c>
      <c r="M2529" s="1">
        <v>2018</v>
      </c>
      <c r="N2529" s="1" t="str" cm="1">
        <f t="array" ref="N252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29" s="2" t="s">
        <v>65</v>
      </c>
      <c r="P2529" s="2" t="str" cm="1">
        <f t="array" ref="P252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29" s="1">
        <v>1</v>
      </c>
      <c r="R2529" s="1">
        <v>23</v>
      </c>
      <c r="S2529" s="1">
        <v>11.06</v>
      </c>
      <c r="T2529" s="1">
        <v>23</v>
      </c>
      <c r="U2529" s="9"/>
      <c r="V2529" s="10"/>
      <c r="W2529" s="1" t="s">
        <v>41</v>
      </c>
      <c r="X2529" s="2" t="s">
        <v>38</v>
      </c>
      <c r="Y2529" s="2" t="str" cm="1">
        <f t="array" ref="Y252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0" spans="1:25" ht="15" customHeight="1" x14ac:dyDescent="0.35">
      <c r="A2530" s="1">
        <v>2529</v>
      </c>
      <c r="B2530" s="13">
        <v>-8.2360773286918505</v>
      </c>
      <c r="C2530" s="12">
        <v>40.933634336295803</v>
      </c>
      <c r="D2530" s="1">
        <v>7846</v>
      </c>
      <c r="E2530" s="2" t="s">
        <v>2688</v>
      </c>
      <c r="F2530" s="1"/>
      <c r="G2530" s="2" t="s">
        <v>63</v>
      </c>
      <c r="H2530" s="2" t="s">
        <v>1608</v>
      </c>
      <c r="I2530" s="2" t="s">
        <v>1689</v>
      </c>
      <c r="J2530" s="1">
        <v>-8672</v>
      </c>
      <c r="K2530" s="1">
        <v>140513</v>
      </c>
      <c r="L2530" s="2" t="s">
        <v>21</v>
      </c>
      <c r="M2530" s="1">
        <v>2008</v>
      </c>
      <c r="N2530" s="1" t="str" cm="1">
        <f t="array" ref="N253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0" s="2" t="s">
        <v>32</v>
      </c>
      <c r="P2530" s="2" t="str" cm="1">
        <f t="array" ref="P253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0" s="1">
        <v>3</v>
      </c>
      <c r="R2530" s="1">
        <v>63</v>
      </c>
      <c r="S2530" s="1">
        <v>12</v>
      </c>
      <c r="T2530" s="1">
        <v>33</v>
      </c>
      <c r="U2530" s="1">
        <v>4</v>
      </c>
      <c r="V2530" s="10"/>
      <c r="W2530" s="1" t="s">
        <v>41</v>
      </c>
      <c r="X2530" s="2" t="s">
        <v>24</v>
      </c>
      <c r="Y2530" s="2" t="str" cm="1">
        <f t="array" ref="Y253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1" spans="1:25" ht="15" customHeight="1" x14ac:dyDescent="0.35">
      <c r="A2531" s="1">
        <v>2530</v>
      </c>
      <c r="B2531" s="13">
        <v>-7.9143175313216299</v>
      </c>
      <c r="C2531" s="12">
        <v>41.279604177818797</v>
      </c>
      <c r="D2531" s="1">
        <v>7847</v>
      </c>
      <c r="E2531" s="2" t="s">
        <v>2689</v>
      </c>
      <c r="F2531" s="1"/>
      <c r="G2531" s="2" t="s">
        <v>37</v>
      </c>
      <c r="H2531" s="2" t="s">
        <v>265</v>
      </c>
      <c r="I2531" s="2" t="s">
        <v>265</v>
      </c>
      <c r="J2531" s="1">
        <v>18330</v>
      </c>
      <c r="K2531" s="1">
        <v>178953</v>
      </c>
      <c r="L2531" s="2" t="s">
        <v>21</v>
      </c>
      <c r="M2531" s="1">
        <v>2010</v>
      </c>
      <c r="N2531" s="1" t="str" cm="1">
        <f t="array" ref="N253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1" s="2" t="s">
        <v>32</v>
      </c>
      <c r="P2531" s="2" t="str" cm="1">
        <f t="array" ref="P253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1" s="9"/>
      <c r="R2531" s="5"/>
      <c r="S2531" s="1">
        <v>23</v>
      </c>
      <c r="U2531" s="9"/>
      <c r="V2531" s="10"/>
      <c r="W2531" s="1" t="s">
        <v>41</v>
      </c>
      <c r="X2531" s="2" t="s">
        <v>24</v>
      </c>
      <c r="Y2531" s="2" t="str" cm="1">
        <f t="array" ref="Y253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2" spans="1:25" ht="15" customHeight="1" x14ac:dyDescent="0.35">
      <c r="A2532" s="1">
        <v>2531</v>
      </c>
      <c r="B2532" s="13">
        <v>-9.2367094232654097</v>
      </c>
      <c r="C2532" s="12">
        <v>38.788681054151098</v>
      </c>
      <c r="D2532" s="1">
        <v>7884</v>
      </c>
      <c r="E2532" s="2" t="s">
        <v>2690</v>
      </c>
      <c r="F2532" s="1"/>
      <c r="G2532" s="2" t="s">
        <v>19</v>
      </c>
      <c r="H2532" s="2" t="s">
        <v>374</v>
      </c>
      <c r="I2532" s="2" t="s">
        <v>1952</v>
      </c>
      <c r="J2532" s="1">
        <v>-95886</v>
      </c>
      <c r="K2532" s="1">
        <v>-97072</v>
      </c>
      <c r="L2532" s="2" t="s">
        <v>21</v>
      </c>
      <c r="M2532" s="1">
        <v>1998</v>
      </c>
      <c r="N2532" s="1" t="str" cm="1">
        <f t="array" ref="N253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32" s="2" t="s">
        <v>291</v>
      </c>
      <c r="P2532" s="2" t="str" cm="1">
        <f t="array" ref="P253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Outro</v>
      </c>
      <c r="Q2532" s="1">
        <v>1</v>
      </c>
      <c r="R2532" s="1">
        <v>5.6</v>
      </c>
      <c r="S2532" s="1">
        <v>52.2</v>
      </c>
      <c r="T2532" s="1">
        <v>5.6</v>
      </c>
      <c r="U2532" s="9"/>
      <c r="V2532" s="1">
        <v>23174</v>
      </c>
      <c r="W2532" s="1" t="s">
        <v>30</v>
      </c>
      <c r="X2532" s="2" t="s">
        <v>292</v>
      </c>
      <c r="Y2532" s="2" t="str" cm="1">
        <f t="array" ref="Y253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Aço</v>
      </c>
    </row>
    <row r="2533" spans="1:25" ht="15" customHeight="1" x14ac:dyDescent="0.35">
      <c r="A2533" s="1">
        <v>2532</v>
      </c>
      <c r="B2533" s="13">
        <v>-7.9765046869474201</v>
      </c>
      <c r="C2533" s="12">
        <v>41.409938418037598</v>
      </c>
      <c r="D2533" s="1">
        <v>7886</v>
      </c>
      <c r="E2533" s="2" t="s">
        <v>2691</v>
      </c>
      <c r="F2533" s="1"/>
      <c r="G2533" s="2" t="s">
        <v>26</v>
      </c>
      <c r="H2533" s="2" t="s">
        <v>225</v>
      </c>
      <c r="I2533" s="2" t="s">
        <v>1425</v>
      </c>
      <c r="J2533" s="1">
        <v>13093.906000000001</v>
      </c>
      <c r="K2533" s="1">
        <v>193416.74299999999</v>
      </c>
      <c r="L2533" s="2" t="s">
        <v>21</v>
      </c>
      <c r="M2533" s="1">
        <v>2020</v>
      </c>
      <c r="N2533" s="1" t="str" cm="1">
        <f t="array" ref="N253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3" s="2" t="s">
        <v>32</v>
      </c>
      <c r="P2533" s="2" t="str" cm="1">
        <f t="array" ref="P253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3" s="1">
        <v>5</v>
      </c>
      <c r="R2533" s="1">
        <v>154</v>
      </c>
      <c r="S2533" s="1">
        <v>11</v>
      </c>
      <c r="T2533" s="1">
        <v>42</v>
      </c>
      <c r="U2533" s="1">
        <v>27.35</v>
      </c>
      <c r="V2533" s="10"/>
      <c r="W2533" s="1" t="s">
        <v>41</v>
      </c>
      <c r="X2533" s="2" t="s">
        <v>38</v>
      </c>
      <c r="Y2533" s="2" t="str" cm="1">
        <f t="array" ref="Y253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4" spans="1:25" ht="15" customHeight="1" x14ac:dyDescent="0.35">
      <c r="A2534" s="1">
        <v>2533</v>
      </c>
      <c r="B2534" s="13">
        <v>-7.9667623286938998</v>
      </c>
      <c r="C2534" s="12">
        <v>41.409103690026498</v>
      </c>
      <c r="D2534" s="1">
        <v>7887</v>
      </c>
      <c r="E2534" s="2" t="s">
        <v>2692</v>
      </c>
      <c r="F2534" s="1"/>
      <c r="G2534" s="2" t="s">
        <v>26</v>
      </c>
      <c r="H2534" s="2" t="s">
        <v>225</v>
      </c>
      <c r="I2534" s="2" t="s">
        <v>1425</v>
      </c>
      <c r="J2534" s="1">
        <v>13908.66</v>
      </c>
      <c r="K2534" s="1">
        <v>193325.55499999999</v>
      </c>
      <c r="L2534" s="2" t="s">
        <v>21</v>
      </c>
      <c r="M2534" s="1">
        <v>2020</v>
      </c>
      <c r="N2534" s="1" t="str" cm="1">
        <f t="array" ref="N253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4" s="2" t="s">
        <v>32</v>
      </c>
      <c r="P2534" s="2" t="str" cm="1">
        <f t="array" ref="P253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4" s="1">
        <v>6</v>
      </c>
      <c r="R2534" s="1">
        <v>232</v>
      </c>
      <c r="S2534" s="1">
        <v>11</v>
      </c>
      <c r="T2534" s="1">
        <v>42</v>
      </c>
      <c r="U2534" s="1">
        <v>43.8</v>
      </c>
      <c r="V2534" s="10"/>
      <c r="W2534" s="1" t="s">
        <v>41</v>
      </c>
      <c r="X2534" s="2" t="s">
        <v>38</v>
      </c>
      <c r="Y2534" s="2" t="str" cm="1">
        <f t="array" ref="Y253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5" spans="1:25" ht="15" customHeight="1" x14ac:dyDescent="0.35">
      <c r="A2535" s="1">
        <v>2534</v>
      </c>
      <c r="B2535" s="13">
        <v>-7.9847195225111296</v>
      </c>
      <c r="C2535" s="12">
        <v>41.400360706717599</v>
      </c>
      <c r="D2535" s="1">
        <v>7888</v>
      </c>
      <c r="E2535" s="2" t="s">
        <v>2693</v>
      </c>
      <c r="F2535" s="1"/>
      <c r="G2535" s="2" t="s">
        <v>19</v>
      </c>
      <c r="H2535" s="2" t="s">
        <v>225</v>
      </c>
      <c r="I2535" s="2" t="s">
        <v>1425</v>
      </c>
      <c r="J2535" s="1">
        <v>12408.870999999999</v>
      </c>
      <c r="K2535" s="1">
        <v>192351.81599999999</v>
      </c>
      <c r="L2535" s="2" t="s">
        <v>21</v>
      </c>
      <c r="M2535" s="1">
        <v>2020</v>
      </c>
      <c r="N2535" s="1" t="str" cm="1">
        <f t="array" ref="N253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5" s="2" t="s">
        <v>65</v>
      </c>
      <c r="P2535" s="2" t="str" cm="1">
        <f t="array" ref="P253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5" s="1">
        <v>1</v>
      </c>
      <c r="R2535" s="1">
        <v>9.5</v>
      </c>
      <c r="S2535" s="1">
        <v>40.6</v>
      </c>
      <c r="T2535" s="1">
        <v>9.5</v>
      </c>
      <c r="U2535" s="9"/>
      <c r="V2535" s="10"/>
      <c r="W2535" s="1" t="s">
        <v>41</v>
      </c>
      <c r="X2535" s="2" t="s">
        <v>24</v>
      </c>
      <c r="Y2535" s="2" t="str" cm="1">
        <f t="array" ref="Y253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6" spans="1:25" ht="15" customHeight="1" x14ac:dyDescent="0.35">
      <c r="A2536" s="1">
        <v>2535</v>
      </c>
      <c r="B2536" s="13">
        <v>-7.98092820518763</v>
      </c>
      <c r="C2536" s="12">
        <v>41.404073650967597</v>
      </c>
      <c r="D2536" s="1">
        <v>7889</v>
      </c>
      <c r="E2536" s="2" t="s">
        <v>2694</v>
      </c>
      <c r="F2536" s="1"/>
      <c r="G2536" s="2" t="s">
        <v>37</v>
      </c>
      <c r="H2536" s="2" t="s">
        <v>225</v>
      </c>
      <c r="I2536" s="2" t="s">
        <v>1425</v>
      </c>
      <c r="J2536" s="1">
        <v>12725.191999999999</v>
      </c>
      <c r="K2536" s="1">
        <v>192764.73199999999</v>
      </c>
      <c r="L2536" s="2" t="s">
        <v>21</v>
      </c>
      <c r="M2536" s="1">
        <v>2020</v>
      </c>
      <c r="N2536" s="1" t="str" cm="1">
        <f t="array" ref="N253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6" s="2" t="s">
        <v>32</v>
      </c>
      <c r="P2536" s="2" t="str" cm="1">
        <f t="array" ref="P253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6" s="1">
        <v>3</v>
      </c>
      <c r="R2536" s="1">
        <v>50</v>
      </c>
      <c r="S2536" s="1">
        <v>50</v>
      </c>
      <c r="T2536" s="1">
        <v>20</v>
      </c>
      <c r="U2536" s="1">
        <v>13.4</v>
      </c>
      <c r="V2536" s="10"/>
      <c r="W2536" s="1" t="s">
        <v>41</v>
      </c>
      <c r="X2536" s="2" t="s">
        <v>38</v>
      </c>
      <c r="Y2536" s="2" t="str" cm="1">
        <f t="array" ref="Y253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7" spans="1:25" ht="15" customHeight="1" x14ac:dyDescent="0.35">
      <c r="A2537" s="1">
        <v>2536</v>
      </c>
      <c r="B2537" s="13">
        <v>-8.6113967999884906</v>
      </c>
      <c r="C2537" s="12">
        <v>41.252481332175201</v>
      </c>
      <c r="D2537" s="1">
        <v>7946</v>
      </c>
      <c r="E2537" s="2" t="s">
        <v>2695</v>
      </c>
      <c r="F2537" s="1"/>
      <c r="G2537" s="2" t="s">
        <v>37</v>
      </c>
      <c r="H2537" s="2" t="s">
        <v>723</v>
      </c>
      <c r="I2537" s="2" t="s">
        <v>971</v>
      </c>
      <c r="J2537" s="1">
        <v>-40087</v>
      </c>
      <c r="K2537" s="1">
        <v>176028</v>
      </c>
      <c r="L2537" s="2" t="s">
        <v>21</v>
      </c>
      <c r="M2537" s="1">
        <v>2020</v>
      </c>
      <c r="N2537" s="1" t="str" cm="1">
        <f t="array" ref="N253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7" s="2" t="s">
        <v>32</v>
      </c>
      <c r="P2537" s="2" t="str" cm="1">
        <f t="array" ref="P253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7" s="1">
        <v>3</v>
      </c>
      <c r="R2537" s="1">
        <v>34</v>
      </c>
      <c r="S2537" s="1">
        <v>12.74</v>
      </c>
      <c r="T2537" s="1">
        <v>18</v>
      </c>
      <c r="U2537" s="1">
        <v>6.9</v>
      </c>
      <c r="V2537" s="10"/>
      <c r="W2537" s="1" t="s">
        <v>41</v>
      </c>
      <c r="X2537" s="2" t="s">
        <v>38</v>
      </c>
      <c r="Y2537" s="2" t="str" cm="1">
        <f t="array" ref="Y253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8" spans="1:25" ht="15" customHeight="1" x14ac:dyDescent="0.35">
      <c r="A2538" s="1">
        <v>2537</v>
      </c>
      <c r="B2538" s="13">
        <v>-8.6076671729342706</v>
      </c>
      <c r="C2538" s="12">
        <v>41.259745140429999</v>
      </c>
      <c r="D2538" s="1">
        <v>7949</v>
      </c>
      <c r="E2538" s="2" t="s">
        <v>2696</v>
      </c>
      <c r="F2538" s="1"/>
      <c r="G2538" s="2" t="s">
        <v>37</v>
      </c>
      <c r="H2538" s="2" t="s">
        <v>723</v>
      </c>
      <c r="I2538" s="2" t="s">
        <v>971</v>
      </c>
      <c r="J2538" s="1">
        <v>-39770</v>
      </c>
      <c r="K2538" s="1">
        <v>176833</v>
      </c>
      <c r="L2538" s="2" t="s">
        <v>21</v>
      </c>
      <c r="M2538" s="1">
        <v>2020</v>
      </c>
      <c r="N2538" s="1" t="str" cm="1">
        <f t="array" ref="N253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8" s="2" t="s">
        <v>32</v>
      </c>
      <c r="P2538" s="2" t="str" cm="1">
        <f t="array" ref="P253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38" s="1">
        <v>3</v>
      </c>
      <c r="R2538" s="1">
        <v>34</v>
      </c>
      <c r="S2538" s="1">
        <v>11.4</v>
      </c>
      <c r="T2538" s="1">
        <v>18</v>
      </c>
      <c r="U2538" s="1">
        <v>6.7</v>
      </c>
      <c r="V2538" s="10"/>
      <c r="W2538" s="1" t="s">
        <v>41</v>
      </c>
      <c r="X2538" s="2" t="s">
        <v>38</v>
      </c>
      <c r="Y2538" s="2" t="str" cm="1">
        <f t="array" ref="Y253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39" spans="1:25" ht="15" customHeight="1" x14ac:dyDescent="0.35">
      <c r="A2539" s="1">
        <v>2538</v>
      </c>
      <c r="B2539" s="13">
        <v>-8.0316700251379007</v>
      </c>
      <c r="C2539" s="12">
        <v>41.259273803826297</v>
      </c>
      <c r="D2539" s="1">
        <v>7950</v>
      </c>
      <c r="E2539" s="2" t="s">
        <v>2697</v>
      </c>
      <c r="F2539" s="1"/>
      <c r="G2539" s="2" t="s">
        <v>19</v>
      </c>
      <c r="H2539" s="2" t="s">
        <v>723</v>
      </c>
      <c r="I2539" s="2" t="s">
        <v>813</v>
      </c>
      <c r="J2539" s="1">
        <v>8501</v>
      </c>
      <c r="K2539" s="1">
        <v>176677</v>
      </c>
      <c r="L2539" s="2" t="s">
        <v>21</v>
      </c>
      <c r="M2539" s="1">
        <v>2012</v>
      </c>
      <c r="N2539" s="1" t="str" cm="1">
        <f t="array" ref="N253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39" s="2" t="s">
        <v>65</v>
      </c>
      <c r="P2539" s="2" t="str" cm="1">
        <f t="array" ref="P253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39" s="9"/>
      <c r="R2539" s="5"/>
      <c r="S2539" s="1">
        <v>1</v>
      </c>
      <c r="U2539" s="9"/>
      <c r="V2539" s="10"/>
      <c r="W2539" s="1" t="s">
        <v>41</v>
      </c>
      <c r="X2539" s="2" t="s">
        <v>24</v>
      </c>
      <c r="Y2539" s="2" t="str" cm="1">
        <f t="array" ref="Y253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0" spans="1:25" ht="15" customHeight="1" x14ac:dyDescent="0.35">
      <c r="A2540" s="1">
        <v>2539</v>
      </c>
      <c r="B2540" s="13">
        <v>-8.2287082849550206</v>
      </c>
      <c r="C2540" s="12">
        <v>40.317030247627201</v>
      </c>
      <c r="D2540" s="1">
        <v>7970</v>
      </c>
      <c r="E2540" s="2" t="s">
        <v>2698</v>
      </c>
      <c r="F2540" s="1"/>
      <c r="G2540" s="2" t="s">
        <v>19</v>
      </c>
      <c r="H2540" s="2" t="s">
        <v>915</v>
      </c>
      <c r="I2540" s="2" t="s">
        <v>1329</v>
      </c>
      <c r="J2540" s="1">
        <v>-8125.77</v>
      </c>
      <c r="K2540" s="1">
        <v>72040.447</v>
      </c>
      <c r="L2540" s="2" t="s">
        <v>21</v>
      </c>
      <c r="M2540" s="1">
        <v>2021</v>
      </c>
      <c r="N2540" s="1" t="str" cm="1">
        <f t="array" ref="N254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0" s="2" t="s">
        <v>133</v>
      </c>
      <c r="P2540" s="2" t="str" cm="1">
        <f t="array" ref="P254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0" s="1">
        <v>1</v>
      </c>
      <c r="R2540" s="1">
        <v>10.4</v>
      </c>
      <c r="S2540" s="1">
        <v>23</v>
      </c>
      <c r="T2540" s="1">
        <v>10.4</v>
      </c>
      <c r="U2540" s="9"/>
      <c r="V2540" s="10"/>
      <c r="W2540" s="1" t="s">
        <v>46</v>
      </c>
      <c r="X2540" s="2" t="s">
        <v>24</v>
      </c>
      <c r="Y2540" s="2" t="str" cm="1">
        <f t="array" ref="Y254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1" spans="1:25" ht="15" customHeight="1" x14ac:dyDescent="0.35">
      <c r="A2541" s="1">
        <v>2540</v>
      </c>
      <c r="B2541" s="13">
        <v>-8.3092986992696805</v>
      </c>
      <c r="C2541" s="12">
        <v>39.691812283060003</v>
      </c>
      <c r="D2541" s="1">
        <v>7977</v>
      </c>
      <c r="E2541" s="2" t="s">
        <v>2699</v>
      </c>
      <c r="F2541" s="1"/>
      <c r="G2541" s="2" t="s">
        <v>19</v>
      </c>
      <c r="H2541" s="2" t="s">
        <v>54</v>
      </c>
      <c r="I2541" s="2" t="s">
        <v>479</v>
      </c>
      <c r="J2541" s="1">
        <v>-15113</v>
      </c>
      <c r="K2541" s="1">
        <v>2630</v>
      </c>
      <c r="L2541" s="2" t="s">
        <v>21</v>
      </c>
      <c r="M2541" s="1">
        <v>2006</v>
      </c>
      <c r="N2541" s="1" t="str" cm="1">
        <f t="array" ref="N254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1" s="2" t="s">
        <v>32</v>
      </c>
      <c r="P2541" s="2" t="str" cm="1">
        <f t="array" ref="P254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1" s="1">
        <v>3</v>
      </c>
      <c r="R2541" s="1">
        <v>49</v>
      </c>
      <c r="S2541" s="1">
        <v>28</v>
      </c>
      <c r="T2541" s="1">
        <v>25</v>
      </c>
      <c r="U2541" s="1">
        <v>10.75</v>
      </c>
      <c r="V2541" s="10"/>
      <c r="W2541" s="1" t="s">
        <v>23</v>
      </c>
      <c r="X2541" s="2" t="s">
        <v>38</v>
      </c>
      <c r="Y2541" s="2" t="str" cm="1">
        <f t="array" ref="Y254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2" spans="1:25" ht="15" customHeight="1" x14ac:dyDescent="0.35">
      <c r="A2542" s="1">
        <v>2541</v>
      </c>
      <c r="B2542" s="13">
        <v>-8.6746980167430099</v>
      </c>
      <c r="C2542" s="12">
        <v>39.942979564084901</v>
      </c>
      <c r="D2542" s="1">
        <v>7978</v>
      </c>
      <c r="E2542" s="2" t="s">
        <v>2700</v>
      </c>
      <c r="F2542" s="1"/>
      <c r="G2542" s="2" t="s">
        <v>37</v>
      </c>
      <c r="H2542" s="2" t="s">
        <v>143</v>
      </c>
      <c r="I2542" s="2" t="s">
        <v>210</v>
      </c>
      <c r="J2542" s="1">
        <v>-46287</v>
      </c>
      <c r="K2542" s="1">
        <v>30643</v>
      </c>
      <c r="L2542" s="2" t="s">
        <v>21</v>
      </c>
      <c r="M2542" s="1">
        <v>1999</v>
      </c>
      <c r="N2542" s="1" t="str" cm="1">
        <f t="array" ref="N254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2" s="2" t="s">
        <v>32</v>
      </c>
      <c r="P2542" s="2" t="str" cm="1">
        <f t="array" ref="P254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2" s="1">
        <v>3</v>
      </c>
      <c r="R2542" s="1">
        <v>54</v>
      </c>
      <c r="S2542" s="1">
        <v>9</v>
      </c>
      <c r="T2542" s="1">
        <v>24</v>
      </c>
      <c r="U2542" s="1">
        <v>8.5</v>
      </c>
      <c r="V2542" s="1">
        <v>4599</v>
      </c>
      <c r="W2542" s="1" t="s">
        <v>23</v>
      </c>
      <c r="X2542" s="2" t="s">
        <v>38</v>
      </c>
      <c r="Y2542" s="2" t="str" cm="1">
        <f t="array" ref="Y254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3" spans="1:25" ht="15" customHeight="1" x14ac:dyDescent="0.35">
      <c r="A2543" s="1">
        <v>2542</v>
      </c>
      <c r="B2543" s="13">
        <v>-8.1391741048626791</v>
      </c>
      <c r="C2543" s="12">
        <v>39.598572797192901</v>
      </c>
      <c r="D2543" s="1">
        <v>7982</v>
      </c>
      <c r="E2543" s="2" t="s">
        <v>2701</v>
      </c>
      <c r="F2543" s="1"/>
      <c r="G2543" s="2" t="s">
        <v>37</v>
      </c>
      <c r="H2543" s="2" t="s">
        <v>54</v>
      </c>
      <c r="I2543" s="2" t="s">
        <v>424</v>
      </c>
      <c r="J2543" s="1">
        <v>-521</v>
      </c>
      <c r="K2543" s="1">
        <v>-7737</v>
      </c>
      <c r="L2543" s="2" t="s">
        <v>21</v>
      </c>
      <c r="M2543" s="1">
        <v>2008</v>
      </c>
      <c r="N2543" s="1" t="str" cm="1">
        <f t="array" ref="N254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3" s="2" t="s">
        <v>32</v>
      </c>
      <c r="P2543" s="2" t="str" cm="1">
        <f t="array" ref="P254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3" s="1">
        <v>3</v>
      </c>
      <c r="R2543" s="1">
        <v>3</v>
      </c>
      <c r="S2543" s="1">
        <v>1</v>
      </c>
      <c r="T2543" s="1">
        <v>1</v>
      </c>
      <c r="U2543" s="1">
        <v>1</v>
      </c>
      <c r="V2543" s="10"/>
      <c r="W2543" s="1" t="s">
        <v>23</v>
      </c>
      <c r="X2543" s="2" t="s">
        <v>38</v>
      </c>
      <c r="Y2543" s="2" t="str" cm="1">
        <f t="array" ref="Y254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4" spans="1:25" ht="15" customHeight="1" x14ac:dyDescent="0.35">
      <c r="A2544" s="1">
        <v>2543</v>
      </c>
      <c r="B2544" s="13">
        <v>-8.1636218486840395</v>
      </c>
      <c r="C2544" s="12">
        <v>39.515201188801498</v>
      </c>
      <c r="D2544" s="1">
        <v>7983</v>
      </c>
      <c r="E2544" s="2" t="s">
        <v>2702</v>
      </c>
      <c r="F2544" s="1"/>
      <c r="G2544" s="2" t="s">
        <v>37</v>
      </c>
      <c r="H2544" s="2" t="s">
        <v>54</v>
      </c>
      <c r="I2544" s="2" t="s">
        <v>424</v>
      </c>
      <c r="J2544" s="1">
        <v>-2624</v>
      </c>
      <c r="K2544" s="1">
        <v>-16993</v>
      </c>
      <c r="L2544" s="2" t="s">
        <v>21</v>
      </c>
      <c r="M2544" s="1">
        <v>2008</v>
      </c>
      <c r="N2544" s="1" t="str" cm="1">
        <f t="array" ref="N254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1983-2010</v>
      </c>
      <c r="O2544" s="2" t="s">
        <v>32</v>
      </c>
      <c r="P2544" s="2" t="str" cm="1">
        <f t="array" ref="P254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4" s="1">
        <v>3</v>
      </c>
      <c r="R2544" s="1">
        <v>3</v>
      </c>
      <c r="S2544" s="1">
        <v>1</v>
      </c>
      <c r="T2544" s="1">
        <v>1</v>
      </c>
      <c r="U2544" s="1">
        <v>1</v>
      </c>
      <c r="V2544" s="10"/>
      <c r="W2544" s="1" t="s">
        <v>23</v>
      </c>
      <c r="X2544" s="2" t="s">
        <v>38</v>
      </c>
      <c r="Y2544" s="2" t="str" cm="1">
        <f t="array" ref="Y254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5" spans="1:25" ht="15" customHeight="1" x14ac:dyDescent="0.35">
      <c r="A2545" s="1">
        <v>2544</v>
      </c>
      <c r="B2545" s="13">
        <v>-8.7966403424018509</v>
      </c>
      <c r="C2545" s="12">
        <v>37.322586085767902</v>
      </c>
      <c r="D2545" s="1">
        <v>7984</v>
      </c>
      <c r="E2545" s="2" t="s">
        <v>2703</v>
      </c>
      <c r="F2545" s="1"/>
      <c r="G2545" s="2" t="s">
        <v>26</v>
      </c>
      <c r="H2545" s="2" t="s">
        <v>69</v>
      </c>
      <c r="I2545" s="2" t="s">
        <v>1395</v>
      </c>
      <c r="J2545" s="1">
        <v>-58812</v>
      </c>
      <c r="K2545" s="1">
        <v>-260177</v>
      </c>
      <c r="L2545" s="2" t="s">
        <v>21</v>
      </c>
      <c r="M2545" s="1">
        <v>2022</v>
      </c>
      <c r="N2545" s="1" t="str" cm="1">
        <f t="array" ref="N254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5" s="2" t="s">
        <v>22</v>
      </c>
      <c r="P2545" s="2" t="str" cm="1">
        <f t="array" ref="P254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Tabuleiro simples/apoiado</v>
      </c>
      <c r="Q2545" s="1">
        <v>1</v>
      </c>
      <c r="R2545" s="1">
        <v>16.149999999999999</v>
      </c>
      <c r="S2545" s="1">
        <v>9.1999999999999993</v>
      </c>
      <c r="T2545" s="1">
        <v>16.149999999999999</v>
      </c>
      <c r="U2545" s="9"/>
      <c r="V2545" s="10"/>
      <c r="W2545" s="1" t="s">
        <v>30</v>
      </c>
      <c r="X2545" s="2" t="s">
        <v>38</v>
      </c>
      <c r="Y2545" s="2" t="str" cm="1">
        <f t="array" ref="Y254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6" spans="1:25" ht="15" customHeight="1" x14ac:dyDescent="0.35">
      <c r="A2546" s="1">
        <v>2545</v>
      </c>
      <c r="B2546" s="13">
        <v>-8.4048620477013998</v>
      </c>
      <c r="C2546" s="12">
        <v>40.938147613279</v>
      </c>
      <c r="D2546" s="1">
        <v>7987</v>
      </c>
      <c r="E2546" s="2" t="s">
        <v>2704</v>
      </c>
      <c r="F2546" s="1"/>
      <c r="G2546" s="2" t="s">
        <v>19</v>
      </c>
      <c r="H2546" s="2" t="s">
        <v>1608</v>
      </c>
      <c r="I2546" s="2" t="s">
        <v>1689</v>
      </c>
      <c r="J2546" s="1">
        <v>-22885.421999999999</v>
      </c>
      <c r="K2546" s="1">
        <v>141044.66800000001</v>
      </c>
      <c r="L2546" s="2" t="s">
        <v>21</v>
      </c>
      <c r="M2546" s="1">
        <v>2022</v>
      </c>
      <c r="N2546" s="1" t="str" cm="1">
        <f t="array" ref="N254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6" s="2" t="s">
        <v>133</v>
      </c>
      <c r="P2546" s="2" t="str" cm="1">
        <f t="array" ref="P254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46" s="1">
        <v>1</v>
      </c>
      <c r="R2546" s="1">
        <v>11.8</v>
      </c>
      <c r="S2546" s="1">
        <v>11</v>
      </c>
      <c r="T2546" s="1">
        <v>11.8</v>
      </c>
      <c r="U2546" s="9"/>
      <c r="V2546" s="10"/>
      <c r="W2546" s="1" t="s">
        <v>41</v>
      </c>
      <c r="X2546" s="2" t="s">
        <v>24</v>
      </c>
      <c r="Y2546" s="2" t="str" cm="1">
        <f t="array" ref="Y254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7" spans="1:25" ht="15" customHeight="1" x14ac:dyDescent="0.35">
      <c r="A2547" s="1">
        <v>2546</v>
      </c>
      <c r="B2547" s="13">
        <v>-8.4114409758270892</v>
      </c>
      <c r="C2547" s="12">
        <v>40.934949049341697</v>
      </c>
      <c r="D2547" s="1">
        <v>7988</v>
      </c>
      <c r="E2547" s="2" t="s">
        <v>2705</v>
      </c>
      <c r="F2547" s="1"/>
      <c r="G2547" s="2" t="s">
        <v>37</v>
      </c>
      <c r="H2547" s="2" t="s">
        <v>1608</v>
      </c>
      <c r="I2547" s="2" t="s">
        <v>1689</v>
      </c>
      <c r="J2547" s="1">
        <v>-23440.59</v>
      </c>
      <c r="K2547" s="1">
        <v>140691.201</v>
      </c>
      <c r="L2547" s="2" t="s">
        <v>21</v>
      </c>
      <c r="M2547" s="1">
        <v>2022</v>
      </c>
      <c r="N2547" s="1" t="str" cm="1">
        <f t="array" ref="N254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7" s="2" t="s">
        <v>32</v>
      </c>
      <c r="P2547" s="2" t="str" cm="1">
        <f t="array" ref="P254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7" s="1">
        <v>3</v>
      </c>
      <c r="R2547" s="1">
        <v>39</v>
      </c>
      <c r="S2547" s="1">
        <v>10.3</v>
      </c>
      <c r="T2547" s="1">
        <v>19</v>
      </c>
      <c r="U2547" s="1">
        <v>7.8</v>
      </c>
      <c r="V2547" s="10"/>
      <c r="W2547" s="1" t="s">
        <v>41</v>
      </c>
      <c r="X2547" s="2" t="s">
        <v>38</v>
      </c>
      <c r="Y2547" s="2" t="str" cm="1">
        <f t="array" ref="Y254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8" spans="1:25" ht="15" customHeight="1" x14ac:dyDescent="0.35">
      <c r="A2548" s="1">
        <v>2547</v>
      </c>
      <c r="B2548" s="13">
        <v>-8.4128661582412008</v>
      </c>
      <c r="C2548" s="12">
        <v>40.9340849380526</v>
      </c>
      <c r="D2548" s="1">
        <v>7989</v>
      </c>
      <c r="E2548" s="2" t="s">
        <v>2706</v>
      </c>
      <c r="F2548" s="1"/>
      <c r="G2548" s="2" t="s">
        <v>63</v>
      </c>
      <c r="H2548" s="2" t="s">
        <v>1608</v>
      </c>
      <c r="I2548" s="2" t="s">
        <v>1689</v>
      </c>
      <c r="J2548" s="1">
        <v>-23560.922999999999</v>
      </c>
      <c r="K2548" s="1">
        <v>140595.622</v>
      </c>
      <c r="L2548" s="2" t="s">
        <v>21</v>
      </c>
      <c r="M2548" s="1">
        <v>2022</v>
      </c>
      <c r="N2548" s="1" t="str" cm="1">
        <f t="array" ref="N2548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8" s="2" t="s">
        <v>32</v>
      </c>
      <c r="P2548" s="2" t="str" cm="1">
        <f t="array" ref="P2548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8" s="1">
        <v>4</v>
      </c>
      <c r="R2548" s="1">
        <v>132</v>
      </c>
      <c r="S2548" s="1">
        <v>16.75</v>
      </c>
      <c r="T2548" s="1">
        <v>36</v>
      </c>
      <c r="U2548" s="1">
        <v>18</v>
      </c>
      <c r="V2548" s="10"/>
      <c r="W2548" s="1" t="s">
        <v>41</v>
      </c>
      <c r="X2548" s="2" t="s">
        <v>38</v>
      </c>
      <c r="Y2548" s="2" t="str" cm="1">
        <f t="array" ref="Y2548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49" spans="1:25" ht="15" customHeight="1" x14ac:dyDescent="0.35">
      <c r="A2549" s="1">
        <v>2548</v>
      </c>
      <c r="B2549" s="13">
        <v>-8.4206468296764108</v>
      </c>
      <c r="C2549" s="12">
        <v>40.9370592559968</v>
      </c>
      <c r="D2549" s="1">
        <v>7991</v>
      </c>
      <c r="E2549" s="2" t="s">
        <v>2707</v>
      </c>
      <c r="F2549" s="1"/>
      <c r="G2549" s="2" t="s">
        <v>37</v>
      </c>
      <c r="H2549" s="2" t="s">
        <v>1608</v>
      </c>
      <c r="I2549" s="2" t="s">
        <v>1689</v>
      </c>
      <c r="J2549" s="1">
        <v>-24215.117999999999</v>
      </c>
      <c r="K2549" s="1">
        <v>140928.054</v>
      </c>
      <c r="L2549" s="2" t="s">
        <v>21</v>
      </c>
      <c r="M2549" s="1">
        <v>2022</v>
      </c>
      <c r="N2549" s="1" t="str" cm="1">
        <f t="array" ref="N2549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49" s="2" t="s">
        <v>32</v>
      </c>
      <c r="P2549" s="2" t="str" cm="1">
        <f t="array" ref="P2549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49" s="1">
        <v>3</v>
      </c>
      <c r="R2549" s="1">
        <v>41</v>
      </c>
      <c r="S2549" s="1">
        <v>11.8</v>
      </c>
      <c r="T2549" s="1">
        <v>19</v>
      </c>
      <c r="U2549" s="1">
        <v>10.6</v>
      </c>
      <c r="V2549" s="10"/>
      <c r="W2549" s="1" t="s">
        <v>41</v>
      </c>
      <c r="X2549" s="2" t="s">
        <v>38</v>
      </c>
      <c r="Y2549" s="2" t="str" cm="1">
        <f t="array" ref="Y2549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0" spans="1:25" ht="15" customHeight="1" x14ac:dyDescent="0.35">
      <c r="A2550" s="1">
        <v>2549</v>
      </c>
      <c r="B2550" s="13">
        <v>-8.42575672197564</v>
      </c>
      <c r="C2550" s="12">
        <v>40.936922684783198</v>
      </c>
      <c r="D2550" s="1">
        <v>7992</v>
      </c>
      <c r="E2550" s="2" t="s">
        <v>2708</v>
      </c>
      <c r="F2550" s="1"/>
      <c r="G2550" s="2" t="s">
        <v>63</v>
      </c>
      <c r="H2550" s="2" t="s">
        <v>1608</v>
      </c>
      <c r="I2550" s="2" t="s">
        <v>1689</v>
      </c>
      <c r="J2550" s="1">
        <v>-24645.5</v>
      </c>
      <c r="K2550" s="1">
        <v>140914.315</v>
      </c>
      <c r="L2550" s="2" t="s">
        <v>21</v>
      </c>
      <c r="M2550" s="1">
        <v>2022</v>
      </c>
      <c r="N2550" s="1" t="str" cm="1">
        <f t="array" ref="N2550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0" s="2" t="s">
        <v>32</v>
      </c>
      <c r="P2550" s="2" t="str" cm="1">
        <f t="array" ref="P2550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0" s="1">
        <v>5</v>
      </c>
      <c r="R2550" s="1">
        <v>168</v>
      </c>
      <c r="S2550" s="1">
        <v>16.75</v>
      </c>
      <c r="T2550" s="1">
        <v>36</v>
      </c>
      <c r="U2550" s="1">
        <v>24.2</v>
      </c>
      <c r="V2550" s="10"/>
      <c r="W2550" s="1" t="s">
        <v>41</v>
      </c>
      <c r="X2550" s="2" t="s">
        <v>38</v>
      </c>
      <c r="Y2550" s="2" t="str" cm="1">
        <f t="array" ref="Y2550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1" spans="1:25" ht="15" customHeight="1" x14ac:dyDescent="0.35">
      <c r="A2551" s="1">
        <v>2550</v>
      </c>
      <c r="B2551" s="13">
        <v>-8.4319829286698802</v>
      </c>
      <c r="C2551" s="12">
        <v>40.936382964541998</v>
      </c>
      <c r="D2551" s="1">
        <v>7993</v>
      </c>
      <c r="E2551" s="2" t="s">
        <v>2709</v>
      </c>
      <c r="F2551" s="1"/>
      <c r="G2551" s="2" t="s">
        <v>37</v>
      </c>
      <c r="H2551" s="2" t="s">
        <v>1608</v>
      </c>
      <c r="I2551" s="2" t="s">
        <v>1741</v>
      </c>
      <c r="J2551" s="1">
        <v>-25170.047999999999</v>
      </c>
      <c r="K2551" s="1">
        <v>140856.15100000001</v>
      </c>
      <c r="L2551" s="2" t="s">
        <v>21</v>
      </c>
      <c r="M2551" s="1">
        <v>2022</v>
      </c>
      <c r="N2551" s="1" t="str" cm="1">
        <f t="array" ref="N2551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1" s="2" t="s">
        <v>32</v>
      </c>
      <c r="P2551" s="2" t="str" cm="1">
        <f t="array" ref="P2551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1" s="1">
        <v>3</v>
      </c>
      <c r="R2551" s="1">
        <v>39</v>
      </c>
      <c r="S2551" s="1">
        <v>11.8</v>
      </c>
      <c r="T2551" s="1">
        <v>19</v>
      </c>
      <c r="U2551" s="1">
        <v>10.7</v>
      </c>
      <c r="V2551" s="10"/>
      <c r="W2551" s="1" t="s">
        <v>41</v>
      </c>
      <c r="X2551" s="2" t="s">
        <v>38</v>
      </c>
      <c r="Y2551" s="2" t="str" cm="1">
        <f t="array" ref="Y2551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2" spans="1:25" ht="15" customHeight="1" x14ac:dyDescent="0.35">
      <c r="A2552" s="1">
        <v>2551</v>
      </c>
      <c r="B2552" s="13">
        <v>-8.4345199660864694</v>
      </c>
      <c r="C2552" s="12">
        <v>40.935169845570996</v>
      </c>
      <c r="D2552" s="1">
        <v>7994</v>
      </c>
      <c r="E2552" s="2" t="s">
        <v>2710</v>
      </c>
      <c r="F2552" s="1"/>
      <c r="G2552" s="2" t="s">
        <v>63</v>
      </c>
      <c r="H2552" s="2" t="s">
        <v>1608</v>
      </c>
      <c r="I2552" s="2" t="s">
        <v>1676</v>
      </c>
      <c r="J2552" s="1">
        <v>-25384.171999999999</v>
      </c>
      <c r="K2552" s="1">
        <v>140722.16399999999</v>
      </c>
      <c r="L2552" s="2" t="s">
        <v>21</v>
      </c>
      <c r="M2552" s="1">
        <v>2022</v>
      </c>
      <c r="N2552" s="1" t="str" cm="1">
        <f t="array" ref="N2552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2" s="2" t="s">
        <v>32</v>
      </c>
      <c r="P2552" s="2" t="str" cm="1">
        <f t="array" ref="P2552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2" s="1">
        <v>5</v>
      </c>
      <c r="R2552" s="1">
        <v>168</v>
      </c>
      <c r="S2552" s="1">
        <v>15</v>
      </c>
      <c r="T2552" s="1">
        <v>36</v>
      </c>
      <c r="U2552" s="1">
        <v>20.3</v>
      </c>
      <c r="V2552" s="10"/>
      <c r="W2552" s="1" t="s">
        <v>41</v>
      </c>
      <c r="X2552" s="2" t="s">
        <v>38</v>
      </c>
      <c r="Y2552" s="2" t="str" cm="1">
        <f t="array" ref="Y2552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3" spans="1:25" ht="15" customHeight="1" x14ac:dyDescent="0.35">
      <c r="A2553" s="1">
        <v>2552</v>
      </c>
      <c r="B2553" s="13">
        <v>-8.4498011014455408</v>
      </c>
      <c r="C2553" s="12">
        <v>40.931899535533603</v>
      </c>
      <c r="D2553" s="1">
        <v>7996</v>
      </c>
      <c r="E2553" s="2" t="s">
        <v>2711</v>
      </c>
      <c r="F2553" s="1"/>
      <c r="G2553" s="2" t="s">
        <v>63</v>
      </c>
      <c r="H2553" s="2" t="s">
        <v>1608</v>
      </c>
      <c r="I2553" s="2" t="s">
        <v>1676</v>
      </c>
      <c r="J2553" s="1">
        <v>-26672.43</v>
      </c>
      <c r="K2553" s="1">
        <v>140363.535</v>
      </c>
      <c r="L2553" s="2" t="s">
        <v>21</v>
      </c>
      <c r="M2553" s="1">
        <v>2022</v>
      </c>
      <c r="N2553" s="1" t="str" cm="1">
        <f t="array" ref="N2553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3" s="2" t="s">
        <v>32</v>
      </c>
      <c r="P2553" s="2" t="str" cm="1">
        <f t="array" ref="P2553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3" s="1">
        <v>17</v>
      </c>
      <c r="R2553" s="1">
        <v>574</v>
      </c>
      <c r="S2553" s="1">
        <v>15</v>
      </c>
      <c r="T2553" s="1">
        <v>36</v>
      </c>
      <c r="U2553" s="1">
        <v>23.6</v>
      </c>
      <c r="V2553" s="10"/>
      <c r="W2553" s="1" t="s">
        <v>41</v>
      </c>
      <c r="X2553" s="2" t="s">
        <v>38</v>
      </c>
      <c r="Y2553" s="2" t="str" cm="1">
        <f t="array" ref="Y2553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4" spans="1:25" ht="15" customHeight="1" x14ac:dyDescent="0.35">
      <c r="A2554" s="1">
        <v>2553</v>
      </c>
      <c r="B2554" s="13">
        <v>-8.4601347219551801</v>
      </c>
      <c r="C2554" s="12">
        <v>40.929297124252997</v>
      </c>
      <c r="D2554" s="1">
        <v>7997</v>
      </c>
      <c r="E2554" s="2" t="s">
        <v>2712</v>
      </c>
      <c r="F2554" s="1"/>
      <c r="G2554" s="2" t="s">
        <v>26</v>
      </c>
      <c r="H2554" s="2" t="s">
        <v>1608</v>
      </c>
      <c r="I2554" s="2" t="s">
        <v>1741</v>
      </c>
      <c r="J2554" s="1">
        <v>-27543.828000000001</v>
      </c>
      <c r="K2554" s="1">
        <v>140077.73300000001</v>
      </c>
      <c r="L2554" s="2" t="s">
        <v>21</v>
      </c>
      <c r="M2554" s="1">
        <v>2022</v>
      </c>
      <c r="N2554" s="1" t="str" cm="1">
        <f t="array" ref="N2554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4" s="2" t="s">
        <v>32</v>
      </c>
      <c r="P2554" s="2" t="str" cm="1">
        <f t="array" ref="P2554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4" s="1">
        <v>3</v>
      </c>
      <c r="R2554" s="1">
        <v>96</v>
      </c>
      <c r="S2554" s="1">
        <v>15</v>
      </c>
      <c r="T2554" s="1">
        <v>36</v>
      </c>
      <c r="U2554" s="1">
        <v>14.5</v>
      </c>
      <c r="V2554" s="10"/>
      <c r="W2554" s="1" t="s">
        <v>41</v>
      </c>
      <c r="X2554" s="2" t="s">
        <v>38</v>
      </c>
      <c r="Y2554" s="2" t="str" cm="1">
        <f t="array" ref="Y2554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5" spans="1:25" ht="15" customHeight="1" x14ac:dyDescent="0.35">
      <c r="A2555" s="1">
        <v>2554</v>
      </c>
      <c r="B2555" s="13">
        <v>-8.4666422273519899</v>
      </c>
      <c r="C2555" s="12">
        <v>40.931479077691897</v>
      </c>
      <c r="D2555" s="1">
        <v>7998</v>
      </c>
      <c r="E2555" s="2" t="s">
        <v>2713</v>
      </c>
      <c r="F2555" s="1"/>
      <c r="G2555" s="2" t="s">
        <v>19</v>
      </c>
      <c r="H2555" s="2" t="s">
        <v>1608</v>
      </c>
      <c r="I2555" s="2" t="s">
        <v>1741</v>
      </c>
      <c r="J2555" s="1">
        <v>-28091</v>
      </c>
      <c r="K2555" s="1">
        <v>140322.11499999999</v>
      </c>
      <c r="L2555" s="2" t="s">
        <v>21</v>
      </c>
      <c r="M2555" s="1">
        <v>2022</v>
      </c>
      <c r="N2555" s="1" t="str" cm="1">
        <f t="array" ref="N2555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5" s="2" t="s">
        <v>133</v>
      </c>
      <c r="P2555" s="2" t="str" cm="1">
        <f t="array" ref="P2555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5" s="1">
        <v>1</v>
      </c>
      <c r="R2555" s="1">
        <v>13.2</v>
      </c>
      <c r="S2555" s="1">
        <v>62</v>
      </c>
      <c r="T2555" s="1">
        <v>13.2</v>
      </c>
      <c r="U2555" s="9"/>
      <c r="V2555" s="10"/>
      <c r="W2555" s="1" t="s">
        <v>41</v>
      </c>
      <c r="X2555" s="2" t="s">
        <v>24</v>
      </c>
      <c r="Y2555" s="2" t="str" cm="1">
        <f t="array" ref="Y2555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6" spans="1:25" ht="15" customHeight="1" x14ac:dyDescent="0.35">
      <c r="A2556" s="1">
        <v>2555</v>
      </c>
      <c r="B2556" s="13">
        <v>-8.6440318438085804</v>
      </c>
      <c r="C2556" s="12">
        <v>41.9256833101784</v>
      </c>
      <c r="D2556" s="1">
        <v>8007</v>
      </c>
      <c r="E2556" s="2" t="s">
        <v>2714</v>
      </c>
      <c r="F2556" s="1"/>
      <c r="G2556" s="2" t="s">
        <v>19</v>
      </c>
      <c r="H2556" s="2" t="s">
        <v>384</v>
      </c>
      <c r="I2556" s="2" t="s">
        <v>564</v>
      </c>
      <c r="J2556" s="1">
        <v>-42379.681299999997</v>
      </c>
      <c r="K2556" s="1">
        <v>250813.3173</v>
      </c>
      <c r="L2556" s="2" t="s">
        <v>21</v>
      </c>
      <c r="M2556" s="1">
        <v>2022</v>
      </c>
      <c r="N2556" s="1" t="str" cm="1">
        <f t="array" ref="N2556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6" s="2" t="s">
        <v>65</v>
      </c>
      <c r="P2556" s="2" t="str" cm="1">
        <f t="array" ref="P2556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Pórtico</v>
      </c>
      <c r="Q2556" s="1">
        <v>1</v>
      </c>
      <c r="R2556" s="1">
        <v>8</v>
      </c>
      <c r="S2556" s="1">
        <v>17.66</v>
      </c>
      <c r="T2556" s="1">
        <v>8</v>
      </c>
      <c r="U2556" s="9"/>
      <c r="V2556" s="10"/>
      <c r="W2556" s="1" t="s">
        <v>41</v>
      </c>
      <c r="X2556" s="2" t="s">
        <v>24</v>
      </c>
      <c r="Y2556" s="2" t="str" cm="1">
        <f t="array" ref="Y2556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  <row r="2557" spans="1:25" ht="15" customHeight="1" x14ac:dyDescent="0.35">
      <c r="A2557" s="1">
        <v>2556</v>
      </c>
      <c r="B2557" s="13">
        <v>-8.6094160250059506</v>
      </c>
      <c r="C2557" s="12">
        <v>41.929402988539699</v>
      </c>
      <c r="D2557" s="1">
        <v>8013</v>
      </c>
      <c r="E2557" s="2" t="s">
        <v>2715</v>
      </c>
      <c r="F2557" s="1"/>
      <c r="G2557" s="2" t="s">
        <v>63</v>
      </c>
      <c r="H2557" s="2" t="s">
        <v>384</v>
      </c>
      <c r="I2557" s="2" t="s">
        <v>1693</v>
      </c>
      <c r="J2557" s="1">
        <v>-39506.093099999998</v>
      </c>
      <c r="K2557" s="1">
        <v>251209.9418</v>
      </c>
      <c r="L2557" s="2" t="s">
        <v>21</v>
      </c>
      <c r="M2557" s="1">
        <v>2022</v>
      </c>
      <c r="N2557" s="1" t="str" cm="1">
        <f t="array" ref="N2557">_xlfn.IFS(Tabela1[[#This Row],[ADM - Ano de Construção]]&lt;=1960,"Antes de 1960",Tabela1[[#This Row],[ADM - Ano de Construção]]&lt;=1983,"1960-1983",Tabela1[[#This Row],[ADM - Ano de Construção]]&lt;=2010,"1983-2010",Tabela1[[#This Row],[ADM - Ano de Construção]]&gt;2010,"Depois de 2010")</f>
        <v>Depois de 2010</v>
      </c>
      <c r="O2557" s="2" t="s">
        <v>32</v>
      </c>
      <c r="P2557" s="2" t="str" cm="1">
        <f t="array" ref="P2557">_xlfn.IFS(Tabela1[[#This Row],[TEC - Tipo de Estrutura]]="Alvenaria Alargada","Arco",Tabela1[[#This Row],[TEC - Tipo de Estrutura]]="Arco (simples ou múltiplos)","Arco",Tabela1[[#This Row],[TEC - Tipo de Estrutura]]="Arco Pré-Fabricado","Arco",Tabela1[[#This Row],[TEC - Tipo de Estrutura]]="Estrutura Tubular","Outro",Tabela1[[#This Row],[TEC - Tipo de Estrutura]]="Estrutura Tubular tipo ""ARMCO""","Outro",Tabela1[[#This Row],[TEC - Tipo de Estrutura]]="Misto de Soluções","Outro",Tabela1[[#This Row],[TEC - Tipo de Estrutura]]="Outro","Outro",Tabela1[[#This Row],[TEC - Tipo de Estrutura]]="Pórtico","Pórtico",Tabela1[[#This Row],[TEC - Tipo de Estrutura]]="Quadro","Pórtico",Tabela1[[#This Row],[TEC - Tipo de Estrutura]]="Tabuleiro simples/apoiado","Tabuleiro simples/apoiado",Tabela1[[#This Row],[TEC - Tipo de Estrutura]]="Tirantes","Outro",Tabela1[[#This Row],[TEC - Tipo de Estrutura]]="Vãos Multiplos","Vãos Multiplos",Tabela1[[#This Row],[TEC - Tipo de Estrutura]]="Vigas Gerber","Vãos Multiplos")</f>
        <v>Vãos Multiplos</v>
      </c>
      <c r="Q2557" s="1">
        <v>3</v>
      </c>
      <c r="R2557" s="1">
        <v>65.2</v>
      </c>
      <c r="S2557" s="1">
        <v>15.65</v>
      </c>
      <c r="T2557" s="1">
        <v>25</v>
      </c>
      <c r="U2557" s="1">
        <v>11.1</v>
      </c>
      <c r="V2557" s="10"/>
      <c r="W2557" s="1" t="s">
        <v>41</v>
      </c>
      <c r="X2557" s="2" t="s">
        <v>38</v>
      </c>
      <c r="Y2557" s="2" t="str" cm="1">
        <f t="array" ref="Y2557">_xlfn.IFS(Tabela1[[#This Row],[CON - Material 1]]="Aço","Aço",Tabela1[[#This Row],[CON - Material 1]]="Aço (tipo ARMCO)","Aço",Tabela1[[#This Row],[CON - Material 1]]="Aço aparafusado","Aço",Tabela1[[#This Row],[CON - Material 1]]="Aço rebitado","Aço",Tabela1[[#This Row],[CON - Material 1]]="Alvenaria de Pedra","Alvenaria de Pedra",Tabela1[[#This Row],[CON - Material 1]]="Alvenaria de Tijolo Rebocada","Alvenaria de Tijolo",Tabela1[[#This Row],[CON - Material 1]]="Alvenaria de Tijolo","Alvenaria de Tijolo",Tabela1[[#This Row],[CON - Material 1]]="Alvenaria Rebocada","Alvenaria de Tijolo",Tabela1[[#This Row],[CON - Material 1]]="Betão Armado","Betão Armado",Tabela1[[#This Row],[CON - Material 1]]="Betão Armado Pré-esforçado","Betão Armado",Tabela1[[#This Row],[CON - Material 1]]="Ferro","Aço",Tabela1[[#This Row],[CON - Material 1]]="Misto Aço-Betão","Betão Armado",Tabela1[[#This Row],[CON - Material 1]]="Outros","Outros",Tabela1[[#This Row],[CON - Material 1]]="Pedra Natural","Alvenaria de Pedra")</f>
        <v>Betão Armado</v>
      </c>
    </row>
  </sheetData>
  <phoneticPr fontId="20" type="noConversion"/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2CA26-1C96-48ED-A05D-FE3B1F0F82EE}">
  <dimension ref="A1:X2"/>
  <sheetViews>
    <sheetView workbookViewId="0">
      <selection activeCell="O2" sqref="O2"/>
    </sheetView>
  </sheetViews>
  <sheetFormatPr defaultRowHeight="14.5" x14ac:dyDescent="0.35"/>
  <cols>
    <col min="1" max="1" width="2.54296875" style="1" bestFit="1" customWidth="1"/>
    <col min="2" max="2" width="9.36328125" style="1" bestFit="1" customWidth="1"/>
    <col min="3" max="4" width="7.90625" style="1" bestFit="1" customWidth="1"/>
    <col min="5" max="5" width="10.453125" style="1" bestFit="1" customWidth="1"/>
    <col min="6" max="6" width="6.54296875" style="1" bestFit="1" customWidth="1"/>
    <col min="7" max="7" width="6.08984375" style="1" bestFit="1" customWidth="1"/>
    <col min="8" max="8" width="8" style="1" customWidth="1"/>
    <col min="9" max="9" width="9.26953125" style="1" customWidth="1"/>
    <col min="10" max="10" width="7.54296875" style="1" bestFit="1" customWidth="1"/>
    <col min="11" max="11" width="7.6328125" style="1" bestFit="1" customWidth="1"/>
    <col min="12" max="12" width="5.453125" style="1" bestFit="1" customWidth="1"/>
    <col min="13" max="13" width="10.36328125" style="1" bestFit="1" customWidth="1"/>
    <col min="14" max="15" width="8.54296875" style="1" bestFit="1" customWidth="1"/>
    <col min="16" max="16" width="7.90625" style="1" bestFit="1" customWidth="1"/>
    <col min="17" max="17" width="9.26953125" style="1" bestFit="1" customWidth="1"/>
    <col min="18" max="18" width="12.81640625" style="1" bestFit="1" customWidth="1"/>
    <col min="19" max="19" width="9.6328125" style="1" bestFit="1" customWidth="1"/>
    <col min="20" max="20" width="7.7265625" style="1" bestFit="1" customWidth="1"/>
    <col min="21" max="21" width="8.81640625" style="1" bestFit="1" customWidth="1"/>
    <col min="22" max="22" width="5" style="1" bestFit="1" customWidth="1"/>
    <col min="23" max="23" width="7.08984375" style="1" bestFit="1" customWidth="1"/>
    <col min="24" max="24" width="8" style="1" bestFit="1" customWidth="1"/>
    <col min="25" max="16384" width="8.7265625" style="1"/>
  </cols>
  <sheetData>
    <row r="1" spans="1:24" x14ac:dyDescent="0.3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 ht="90" customHeight="1" x14ac:dyDescent="0.35">
      <c r="A2" s="1" t="s">
        <v>2718</v>
      </c>
      <c r="B2" s="1" t="s">
        <v>2716</v>
      </c>
      <c r="C2" s="1" t="s">
        <v>2717</v>
      </c>
      <c r="D2" s="11" t="s">
        <v>0</v>
      </c>
      <c r="E2" s="11" t="s">
        <v>1</v>
      </c>
      <c r="F2" s="1" t="s">
        <v>2719</v>
      </c>
      <c r="G2" s="11" t="s">
        <v>2</v>
      </c>
      <c r="H2" s="11" t="s">
        <v>3</v>
      </c>
      <c r="I2" s="11" t="s">
        <v>4</v>
      </c>
      <c r="J2" s="11" t="s">
        <v>5</v>
      </c>
      <c r="K2" s="11" t="s">
        <v>6</v>
      </c>
      <c r="L2" s="11" t="s">
        <v>7</v>
      </c>
      <c r="M2" s="11" t="s">
        <v>8</v>
      </c>
      <c r="N2" s="11" t="s">
        <v>2748</v>
      </c>
      <c r="O2" s="11" t="s">
        <v>9</v>
      </c>
      <c r="P2" s="11" t="s">
        <v>10</v>
      </c>
      <c r="Q2" s="11" t="s">
        <v>2737</v>
      </c>
      <c r="R2" s="11" t="s">
        <v>11</v>
      </c>
      <c r="S2" s="11" t="s">
        <v>12</v>
      </c>
      <c r="T2" s="11" t="s">
        <v>13</v>
      </c>
      <c r="U2" s="11" t="s">
        <v>14</v>
      </c>
      <c r="V2" s="11" t="s">
        <v>15</v>
      </c>
      <c r="W2" s="11" t="s">
        <v>16</v>
      </c>
      <c r="X2" s="11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3181807-abd2-474a-b813-5d09948435a1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B44703B96FC5D44BE60685FA44B2F43" ma:contentTypeVersion="15" ma:contentTypeDescription="Criar um novo documento." ma:contentTypeScope="" ma:versionID="a895e8b12cee32d0f108e85e53861ea7">
  <xsd:schema xmlns:xsd="http://www.w3.org/2001/XMLSchema" xmlns:xs="http://www.w3.org/2001/XMLSchema" xmlns:p="http://schemas.microsoft.com/office/2006/metadata/properties" xmlns:ns3="e3181807-abd2-474a-b813-5d09948435a1" xmlns:ns4="4b71ed24-2eb2-4a02-9296-9ab9d1ab5d0a" targetNamespace="http://schemas.microsoft.com/office/2006/metadata/properties" ma:root="true" ma:fieldsID="b3594192d7e42701d477d62d66e9fd11" ns3:_="" ns4:_="">
    <xsd:import namespace="e3181807-abd2-474a-b813-5d09948435a1"/>
    <xsd:import namespace="4b71ed24-2eb2-4a02-9296-9ab9d1ab5d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181807-abd2-474a-b813-5d09948435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ystemTags" ma:index="22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71ed24-2eb2-4a02-9296-9ab9d1ab5d0a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Partilhado Com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1" nillable="true" ma:displayName="Hash de Sugestão de Partilha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4DF7E6B-A553-4C83-B7EC-94B1786589D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91CD988-A6BD-4CEA-A1AF-B64C61E65CD8}">
  <ds:schemaRefs>
    <ds:schemaRef ds:uri="http://www.w3.org/XML/1998/namespace"/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4b71ed24-2eb2-4a02-9296-9ab9d1ab5d0a"/>
    <ds:schemaRef ds:uri="http://purl.org/dc/elements/1.1/"/>
    <ds:schemaRef ds:uri="http://purl.org/dc/dcmitype/"/>
    <ds:schemaRef ds:uri="http://schemas.microsoft.com/office/infopath/2007/PartnerControls"/>
    <ds:schemaRef ds:uri="e3181807-abd2-474a-b813-5d09948435a1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21AFC489-5625-4F99-96D3-639612BCB0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3181807-abd2-474a-b813-5d09948435a1"/>
    <ds:schemaRef ds:uri="4b71ed24-2eb2-4a02-9296-9ab9d1ab5d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</vt:i4>
      </vt:variant>
    </vt:vector>
  </HeadingPairs>
  <TitlesOfParts>
    <vt:vector size="3" baseType="lpstr">
      <vt:lpstr>Geral</vt:lpstr>
      <vt:lpstr>Resultados</vt:lpstr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Catarina Costa</dc:creator>
  <cp:lastModifiedBy>Beatriz Neves (1201800)</cp:lastModifiedBy>
  <dcterms:created xsi:type="dcterms:W3CDTF">2023-10-20T07:48:52Z</dcterms:created>
  <dcterms:modified xsi:type="dcterms:W3CDTF">2024-09-16T12:02:46Z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0x010100AB44703B96FC5D44BE60685FA44B2F43</vt:lpwstr>
  </property>
</Properties>
</file>