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19_VERBUND Ausleitungsstrecke Töging\Ausleitungsstrecke_Töging_intern\200 Data Acquisition\240 Fieldwork\03_Daten\Februar_Maerz_2021\Sieving Analyses\Ering\FC\"/>
    </mc:Choice>
  </mc:AlternateContent>
  <bookViews>
    <workbookView xWindow="0" yWindow="0" windowWidth="23040" windowHeight="9195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2" i="13"/>
  <c r="K111" i="13"/>
  <c r="C101" i="13"/>
  <c r="D93" i="13"/>
  <c r="K90" i="13"/>
  <c r="K89" i="13"/>
  <c r="C79" i="13"/>
  <c r="D71" i="13"/>
  <c r="K69" i="13" s="1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K67" i="13" s="1"/>
  <c r="I44" i="13"/>
  <c r="G44" i="13"/>
  <c r="F44" i="13"/>
  <c r="I43" i="13"/>
  <c r="F43" i="13"/>
  <c r="G43" i="13" s="1"/>
  <c r="I42" i="13"/>
  <c r="J42" i="13" s="1"/>
  <c r="F42" i="13"/>
  <c r="G42" i="13" s="1"/>
  <c r="I41" i="13"/>
  <c r="J41" i="13" s="1"/>
  <c r="K41" i="13" s="1"/>
  <c r="C19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K38" i="13" s="1"/>
  <c r="C16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G33" i="13"/>
  <c r="F33" i="13"/>
  <c r="K32" i="13"/>
  <c r="K31" i="13"/>
  <c r="C10" i="13"/>
  <c r="K42" i="13" l="1"/>
  <c r="C20" i="13" s="1"/>
  <c r="K37" i="13"/>
  <c r="C15" i="13" s="1"/>
  <c r="K68" i="13"/>
  <c r="K35" i="13"/>
  <c r="C13" i="13" s="1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G37" i="13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840" i="11" s="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864" i="11" s="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<sst xmlns="http://schemas.openxmlformats.org/spreadsheetml/2006/main" count="396" uniqueCount="226">
  <si>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</si>
  <si>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</si>
  <si>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</si>
  <si>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</si>
  <si>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</si>
  <si>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</si>
  <si>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</si>
  <si>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</si>
  <si>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</si>
  <si>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</si>
  <si>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</si>
  <si>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</si>
  <si>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</si>
  <si>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</si>
  <si>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</si>
  <si>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</si>
  <si>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</si>
  <si>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</si>
  <si>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</si>
  <si>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</si>
  <si>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</si>
  <si>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</si>
  <si>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</si>
  <si>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</si>
  <si>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</si>
  <si>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</si>
  <si>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</si>
  <si>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</si>
  <si>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</si>
  <si>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</si>
  <si>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</si>
  <si>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</si>
  <si>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</si>
  <si>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</si>
  <si>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</si>
  <si>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</si>
  <si>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</si>
  <si>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</si>
  <si>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</si>
  <si>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</si>
  <si>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</si>
  <si>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</si>
  <si>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</si>
  <si>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</si>
  <si>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</si>
  <si>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</si>
  <si>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</si>
  <si>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</si>
  <si>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</si>
  <si>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</si>
  <si>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</si>
  <si>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</si>
  <si>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</si>
  <si>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</si>
  <si>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</si>
  <si>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</si>
  <si>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</si>
  <si>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</si>
  <si>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</si>
  <si>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</si>
  <si>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</si>
  <si>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</si>
  <si>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</si>
  <si>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</si>
  <si>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</si>
  <si>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</si>
  <si>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</si>
  <si>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</si>
  <si>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</si>
  <si>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</si>
  <si>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</si>
  <si>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</si>
  <si>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</si>
  <si>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</si>
  <si>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</si>
  <si>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</si>
  <si>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</si>
  <si>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</si>
  <si>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</si>
  <si>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</si>
  <si>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</si>
  <si>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</si>
  <si>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</si>
  <si>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</si>
  <si>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</si>
  <si>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</si>
  <si>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</si>
  <si>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</si>
  <si>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</si>
  <si>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</si>
  <si>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</si>
  <si>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</si>
  <si>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</si>
  <si>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</si>
  <si>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</si>
  <si>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</si>
  <si>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</si>
  <si>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</si>
  <si>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</si>
  <si>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</si>
  <si>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</si>
  <si>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</si>
  <si>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</si>
  <si>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</si>
  <si>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</si>
  <si>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</si>
  <si>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</si>
  <si>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</si>
  <si>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</si>
  <si>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</si>
  <si>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</si>
  <si>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</si>
  <si>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</si>
  <si>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</si>
  <si>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</si>
  <si>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</si>
  <si>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</si>
  <si>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</si>
  <si>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</si>
  <si>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</si>
  <si>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</si>
  <si>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</si>
  <si>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</si>
  <si>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</si>
  <si>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</si>
  <si>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</si>
  <si>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</si>
  <si>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</si>
  <si>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</si>
  <si>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</si>
  <si>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</si>
  <si>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</si>
  <si>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</si>
  <si>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</si>
  <si>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</si>
  <si>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</si>
  <si>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</si>
  <si>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</si>
  <si>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</si>
  <si>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</si>
  <si>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</si>
  <si>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</si>
  <si>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</si>
  <si>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</si>
  <si>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</si>
  <si>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</si>
  <si>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</si>
  <si>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</si>
  <si>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</si>
  <si>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</si>
  <si>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</si>
  <si>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</si>
  <si>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</si>
  <si>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</si>
  <si>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</si>
  <si>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</si>
  <si>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</si>
  <si>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</si>
  <si>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</si>
  <si>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</si>
  <si>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</si>
  <si>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</si>
  <si>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</si>
  <si>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</si>
  <si>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</si>
  <si>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</si>
  <si>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</si>
  <si>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</si>
  <si>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</si>
  <si>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</si>
  <si>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</si>
  <si>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</si>
  <si>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</si>
  <si>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</si>
  <si>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</si>
  <si>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</si>
  <si>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</si>
  <si>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</si>
  <si>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</si>
  <si>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</si>
  <si>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</si>
  <si>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</si>
  <si>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</si>
  <si>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</si>
  <si>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</si>
  <si>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</si>
  <si>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</si>
  <si>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</si>
  <si>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</si>
  <si>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</si>
  <si>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</si>
  <si>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</si>
  <si>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</si>
  <si>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</si>
  <si>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</si>
  <si>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</si>
  <si>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</si>
  <si>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</si>
  <si>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</si>
  <si>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</si>
  <si>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</si>
  <si>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</si>
  <si>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</si>
  <si>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</si>
  <si>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</si>
  <si>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</si>
  <si>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</si>
  <si>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</si>
  <si>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</si>
  <si>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</si>
  <si>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</si>
  <si>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</si>
  <si>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</si>
  <si>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</si>
  <si>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</si>
  <si>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</si>
  <si>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</si>
  <si>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</si>
  <si>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</si>
  <si>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</si>
  <si>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</si>
  <si>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</si>
  <si>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</si>
  <si>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</si>
  <si>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</si>
  <si>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MS2_FC2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</si>
</sst>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6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0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MS2_FC2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7.0447198275862072E-2</c:v>
                </c:pt>
                <c:pt idx="2">
                  <c:v>0.16554418103448276</c:v>
                </c:pt>
                <c:pt idx="3">
                  <c:v>0.25215517241379309</c:v>
                </c:pt>
                <c:pt idx="4">
                  <c:v>0.20757004310344829</c:v>
                </c:pt>
                <c:pt idx="5">
                  <c:v>0.10681573275862069</c:v>
                </c:pt>
                <c:pt idx="6">
                  <c:v>4.9030172413793101E-2</c:v>
                </c:pt>
                <c:pt idx="7">
                  <c:v>2.3302801724137932E-2</c:v>
                </c:pt>
                <c:pt idx="8">
                  <c:v>2.0339439655172414E-2</c:v>
                </c:pt>
                <c:pt idx="9">
                  <c:v>6.3308189655172417E-2</c:v>
                </c:pt>
                <c:pt idx="10">
                  <c:v>3.1788793103448273E-2</c:v>
                </c:pt>
                <c:pt idx="11">
                  <c:v>6.1961206896551727E-3</c:v>
                </c:pt>
                <c:pt idx="12">
                  <c:v>3.5021551724137932E-3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MS2_FC2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0.92955280172413801</c:v>
                </c:pt>
                <c:pt idx="3">
                  <c:v>0.76400862068965525</c:v>
                </c:pt>
                <c:pt idx="4">
                  <c:v>0.5118534482758621</c:v>
                </c:pt>
                <c:pt idx="5">
                  <c:v>0.30428340517241381</c:v>
                </c:pt>
                <c:pt idx="6">
                  <c:v>0.19746767241379309</c:v>
                </c:pt>
                <c:pt idx="7">
                  <c:v>0.1484375</c:v>
                </c:pt>
                <c:pt idx="8">
                  <c:v>0.12513469827586207</c:v>
                </c:pt>
                <c:pt idx="9">
                  <c:v>0.10479525862068965</c:v>
                </c:pt>
                <c:pt idx="10">
                  <c:v>4.1487068965517238E-2</c:v>
                </c:pt>
                <c:pt idx="11">
                  <c:v>9.6982758620689658E-3</c:v>
                </c:pt>
                <c:pt idx="12">
                  <c:v>3.5021551724137932E-3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7.0447198275862072E-2</c:v>
                </c:pt>
                <c:pt idx="2">
                  <c:v>0.16554418103448276</c:v>
                </c:pt>
                <c:pt idx="3">
                  <c:v>0.25215517241379309</c:v>
                </c:pt>
                <c:pt idx="4">
                  <c:v>0.20757004310344829</c:v>
                </c:pt>
                <c:pt idx="5">
                  <c:v>0.10681573275862069</c:v>
                </c:pt>
                <c:pt idx="6">
                  <c:v>4.9030172413793101E-2</c:v>
                </c:pt>
                <c:pt idx="7">
                  <c:v>2.3302801724137932E-2</c:v>
                </c:pt>
                <c:pt idx="8">
                  <c:v>2.0339439655172414E-2</c:v>
                </c:pt>
                <c:pt idx="9">
                  <c:v>6.3308189655172417E-2</c:v>
                </c:pt>
                <c:pt idx="10">
                  <c:v>3.1788793103448273E-2</c:v>
                </c:pt>
                <c:pt idx="11">
                  <c:v>6.1961206896551727E-3</c:v>
                </c:pt>
                <c:pt idx="12">
                  <c:v>3.5021551724137932E-3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7.0447198275862072E-2</c:v>
                </c:pt>
                <c:pt idx="2">
                  <c:v>0.16554418103448276</c:v>
                </c:pt>
                <c:pt idx="3">
                  <c:v>0.25215517241379309</c:v>
                </c:pt>
                <c:pt idx="4">
                  <c:v>0.20757004310344829</c:v>
                </c:pt>
                <c:pt idx="5">
                  <c:v>0.10681573275862069</c:v>
                </c:pt>
                <c:pt idx="6">
                  <c:v>4.9030172413793101E-2</c:v>
                </c:pt>
                <c:pt idx="7">
                  <c:v>2.3302801724137932E-2</c:v>
                </c:pt>
                <c:pt idx="8">
                  <c:v>2.0339439655172414E-2</c:v>
                </c:pt>
                <c:pt idx="9">
                  <c:v>6.3308189655172417E-2</c:v>
                </c:pt>
                <c:pt idx="10">
                  <c:v>3.1788793103448273E-2</c:v>
                </c:pt>
                <c:pt idx="11">
                  <c:v>6.1961206896551727E-3</c:v>
                </c:pt>
                <c:pt idx="12">
                  <c:v>3.5021551724137932E-3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7.0447198275862072E-2</c:v>
                </c:pt>
                <c:pt idx="2">
                  <c:v>0.16554418103448276</c:v>
                </c:pt>
                <c:pt idx="3">
                  <c:v>0.25215517241379309</c:v>
                </c:pt>
                <c:pt idx="4">
                  <c:v>0.20757004310344829</c:v>
                </c:pt>
                <c:pt idx="5">
                  <c:v>0.10681573275862069</c:v>
                </c:pt>
                <c:pt idx="6">
                  <c:v>4.9030172413793101E-2</c:v>
                </c:pt>
                <c:pt idx="7">
                  <c:v>2.3302801724137932E-2</c:v>
                </c:pt>
                <c:pt idx="8">
                  <c:v>2.0339439655172414E-2</c:v>
                </c:pt>
                <c:pt idx="9">
                  <c:v>6.3308189655172417E-2</c:v>
                </c:pt>
                <c:pt idx="10">
                  <c:v>3.1788793103448273E-2</c:v>
                </c:pt>
                <c:pt idx="11">
                  <c:v>6.1961206896551727E-3</c:v>
                </c:pt>
                <c:pt idx="12">
                  <c:v>3.5021551724137932E-3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3.1046798343516639E-2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15" zoomScaleNormal="115" workbookViewId="0">
      <selection activeCell="G22" sqref="G22"/>
    </sheetView>
  </sheetViews>
  <sheetFormatPr defaultColWidth="9.140625" defaultRowHeight="11.25" x14ac:dyDescent="0.2"/>
  <cols>
    <col min="1" max="1" width="5.140625" style="255" customWidth="1"/>
    <col min="2" max="2" width="30.42578125" style="255" bestFit="1" customWidth="1"/>
    <col min="3" max="3" width="15.7109375" style="256" customWidth="1"/>
    <col min="4" max="8" width="15.7109375" style="255" customWidth="1"/>
    <col min="9" max="9" width="15.7109375" style="279" customWidth="1"/>
    <col min="10" max="10" width="15.7109375" style="255" customWidth="1"/>
    <col min="11" max="11" width="20.7109375" style="255" customWidth="1"/>
    <col min="12" max="16384" width="9.14062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25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">
      <c r="B3" s="261" t="s">
        <v>3</v>
      </c>
      <c r="C3" s="368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25">
      <c r="B4" s="369" t="s">
        <v>1</v>
      </c>
      <c r="C4" s="370">
        <v>44377</v>
      </c>
      <c r="D4" s="262"/>
      <c r="E4" s="297"/>
      <c r="F4" s="297"/>
      <c r="I4" s="263"/>
      <c r="J4" s="263"/>
      <c r="K4" s="262"/>
    </row>
    <row r="5" spans="1:11" ht="17.25" customHeight="1" x14ac:dyDescent="0.25">
      <c r="B5" s="371" t="s">
        <v>42</v>
      </c>
      <c r="C5" s="372"/>
      <c r="D5" s="262"/>
      <c r="E5" s="297"/>
      <c r="F5" s="297"/>
      <c r="I5" s="263"/>
      <c r="J5" s="263"/>
      <c r="K5" s="262"/>
    </row>
    <row r="6" spans="1:11" ht="17.25" customHeight="1" x14ac:dyDescent="0.25">
      <c r="B6" s="300" t="s">
        <v>201</v>
      </c>
      <c r="C6" s="373"/>
      <c r="D6" s="373"/>
      <c r="E6" s="299"/>
      <c r="F6" s="1"/>
      <c r="G6" s="1"/>
      <c r="I6" s="263"/>
      <c r="J6" s="263"/>
      <c r="K6" s="262"/>
    </row>
    <row r="7" spans="1:11" ht="17.25" customHeight="1" x14ac:dyDescent="0.25">
      <c r="B7" s="374" t="s">
        <v>187</v>
      </c>
      <c r="C7" s="375" t="s">
        <v>225</v>
      </c>
      <c r="D7" s="262" t="s">
        <v>224</v>
      </c>
      <c r="E7" s="384">
        <v>44257</v>
      </c>
      <c r="F7" s="297"/>
      <c r="I7" s="263"/>
      <c r="J7" s="263"/>
      <c r="K7" s="262"/>
    </row>
    <row r="8" spans="1:11" ht="17.25" customHeight="1" x14ac:dyDescent="0.25">
      <c r="B8" s="376" t="s">
        <v>4</v>
      </c>
      <c r="C8" s="377"/>
      <c r="D8" s="262"/>
      <c r="E8" s="297"/>
      <c r="F8" s="297"/>
      <c r="I8" s="263"/>
      <c r="J8" s="263"/>
      <c r="K8" s="262"/>
    </row>
    <row r="9" spans="1:11" ht="17.25" customHeight="1" thickBot="1" x14ac:dyDescent="0.3">
      <c r="B9" s="378" t="s">
        <v>21</v>
      </c>
      <c r="C9" s="379">
        <f>C35+C57+C79+C101</f>
        <v>37150</v>
      </c>
      <c r="D9" s="262"/>
      <c r="E9" s="297"/>
      <c r="F9" s="297"/>
      <c r="I9" s="263"/>
      <c r="J9" s="263"/>
      <c r="K9" s="262"/>
    </row>
    <row r="10" spans="1:11" ht="17.25" customHeight="1" thickBot="1" x14ac:dyDescent="0.3">
      <c r="A10" s="385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">
      <c r="A11" s="386"/>
      <c r="B11" s="266">
        <v>125</v>
      </c>
      <c r="C11" s="265">
        <f t="shared" ref="C11:C22" si="0">K33+K55+K77+K99</f>
        <v>2615</v>
      </c>
      <c r="D11" s="262"/>
      <c r="E11" s="297"/>
      <c r="F11" s="297"/>
      <c r="I11" s="263"/>
      <c r="J11" s="263"/>
      <c r="K11" s="262"/>
    </row>
    <row r="12" spans="1:11" ht="17.25" customHeight="1" thickBot="1" x14ac:dyDescent="0.3">
      <c r="A12" s="386"/>
      <c r="B12" s="266">
        <v>63</v>
      </c>
      <c r="C12" s="265">
        <f t="shared" si="0"/>
        <v>6145</v>
      </c>
      <c r="D12" s="262"/>
      <c r="E12" s="297"/>
      <c r="F12" s="297"/>
      <c r="I12" s="263"/>
      <c r="J12" s="263"/>
      <c r="K12" s="262"/>
    </row>
    <row r="13" spans="1:11" ht="17.25" customHeight="1" thickBot="1" x14ac:dyDescent="0.3">
      <c r="A13" s="387"/>
      <c r="B13" s="267">
        <v>31.5</v>
      </c>
      <c r="C13" s="265">
        <f t="shared" si="0"/>
        <v>9360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8" t="s">
        <v>45</v>
      </c>
      <c r="B14" s="268">
        <v>16</v>
      </c>
      <c r="C14" s="265">
        <f t="shared" si="0"/>
        <v>7705</v>
      </c>
      <c r="D14" s="262"/>
      <c r="I14" s="256"/>
      <c r="J14" s="256"/>
      <c r="K14" s="262"/>
    </row>
    <row r="15" spans="1:11" ht="17.25" customHeight="1" thickBot="1" x14ac:dyDescent="0.25">
      <c r="A15" s="388"/>
      <c r="B15" s="269">
        <v>8</v>
      </c>
      <c r="C15" s="265">
        <f t="shared" si="0"/>
        <v>3965</v>
      </c>
      <c r="D15" s="262"/>
      <c r="I15" s="263"/>
      <c r="J15" s="263"/>
      <c r="K15" s="262"/>
    </row>
    <row r="16" spans="1:11" ht="17.25" customHeight="1" thickBot="1" x14ac:dyDescent="0.25">
      <c r="A16" s="388"/>
      <c r="B16" s="269">
        <v>4</v>
      </c>
      <c r="C16" s="265">
        <f t="shared" si="0"/>
        <v>1820</v>
      </c>
      <c r="D16" s="262"/>
      <c r="I16" s="263"/>
      <c r="J16" s="263"/>
      <c r="K16" s="262"/>
    </row>
    <row r="17" spans="1:11" ht="17.25" customHeight="1" thickBot="1" x14ac:dyDescent="0.25">
      <c r="A17" s="388"/>
      <c r="B17" s="269">
        <v>2</v>
      </c>
      <c r="C17" s="265">
        <f t="shared" si="0"/>
        <v>865</v>
      </c>
      <c r="D17" s="262"/>
      <c r="I17" s="263"/>
      <c r="J17" s="263"/>
      <c r="K17" s="262"/>
    </row>
    <row r="18" spans="1:11" ht="17.25" customHeight="1" thickBot="1" x14ac:dyDescent="0.25">
      <c r="A18" s="388"/>
      <c r="B18" s="269">
        <v>1</v>
      </c>
      <c r="C18" s="265">
        <f t="shared" si="0"/>
        <v>755</v>
      </c>
      <c r="I18" s="270"/>
      <c r="K18" s="271"/>
    </row>
    <row r="19" spans="1:11" ht="17.25" customHeight="1" thickBot="1" x14ac:dyDescent="0.25">
      <c r="A19" s="389"/>
      <c r="B19" s="265">
        <v>0.5</v>
      </c>
      <c r="C19" s="265">
        <f t="shared" si="0"/>
        <v>2350</v>
      </c>
      <c r="I19" s="270"/>
      <c r="K19" s="272"/>
    </row>
    <row r="20" spans="1:11" ht="17.25" customHeight="1" thickBot="1" x14ac:dyDescent="0.25">
      <c r="A20" s="390" t="s">
        <v>44</v>
      </c>
      <c r="B20" s="273">
        <v>0.25</v>
      </c>
      <c r="C20" s="265">
        <f t="shared" si="0"/>
        <v>1180</v>
      </c>
      <c r="I20" s="270"/>
    </row>
    <row r="21" spans="1:11" ht="17.25" customHeight="1" thickBot="1" x14ac:dyDescent="0.25">
      <c r="A21" s="391"/>
      <c r="B21" s="274">
        <v>0.125</v>
      </c>
      <c r="C21" s="265">
        <f t="shared" si="0"/>
        <v>230</v>
      </c>
      <c r="I21" s="270"/>
      <c r="K21" s="271"/>
    </row>
    <row r="22" spans="1:11" ht="17.25" customHeight="1" thickBot="1" x14ac:dyDescent="0.25">
      <c r="A22" s="391"/>
      <c r="B22" s="274">
        <v>6.3E-2</v>
      </c>
      <c r="C22" s="265">
        <f t="shared" si="0"/>
        <v>130</v>
      </c>
      <c r="I22" s="270"/>
      <c r="K22" s="271"/>
    </row>
    <row r="23" spans="1:11" ht="17.25" customHeight="1" thickBot="1" x14ac:dyDescent="0.25">
      <c r="A23" s="392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2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3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2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2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4160</v>
      </c>
      <c r="I33" s="283">
        <f>H33</f>
        <v>4160</v>
      </c>
      <c r="J33" s="283">
        <f>I33</f>
        <v>4160</v>
      </c>
      <c r="K33" s="284">
        <f t="shared" si="1"/>
        <v>2615</v>
      </c>
    </row>
    <row r="34" spans="2:11" ht="12" thickBot="1" x14ac:dyDescent="0.25">
      <c r="B34" s="258" t="s">
        <v>26</v>
      </c>
      <c r="C34" s="287"/>
      <c r="D34" s="286">
        <v>31.5</v>
      </c>
      <c r="E34" s="282">
        <v>1710</v>
      </c>
      <c r="F34" s="282">
        <f t="shared" ref="F34:G44" si="2">E34</f>
        <v>1710</v>
      </c>
      <c r="G34" s="282">
        <f t="shared" si="2"/>
        <v>1710</v>
      </c>
      <c r="H34" s="283">
        <v>7855</v>
      </c>
      <c r="I34" s="283">
        <f t="shared" ref="I34:J44" si="3">H34</f>
        <v>7855</v>
      </c>
      <c r="J34" s="283">
        <f t="shared" si="3"/>
        <v>7855</v>
      </c>
      <c r="K34" s="284">
        <f>AVERAGE(H34:J34)-AVERAGE(E34:G34)</f>
        <v>6145</v>
      </c>
    </row>
    <row r="35" spans="2:11" ht="12" thickBot="1" x14ac:dyDescent="0.25">
      <c r="B35" s="258" t="s">
        <v>27</v>
      </c>
      <c r="C35" s="288">
        <f>D47-D45</f>
        <v>37150</v>
      </c>
      <c r="D35" s="286">
        <v>16</v>
      </c>
      <c r="E35" s="282">
        <v>1755</v>
      </c>
      <c r="F35" s="282">
        <f t="shared" si="2"/>
        <v>1755</v>
      </c>
      <c r="G35" s="282">
        <f t="shared" si="2"/>
        <v>1755</v>
      </c>
      <c r="H35" s="283">
        <v>11115</v>
      </c>
      <c r="I35" s="283">
        <f t="shared" si="3"/>
        <v>11115</v>
      </c>
      <c r="J35" s="283">
        <f t="shared" si="3"/>
        <v>11115</v>
      </c>
      <c r="K35" s="284">
        <f t="shared" ref="K35:K44" si="4">AVERAGE(H35:J35)-AVERAGE(E35:G35)</f>
        <v>9360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9200</v>
      </c>
      <c r="I36" s="283">
        <f t="shared" si="3"/>
        <v>9200</v>
      </c>
      <c r="J36" s="283">
        <f t="shared" si="3"/>
        <v>9200</v>
      </c>
      <c r="K36" s="284">
        <f t="shared" si="4"/>
        <v>7705</v>
      </c>
    </row>
    <row r="37" spans="2:11" x14ac:dyDescent="0.2">
      <c r="D37" s="281">
        <v>4</v>
      </c>
      <c r="E37" s="282">
        <v>1565</v>
      </c>
      <c r="F37" s="282">
        <f t="shared" si="2"/>
        <v>1565</v>
      </c>
      <c r="G37" s="282">
        <f t="shared" si="2"/>
        <v>1565</v>
      </c>
      <c r="H37" s="283">
        <v>5530</v>
      </c>
      <c r="I37" s="283">
        <f t="shared" si="3"/>
        <v>5530</v>
      </c>
      <c r="J37" s="283">
        <f t="shared" si="3"/>
        <v>5530</v>
      </c>
      <c r="K37" s="284">
        <f t="shared" si="4"/>
        <v>3965</v>
      </c>
    </row>
    <row r="38" spans="2:11" x14ac:dyDescent="0.2">
      <c r="B38" s="258"/>
      <c r="C38" s="255"/>
      <c r="D38" s="281">
        <v>2</v>
      </c>
      <c r="E38" s="282">
        <v>1390</v>
      </c>
      <c r="F38" s="282">
        <f t="shared" si="2"/>
        <v>1390</v>
      </c>
      <c r="G38" s="282">
        <f t="shared" si="2"/>
        <v>1390</v>
      </c>
      <c r="H38" s="283">
        <v>3210</v>
      </c>
      <c r="I38" s="283">
        <f t="shared" si="3"/>
        <v>3210</v>
      </c>
      <c r="J38" s="283">
        <f t="shared" si="3"/>
        <v>3210</v>
      </c>
      <c r="K38" s="284">
        <f t="shared" si="4"/>
        <v>1820</v>
      </c>
    </row>
    <row r="39" spans="2:11" x14ac:dyDescent="0.2">
      <c r="C39" s="255"/>
      <c r="D39" s="281">
        <v>1</v>
      </c>
      <c r="E39" s="282">
        <v>1205</v>
      </c>
      <c r="F39" s="282">
        <f t="shared" si="2"/>
        <v>1205</v>
      </c>
      <c r="G39" s="282">
        <f t="shared" si="2"/>
        <v>1205</v>
      </c>
      <c r="H39" s="283">
        <v>2070</v>
      </c>
      <c r="I39" s="283">
        <f t="shared" si="3"/>
        <v>2070</v>
      </c>
      <c r="J39" s="283">
        <f t="shared" si="3"/>
        <v>2070</v>
      </c>
      <c r="K39" s="284">
        <f t="shared" si="4"/>
        <v>865</v>
      </c>
    </row>
    <row r="40" spans="2:11" x14ac:dyDescent="0.2">
      <c r="C40" s="255"/>
      <c r="D40" s="281">
        <v>0.5</v>
      </c>
      <c r="E40" s="282">
        <v>1050</v>
      </c>
      <c r="F40" s="282">
        <f t="shared" si="2"/>
        <v>1050</v>
      </c>
      <c r="G40" s="282">
        <f t="shared" si="2"/>
        <v>1050</v>
      </c>
      <c r="H40" s="283">
        <v>1805</v>
      </c>
      <c r="I40" s="283">
        <f t="shared" si="3"/>
        <v>1805</v>
      </c>
      <c r="J40" s="283">
        <f t="shared" si="3"/>
        <v>1805</v>
      </c>
      <c r="K40" s="284">
        <f t="shared" si="4"/>
        <v>755</v>
      </c>
    </row>
    <row r="41" spans="2:11" x14ac:dyDescent="0.2">
      <c r="C41" s="255"/>
      <c r="D41" s="281">
        <v>0.25</v>
      </c>
      <c r="E41" s="282">
        <v>985</v>
      </c>
      <c r="F41" s="282">
        <f t="shared" si="2"/>
        <v>985</v>
      </c>
      <c r="G41" s="282">
        <f t="shared" si="2"/>
        <v>985</v>
      </c>
      <c r="H41" s="283">
        <v>3335</v>
      </c>
      <c r="I41" s="283">
        <f t="shared" si="3"/>
        <v>3335</v>
      </c>
      <c r="J41" s="283">
        <f t="shared" si="3"/>
        <v>3335</v>
      </c>
      <c r="K41" s="284">
        <f t="shared" si="4"/>
        <v>2350</v>
      </c>
    </row>
    <row r="42" spans="2:11" x14ac:dyDescent="0.2">
      <c r="C42" s="255"/>
      <c r="D42" s="281">
        <v>0.125</v>
      </c>
      <c r="E42" s="282">
        <v>950</v>
      </c>
      <c r="F42" s="282">
        <f t="shared" si="2"/>
        <v>950</v>
      </c>
      <c r="G42" s="282">
        <f t="shared" si="2"/>
        <v>950</v>
      </c>
      <c r="H42" s="283">
        <v>2130</v>
      </c>
      <c r="I42" s="283">
        <f t="shared" si="3"/>
        <v>2130</v>
      </c>
      <c r="J42" s="283">
        <f t="shared" si="3"/>
        <v>2130</v>
      </c>
      <c r="K42" s="284">
        <f t="shared" si="4"/>
        <v>1180</v>
      </c>
    </row>
    <row r="43" spans="2:11" x14ac:dyDescent="0.2">
      <c r="C43" s="255"/>
      <c r="D43" s="281">
        <v>6.3E-2</v>
      </c>
      <c r="E43" s="282">
        <v>915</v>
      </c>
      <c r="F43" s="282">
        <f t="shared" si="2"/>
        <v>915</v>
      </c>
      <c r="G43" s="282">
        <f t="shared" si="2"/>
        <v>915</v>
      </c>
      <c r="H43" s="283">
        <v>1145</v>
      </c>
      <c r="I43" s="283">
        <f t="shared" si="3"/>
        <v>1145</v>
      </c>
      <c r="J43" s="283">
        <f t="shared" si="3"/>
        <v>1145</v>
      </c>
      <c r="K43" s="284">
        <f t="shared" si="4"/>
        <v>230</v>
      </c>
    </row>
    <row r="44" spans="2:11" ht="12" thickBot="1" x14ac:dyDescent="0.25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1820</v>
      </c>
      <c r="I44" s="283">
        <f t="shared" si="3"/>
        <v>1820</v>
      </c>
      <c r="J44" s="283">
        <f t="shared" si="3"/>
        <v>1820</v>
      </c>
      <c r="K44" s="284">
        <f t="shared" si="4"/>
        <v>130</v>
      </c>
    </row>
    <row r="45" spans="2:11" ht="12" thickBot="1" x14ac:dyDescent="0.25">
      <c r="C45" s="290" t="s">
        <v>30</v>
      </c>
      <c r="D45" s="380">
        <f>3315+3315</f>
        <v>6630</v>
      </c>
      <c r="I45" s="270"/>
      <c r="J45" s="255" t="s">
        <v>31</v>
      </c>
      <c r="K45" s="271">
        <f>SUM(K31:K44)</f>
        <v>37120</v>
      </c>
    </row>
    <row r="46" spans="2:11" ht="12" thickBot="1" x14ac:dyDescent="0.25">
      <c r="B46" s="279" t="s">
        <v>32</v>
      </c>
      <c r="C46" s="255"/>
      <c r="I46" s="270"/>
      <c r="J46" s="255" t="s">
        <v>41</v>
      </c>
      <c r="K46" s="383">
        <f>((C35-K45)/C35)</f>
        <v>8.0753701211305523E-4</v>
      </c>
    </row>
    <row r="47" spans="2:11" ht="12" thickBot="1" x14ac:dyDescent="0.25">
      <c r="B47" s="290" t="s">
        <v>33</v>
      </c>
      <c r="C47" s="290"/>
      <c r="D47" s="381">
        <f>21570+22210</f>
        <v>43780</v>
      </c>
      <c r="E47" s="293" t="s">
        <v>195</v>
      </c>
      <c r="G47" s="271"/>
      <c r="I47" s="270"/>
      <c r="K47" s="294"/>
    </row>
    <row r="48" spans="2:11" ht="12" thickBot="1" x14ac:dyDescent="0.25">
      <c r="B48" s="255" t="s">
        <v>34</v>
      </c>
      <c r="C48" s="255"/>
      <c r="D48" s="292"/>
      <c r="E48" s="382"/>
      <c r="I48" s="270"/>
    </row>
    <row r="49" spans="2:11" ht="12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2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2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2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2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2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2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2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2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2" thickBot="1" x14ac:dyDescent="0.25">
      <c r="B70" s="255" t="s">
        <v>34</v>
      </c>
      <c r="C70" s="255"/>
      <c r="D70" s="291"/>
      <c r="I70" s="270"/>
    </row>
    <row r="71" spans="2:11" ht="12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2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2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2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2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2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2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2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2" thickBot="1" x14ac:dyDescent="0.25">
      <c r="B91" s="255" t="s">
        <v>33</v>
      </c>
      <c r="C91" s="255"/>
      <c r="D91" s="291"/>
      <c r="I91" s="270"/>
    </row>
    <row r="92" spans="2:11" ht="12" thickBot="1" x14ac:dyDescent="0.25">
      <c r="B92" s="255" t="s">
        <v>39</v>
      </c>
      <c r="C92" s="255"/>
      <c r="D92" s="291"/>
      <c r="I92" s="270"/>
    </row>
    <row r="93" spans="2:11" ht="12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2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2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2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2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2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2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2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2" thickBot="1" x14ac:dyDescent="0.25">
      <c r="B113" s="255" t="s">
        <v>33</v>
      </c>
      <c r="C113" s="255"/>
      <c r="D113" s="291"/>
      <c r="I113" s="270"/>
    </row>
    <row r="114" spans="2:9" ht="12" thickBot="1" x14ac:dyDescent="0.25">
      <c r="B114" s="255" t="s">
        <v>34</v>
      </c>
      <c r="C114" s="255"/>
      <c r="D114" s="291"/>
      <c r="I114" s="270"/>
    </row>
    <row r="115" spans="2:9" ht="12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defaultColWidth="9.140625" defaultRowHeight="12.75" x14ac:dyDescent="0.2"/>
  <cols>
    <col min="1" max="1" width="11.7109375" customWidth="1"/>
    <col min="2" max="2" width="25.5703125" customWidth="1"/>
    <col min="3" max="3" width="13.140625" customWidth="1"/>
    <col min="4" max="4" width="15" customWidth="1"/>
    <col min="5" max="5" width="15.42578125" customWidth="1"/>
    <col min="6" max="6" width="16.5703125" customWidth="1"/>
    <col min="8" max="8" width="14.42578125" customWidth="1"/>
    <col min="9" max="9" width="6.42578125" customWidth="1"/>
    <col min="10" max="10" width="7" customWidth="1"/>
    <col min="11" max="11" width="6.7109375" customWidth="1"/>
  </cols>
  <sheetData>
    <row r="1" spans="1:11" ht="15.75" x14ac:dyDescent="0.25">
      <c r="B1" s="21" t="s">
        <v>2</v>
      </c>
      <c r="C1" s="394" t="s">
        <v>20</v>
      </c>
      <c r="D1" s="395"/>
      <c r="E1" s="395"/>
      <c r="F1" s="396"/>
    </row>
    <row r="2" spans="1:11" ht="16.5" thickBot="1" x14ac:dyDescent="0.3">
      <c r="B2" s="22" t="s">
        <v>3</v>
      </c>
      <c r="C2" s="397" t="s">
        <v>5</v>
      </c>
      <c r="D2" s="398"/>
      <c r="E2" s="398"/>
      <c r="F2" s="399"/>
    </row>
    <row r="3" spans="1:11" x14ac:dyDescent="0.2">
      <c r="B3" s="19" t="s">
        <v>1</v>
      </c>
      <c r="C3" s="400">
        <f>'Input-data'!C4</f>
        <v>44377</v>
      </c>
      <c r="D3" s="401"/>
      <c r="E3" s="401"/>
      <c r="F3" s="402"/>
    </row>
    <row r="4" spans="1:11" x14ac:dyDescent="0.2">
      <c r="B4" s="20" t="s">
        <v>42</v>
      </c>
      <c r="C4" s="419">
        <f>'Input-data'!C5</f>
        <v>0</v>
      </c>
      <c r="D4" s="420"/>
      <c r="E4" s="420"/>
      <c r="F4" s="421"/>
    </row>
    <row r="5" spans="1:11" x14ac:dyDescent="0.2">
      <c r="B5" s="20" t="s">
        <v>43</v>
      </c>
      <c r="C5" s="422">
        <f>'Input-data'!C6</f>
        <v>0</v>
      </c>
      <c r="D5" s="423"/>
      <c r="E5" s="423"/>
      <c r="F5" s="424"/>
    </row>
    <row r="6" spans="1:11" x14ac:dyDescent="0.2">
      <c r="B6" s="20" t="s">
        <v>0</v>
      </c>
      <c r="C6" s="403" t="str">
        <f>'Input-data'!C7</f>
        <v>MS2_FC2</v>
      </c>
      <c r="D6" s="404"/>
      <c r="E6" s="404"/>
      <c r="F6" s="405"/>
      <c r="G6" s="7"/>
    </row>
    <row r="7" spans="1:11" x14ac:dyDescent="0.2">
      <c r="B7" s="20" t="s">
        <v>4</v>
      </c>
      <c r="C7" s="416">
        <f>'Input-data'!C8</f>
        <v>0</v>
      </c>
      <c r="D7" s="417"/>
      <c r="E7" s="417"/>
      <c r="F7" s="418"/>
      <c r="G7" s="7"/>
    </row>
    <row r="8" spans="1:11" x14ac:dyDescent="0.2">
      <c r="B8" s="20" t="s">
        <v>11</v>
      </c>
      <c r="C8" s="425">
        <f>(C9-D12)/D12</f>
        <v>8.0818965517241378E-4</v>
      </c>
      <c r="D8" s="426"/>
      <c r="E8" s="426"/>
      <c r="F8" s="427"/>
      <c r="G8" s="7"/>
    </row>
    <row r="9" spans="1:11" ht="13.5" thickBot="1" x14ac:dyDescent="0.25">
      <c r="B9" s="224" t="s">
        <v>6</v>
      </c>
      <c r="C9" s="406">
        <f>'Input-data'!C9</f>
        <v>37150</v>
      </c>
      <c r="D9" s="407"/>
      <c r="E9" s="407"/>
      <c r="F9" s="408"/>
      <c r="G9" s="7"/>
    </row>
    <row r="10" spans="1:11" ht="30.75" customHeight="1" thickBot="1" x14ac:dyDescent="0.25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">
      <c r="A11" s="409" t="s">
        <v>52</v>
      </c>
      <c r="B11" s="230">
        <v>250</v>
      </c>
      <c r="C11" s="242">
        <f>'Input-data'!C10</f>
        <v>0</v>
      </c>
      <c r="D11" s="243">
        <f t="shared" ref="D11:D24" si="0">D12+C11</f>
        <v>37120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">
      <c r="A12" s="410"/>
      <c r="B12" s="231">
        <v>125</v>
      </c>
      <c r="C12" s="242">
        <f>'Input-data'!C11</f>
        <v>2615</v>
      </c>
      <c r="D12" s="244">
        <f t="shared" si="0"/>
        <v>37120</v>
      </c>
      <c r="E12" s="246">
        <f t="shared" ref="E12:E26" si="2">C12/$D$11</f>
        <v>7.0447198275862072E-2</v>
      </c>
      <c r="F12" s="248">
        <f t="shared" si="1"/>
        <v>1</v>
      </c>
      <c r="G12" s="7"/>
    </row>
    <row r="13" spans="1:11" ht="17.25" customHeight="1" x14ac:dyDescent="0.2">
      <c r="A13" s="411"/>
      <c r="B13" s="231">
        <v>63</v>
      </c>
      <c r="C13" s="242">
        <f>'Input-data'!C12</f>
        <v>6145</v>
      </c>
      <c r="D13" s="244">
        <f t="shared" si="0"/>
        <v>34505</v>
      </c>
      <c r="E13" s="246">
        <f t="shared" si="2"/>
        <v>0.16554418103448276</v>
      </c>
      <c r="F13" s="248">
        <f t="shared" si="1"/>
        <v>0.92955280172413801</v>
      </c>
      <c r="G13" s="7"/>
    </row>
    <row r="14" spans="1:11" ht="17.25" customHeight="1" x14ac:dyDescent="0.2">
      <c r="A14" s="413" t="s">
        <v>53</v>
      </c>
      <c r="B14" s="232">
        <v>31.5</v>
      </c>
      <c r="C14" s="242">
        <f>'Input-data'!C13</f>
        <v>9360</v>
      </c>
      <c r="D14" s="244">
        <f t="shared" si="0"/>
        <v>28360</v>
      </c>
      <c r="E14" s="246">
        <f t="shared" si="2"/>
        <v>0.25215517241379309</v>
      </c>
      <c r="F14" s="248">
        <f t="shared" si="1"/>
        <v>0.76400862068965525</v>
      </c>
      <c r="G14" s="7"/>
    </row>
    <row r="15" spans="1:11" ht="17.25" customHeight="1" x14ac:dyDescent="0.2">
      <c r="A15" s="414"/>
      <c r="B15" s="232">
        <v>16</v>
      </c>
      <c r="C15" s="242">
        <f>'Input-data'!C14</f>
        <v>7705</v>
      </c>
      <c r="D15" s="244">
        <f t="shared" si="0"/>
        <v>19000</v>
      </c>
      <c r="E15" s="246">
        <f t="shared" si="2"/>
        <v>0.20757004310344829</v>
      </c>
      <c r="F15" s="248">
        <f t="shared" si="1"/>
        <v>0.5118534482758621</v>
      </c>
      <c r="G15" s="7"/>
    </row>
    <row r="16" spans="1:11" ht="17.25" customHeight="1" x14ac:dyDescent="0.2">
      <c r="A16" s="414"/>
      <c r="B16" s="232">
        <v>8</v>
      </c>
      <c r="C16" s="242">
        <f>'Input-data'!C15</f>
        <v>3965</v>
      </c>
      <c r="D16" s="244">
        <f t="shared" si="0"/>
        <v>11295</v>
      </c>
      <c r="E16" s="246">
        <f t="shared" si="2"/>
        <v>0.10681573275862069</v>
      </c>
      <c r="F16" s="248">
        <f t="shared" si="1"/>
        <v>0.30428340517241381</v>
      </c>
      <c r="G16" s="7"/>
      <c r="H16" s="43"/>
      <c r="I16" s="43"/>
      <c r="J16" s="43"/>
      <c r="K16" s="43"/>
    </row>
    <row r="17" spans="1:8" ht="17.25" customHeight="1" x14ac:dyDescent="0.2">
      <c r="A17" s="414"/>
      <c r="B17" s="232">
        <v>4</v>
      </c>
      <c r="C17" s="242">
        <f>'Input-data'!C16</f>
        <v>1820</v>
      </c>
      <c r="D17" s="244">
        <f t="shared" si="0"/>
        <v>7330</v>
      </c>
      <c r="E17" s="246">
        <f>C17/$D$11</f>
        <v>4.9030172413793101E-2</v>
      </c>
      <c r="F17" s="248">
        <f t="shared" si="1"/>
        <v>0.19746767241379309</v>
      </c>
      <c r="G17" s="7"/>
    </row>
    <row r="18" spans="1:8" ht="17.25" customHeight="1" x14ac:dyDescent="0.2">
      <c r="A18" s="415"/>
      <c r="B18" s="232">
        <v>2</v>
      </c>
      <c r="C18" s="242">
        <f>'Input-data'!C17</f>
        <v>865</v>
      </c>
      <c r="D18" s="244">
        <f t="shared" si="0"/>
        <v>5510</v>
      </c>
      <c r="E18" s="246">
        <f t="shared" si="2"/>
        <v>2.3302801724137932E-2</v>
      </c>
      <c r="F18" s="248">
        <f t="shared" si="1"/>
        <v>0.1484375</v>
      </c>
      <c r="G18" s="7"/>
      <c r="H18" s="12"/>
    </row>
    <row r="19" spans="1:8" ht="17.25" customHeight="1" x14ac:dyDescent="0.2">
      <c r="A19" s="412" t="s">
        <v>54</v>
      </c>
      <c r="B19" s="231">
        <v>1</v>
      </c>
      <c r="C19" s="242">
        <f>'Input-data'!C18</f>
        <v>755</v>
      </c>
      <c r="D19" s="244">
        <f t="shared" si="0"/>
        <v>4645</v>
      </c>
      <c r="E19" s="246">
        <f t="shared" si="2"/>
        <v>2.0339439655172414E-2</v>
      </c>
      <c r="F19" s="248">
        <f t="shared" si="1"/>
        <v>0.12513469827586207</v>
      </c>
      <c r="G19" s="7"/>
    </row>
    <row r="20" spans="1:8" ht="17.25" customHeight="1" x14ac:dyDescent="0.2">
      <c r="A20" s="410"/>
      <c r="B20" s="231">
        <v>0.5</v>
      </c>
      <c r="C20" s="242">
        <f>'Input-data'!C19</f>
        <v>2350</v>
      </c>
      <c r="D20" s="244">
        <f t="shared" si="0"/>
        <v>3890</v>
      </c>
      <c r="E20" s="246">
        <f t="shared" si="2"/>
        <v>6.3308189655172417E-2</v>
      </c>
      <c r="F20" s="248">
        <f t="shared" si="1"/>
        <v>0.10479525862068965</v>
      </c>
      <c r="G20" s="7"/>
    </row>
    <row r="21" spans="1:8" ht="17.25" customHeight="1" x14ac:dyDescent="0.2">
      <c r="A21" s="410"/>
      <c r="B21" s="233">
        <v>0.25</v>
      </c>
      <c r="C21" s="242">
        <f>'Input-data'!C20</f>
        <v>1180</v>
      </c>
      <c r="D21" s="244">
        <f t="shared" si="0"/>
        <v>1540</v>
      </c>
      <c r="E21" s="246">
        <f t="shared" si="2"/>
        <v>3.1788793103448273E-2</v>
      </c>
      <c r="F21" s="248">
        <f t="shared" si="1"/>
        <v>4.1487068965517238E-2</v>
      </c>
    </row>
    <row r="22" spans="1:8" ht="17.25" customHeight="1" x14ac:dyDescent="0.2">
      <c r="A22" s="410"/>
      <c r="B22" s="233">
        <v>0.125</v>
      </c>
      <c r="C22" s="242">
        <f>'Input-data'!C21</f>
        <v>230</v>
      </c>
      <c r="D22" s="244">
        <f t="shared" si="0"/>
        <v>360</v>
      </c>
      <c r="E22" s="246">
        <f t="shared" si="2"/>
        <v>6.1961206896551727E-3</v>
      </c>
      <c r="F22" s="248">
        <f t="shared" si="1"/>
        <v>9.6982758620689658E-3</v>
      </c>
    </row>
    <row r="23" spans="1:8" ht="17.25" customHeight="1" x14ac:dyDescent="0.2">
      <c r="A23" s="411"/>
      <c r="B23" s="233">
        <v>6.3E-2</v>
      </c>
      <c r="C23" s="242">
        <f>'Input-data'!C22</f>
        <v>130</v>
      </c>
      <c r="D23" s="244">
        <f t="shared" si="0"/>
        <v>130</v>
      </c>
      <c r="E23" s="246">
        <f t="shared" si="2"/>
        <v>3.5021551724137932E-3</v>
      </c>
      <c r="F23" s="248">
        <f t="shared" si="1"/>
        <v>3.5021551724137932E-3</v>
      </c>
    </row>
    <row r="24" spans="1:8" ht="17.25" customHeight="1" x14ac:dyDescent="0.2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25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">
      <c r="C27" s="1"/>
      <c r="D27" s="1"/>
      <c r="E27" s="1"/>
      <c r="F27" s="1"/>
    </row>
    <row r="28" spans="1:8" ht="19.5" customHeight="1" x14ac:dyDescent="0.25">
      <c r="A28" s="41" t="s">
        <v>62</v>
      </c>
      <c r="C28" s="1"/>
      <c r="D28" s="1"/>
      <c r="E28" s="1"/>
      <c r="F28" s="1"/>
    </row>
    <row r="29" spans="1:8" ht="13.5" thickBot="1" x14ac:dyDescent="0.25"/>
    <row r="30" spans="1:8" ht="20.25" customHeight="1" x14ac:dyDescent="0.2">
      <c r="A30" s="428" t="s">
        <v>63</v>
      </c>
      <c r="B30" s="429"/>
      <c r="C30" s="452">
        <f ca="1">SUM(Interpolation!E3:E403)*0.0025</f>
        <v>24.061466691104293</v>
      </c>
      <c r="D30" s="453"/>
      <c r="E30" s="241" t="s">
        <v>197</v>
      </c>
      <c r="F30" s="241"/>
      <c r="G30" s="241"/>
      <c r="H30" s="241"/>
    </row>
    <row r="31" spans="1:8" ht="20.25" customHeight="1" x14ac:dyDescent="0.2">
      <c r="A31" s="434" t="s">
        <v>68</v>
      </c>
      <c r="B31" s="435"/>
      <c r="C31" s="450">
        <f ca="1">(C45*C39)^0.5</f>
        <v>10.71125296348411</v>
      </c>
      <c r="D31" s="451"/>
    </row>
    <row r="32" spans="1:8" ht="20.25" customHeight="1" x14ac:dyDescent="0.2">
      <c r="A32" s="436" t="s">
        <v>15</v>
      </c>
      <c r="B32" s="437"/>
      <c r="C32" s="450">
        <f ca="1">C31/C33</f>
        <v>2.4716483516483518</v>
      </c>
      <c r="D32" s="451"/>
    </row>
    <row r="33" spans="1:6" ht="20.25" customHeight="1" x14ac:dyDescent="0.2">
      <c r="A33" s="438" t="s">
        <v>69</v>
      </c>
      <c r="B33" s="439"/>
      <c r="C33" s="450">
        <f ca="1">(C45/C39)^0.5</f>
        <v>4.3336476066025877</v>
      </c>
      <c r="D33" s="451"/>
    </row>
    <row r="34" spans="1:6" ht="20.25" customHeight="1" x14ac:dyDescent="0.2">
      <c r="A34" s="436" t="s">
        <v>12</v>
      </c>
      <c r="B34" s="437"/>
      <c r="C34" s="450">
        <f ca="1">STDEV(Interpolation!E3:E403)</f>
        <v>25.817933968013811</v>
      </c>
      <c r="D34" s="451"/>
    </row>
    <row r="35" spans="1:6" ht="20.25" customHeight="1" x14ac:dyDescent="0.2">
      <c r="A35" s="444" t="s">
        <v>76</v>
      </c>
      <c r="B35" s="445"/>
      <c r="C35" s="448">
        <f>geometric_std_dev!G21</f>
        <v>2.3634772682952057</v>
      </c>
      <c r="D35" s="449"/>
      <c r="E35" s="228"/>
    </row>
    <row r="36" spans="1:6" ht="20.25" customHeight="1" x14ac:dyDescent="0.2">
      <c r="A36" s="436" t="s">
        <v>10</v>
      </c>
      <c r="B36" s="437"/>
      <c r="C36" s="450">
        <f ca="1">SKEW(Interpolation!E3:E403)</f>
        <v>1.7679784270576606</v>
      </c>
      <c r="D36" s="451"/>
      <c r="E36" s="228"/>
      <c r="F36" s="228"/>
    </row>
    <row r="37" spans="1:6" ht="20.25" customHeight="1" x14ac:dyDescent="0.2">
      <c r="A37" s="436" t="s">
        <v>9</v>
      </c>
      <c r="B37" s="437"/>
      <c r="C37" s="450">
        <f ca="1">KURT(Interpolation!E3:E403)</f>
        <v>3.1239689005168318</v>
      </c>
      <c r="D37" s="451"/>
      <c r="E37" s="228"/>
      <c r="F37" s="228"/>
    </row>
    <row r="38" spans="1:6" ht="20.25" customHeight="1" x14ac:dyDescent="0.2">
      <c r="A38" s="436" t="s">
        <v>7</v>
      </c>
      <c r="B38" s="437"/>
      <c r="C38" s="450">
        <f ca="1">Interpolation!E363</f>
        <v>0.48106382978723405</v>
      </c>
      <c r="D38" s="451"/>
      <c r="E38" s="228"/>
      <c r="F38" s="228"/>
    </row>
    <row r="39" spans="1:6" ht="20.25" customHeight="1" x14ac:dyDescent="0.2">
      <c r="A39" s="436" t="s">
        <v>16</v>
      </c>
      <c r="B39" s="437"/>
      <c r="C39" s="450">
        <f ca="1">Interpolation!E339</f>
        <v>2.4716483516483514</v>
      </c>
      <c r="D39" s="451"/>
      <c r="E39" s="228"/>
      <c r="F39" s="228"/>
    </row>
    <row r="40" spans="1:6" ht="20.25" customHeight="1" x14ac:dyDescent="0.2">
      <c r="A40" s="436" t="s">
        <v>18</v>
      </c>
      <c r="B40" s="437"/>
      <c r="C40" s="450">
        <f ca="1">Interpolation!E303</f>
        <v>5.9672131147540988</v>
      </c>
      <c r="D40" s="451"/>
      <c r="E40" s="228"/>
      <c r="F40" s="228"/>
    </row>
    <row r="41" spans="1:6" ht="20.25" customHeight="1" x14ac:dyDescent="0.2">
      <c r="A41" s="438" t="s">
        <v>50</v>
      </c>
      <c r="B41" s="439"/>
      <c r="C41" s="450">
        <f ca="1">Interpolation!E283</f>
        <v>7.8395964691046647</v>
      </c>
      <c r="D41" s="451"/>
      <c r="E41" s="228"/>
      <c r="F41" s="228"/>
    </row>
    <row r="42" spans="1:6" ht="20.25" customHeight="1" x14ac:dyDescent="0.25">
      <c r="A42" s="444" t="s">
        <v>51</v>
      </c>
      <c r="B42" s="445"/>
      <c r="C42" s="448">
        <f ca="1">Interpolation!E203</f>
        <v>15.54315379623621</v>
      </c>
      <c r="D42" s="449"/>
      <c r="E42" s="295">
        <f ca="1">17.5*(C42/1000)^(-1/6)</f>
        <v>35.030649637159364</v>
      </c>
      <c r="F42" s="228"/>
    </row>
    <row r="43" spans="1:6" ht="20.25" customHeight="1" x14ac:dyDescent="0.2">
      <c r="A43" s="438" t="s">
        <v>47</v>
      </c>
      <c r="B43" s="439"/>
      <c r="C43" s="450">
        <f ca="1">Interpolation!E163</f>
        <v>21.418376068376062</v>
      </c>
      <c r="D43" s="451"/>
      <c r="E43" s="296"/>
      <c r="F43" s="228"/>
    </row>
    <row r="44" spans="1:6" ht="20.25" customHeight="1" x14ac:dyDescent="0.2">
      <c r="A44" s="436" t="s">
        <v>19</v>
      </c>
      <c r="B44" s="437"/>
      <c r="C44" s="450">
        <f ca="1">Interpolation!E103</f>
        <v>30.638888888888886</v>
      </c>
      <c r="D44" s="451"/>
      <c r="E44" s="296"/>
      <c r="F44" s="228"/>
    </row>
    <row r="45" spans="1:6" ht="20.25" customHeight="1" x14ac:dyDescent="0.2">
      <c r="A45" s="440" t="s">
        <v>17</v>
      </c>
      <c r="B45" s="441"/>
      <c r="C45" s="450">
        <f ca="1">Interpolation!E67</f>
        <v>46.418795768917789</v>
      </c>
      <c r="D45" s="451"/>
      <c r="E45" s="296"/>
      <c r="F45" s="228"/>
    </row>
    <row r="46" spans="1:6" ht="20.25" customHeight="1" x14ac:dyDescent="0.2">
      <c r="A46" s="440" t="s">
        <v>8</v>
      </c>
      <c r="B46" s="441"/>
      <c r="C46" s="450">
        <f ca="1">Interpolation!E43</f>
        <v>58.198128559804672</v>
      </c>
      <c r="D46" s="451"/>
      <c r="E46" s="296">
        <f ca="1">23.5*(2*C46/1000)^(-1/6)</f>
        <v>33.631380382436156</v>
      </c>
      <c r="F46" s="228"/>
    </row>
    <row r="47" spans="1:6" ht="20.25" customHeight="1" x14ac:dyDescent="0.2">
      <c r="A47" s="442" t="s">
        <v>48</v>
      </c>
      <c r="B47" s="443"/>
      <c r="C47" s="450">
        <f ca="1">C43/C38</f>
        <v>44.522940080215612</v>
      </c>
      <c r="D47" s="451"/>
      <c r="E47" s="228"/>
      <c r="F47" s="228"/>
    </row>
    <row r="48" spans="1:6" ht="20.25" customHeight="1" thickBot="1" x14ac:dyDescent="0.25">
      <c r="A48" s="446" t="s">
        <v>49</v>
      </c>
      <c r="B48" s="447"/>
      <c r="C48" s="454">
        <f ca="1">C41^2/(C43*C38)</f>
        <v>5.9648314078992213</v>
      </c>
      <c r="D48" s="455"/>
      <c r="E48" s="228"/>
      <c r="F48" s="228"/>
    </row>
    <row r="49" spans="1:5" ht="20.25" customHeight="1" x14ac:dyDescent="0.2">
      <c r="A49" s="456" t="s">
        <v>184</v>
      </c>
      <c r="B49" s="457"/>
      <c r="C49" s="457"/>
      <c r="D49" s="458"/>
    </row>
    <row r="50" spans="1:5" ht="20.25" customHeight="1" x14ac:dyDescent="0.2">
      <c r="A50" s="430" t="s">
        <v>179</v>
      </c>
      <c r="B50" s="431"/>
      <c r="C50" s="459">
        <f ca="1">-0.0333+(0.4665/((1000*C42/1000)^0.21))</f>
        <v>0.22889742834886218</v>
      </c>
      <c r="D50" s="460"/>
    </row>
    <row r="51" spans="1:5" ht="20.25" customHeight="1" x14ac:dyDescent="0.2">
      <c r="A51" s="432" t="s">
        <v>180</v>
      </c>
      <c r="B51" s="433"/>
      <c r="C51" s="463">
        <f ca="1">0.13+(0.21/((1000*C42/1000+0.002)^0.21))</f>
        <v>0.24802780755297543</v>
      </c>
      <c r="D51" s="464"/>
    </row>
    <row r="52" spans="1:5" ht="20.25" customHeight="1" x14ac:dyDescent="0.2">
      <c r="A52" s="430" t="s">
        <v>181</v>
      </c>
      <c r="B52" s="431"/>
      <c r="C52" s="459">
        <f>0.621*EXP(-0.457*C35)</f>
        <v>0.21086581226178508</v>
      </c>
      <c r="D52" s="460"/>
    </row>
    <row r="53" spans="1:5" ht="20.25" customHeight="1" x14ac:dyDescent="0.2">
      <c r="A53" s="432" t="s">
        <v>182</v>
      </c>
      <c r="B53" s="433"/>
      <c r="C53" s="463">
        <f>'Berechnung_Yu&amp;Stand'!J1086</f>
        <v>0.15222516139016806</v>
      </c>
      <c r="D53" s="464"/>
    </row>
    <row r="54" spans="1:5" ht="20.25" customHeight="1" thickBot="1" x14ac:dyDescent="0.25">
      <c r="A54" s="461" t="s">
        <v>183</v>
      </c>
      <c r="B54" s="462"/>
      <c r="C54" s="465">
        <f>0.353-0.068*C35+0.146*F20</f>
        <v>0.20758365351454669</v>
      </c>
      <c r="D54" s="466"/>
    </row>
    <row r="61" spans="1:5" x14ac:dyDescent="0.2">
      <c r="C61" s="13" t="s">
        <v>64</v>
      </c>
      <c r="E61" s="13" t="s">
        <v>65</v>
      </c>
    </row>
    <row r="64" spans="1:5" x14ac:dyDescent="0.2">
      <c r="C64" s="13" t="s">
        <v>64</v>
      </c>
      <c r="E64" s="13" t="s">
        <v>66</v>
      </c>
    </row>
    <row r="68" spans="3:5" x14ac:dyDescent="0.2">
      <c r="C68" s="13" t="s">
        <v>64</v>
      </c>
      <c r="E68" s="13" t="s">
        <v>67</v>
      </c>
    </row>
    <row r="71" spans="3:5" x14ac:dyDescent="0.2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40625" defaultRowHeight="12.75" x14ac:dyDescent="0.2"/>
  <cols>
    <col min="1" max="1" width="25.42578125" customWidth="1"/>
    <col min="2" max="2" width="18.42578125" customWidth="1"/>
    <col min="3" max="3" width="9.140625" customWidth="1"/>
    <col min="4" max="4" width="24.7109375" customWidth="1"/>
    <col min="5" max="5" width="20.42578125" customWidth="1"/>
  </cols>
  <sheetData>
    <row r="1" spans="1:5" x14ac:dyDescent="0.2">
      <c r="A1" s="8" t="e">
        <f>#REF!</f>
        <v>#REF!</v>
      </c>
      <c r="B1" s="4"/>
      <c r="D1" s="3"/>
      <c r="E1" t="e">
        <f>#REF!</f>
        <v>#REF!</v>
      </c>
    </row>
    <row r="2" spans="1:5" ht="13.5" thickBot="1" x14ac:dyDescent="0.25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5" thickBot="1" x14ac:dyDescent="0.25">
      <c r="D3" s="2">
        <v>100</v>
      </c>
      <c r="E3" s="6">
        <f ca="1">E4</f>
        <v>122.83525812619507</v>
      </c>
    </row>
    <row r="4" spans="1:5" x14ac:dyDescent="0.2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122.83525812619507</v>
      </c>
    </row>
    <row r="5" spans="1:5" x14ac:dyDescent="0.2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120.67051625239003</v>
      </c>
    </row>
    <row r="6" spans="1:5" x14ac:dyDescent="0.2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118.5057743785851</v>
      </c>
    </row>
    <row r="7" spans="1:5" x14ac:dyDescent="0.2">
      <c r="A7" s="16">
        <f>Statistik!F23*100</f>
        <v>0.35021551724137934</v>
      </c>
      <c r="B7" s="18">
        <f>'Input-data'!B22</f>
        <v>6.3E-2</v>
      </c>
      <c r="D7" s="2">
        <v>99</v>
      </c>
      <c r="E7" s="6">
        <f t="shared" ca="1" si="0"/>
        <v>116.34103250478017</v>
      </c>
    </row>
    <row r="8" spans="1:5" x14ac:dyDescent="0.2">
      <c r="A8" s="16">
        <f>Statistik!F22*100</f>
        <v>0.96982758620689657</v>
      </c>
      <c r="B8" s="18">
        <v>0.125</v>
      </c>
      <c r="D8" s="2">
        <v>98.75</v>
      </c>
      <c r="E8" s="6">
        <f t="shared" ca="1" si="0"/>
        <v>114.17629063097513</v>
      </c>
    </row>
    <row r="9" spans="1:5" x14ac:dyDescent="0.2">
      <c r="A9" s="16">
        <f>Statistik!F21*100</f>
        <v>4.1487068965517242</v>
      </c>
      <c r="B9" s="18">
        <f>'Input-data'!B20</f>
        <v>0.25</v>
      </c>
      <c r="D9" s="2">
        <v>98.5</v>
      </c>
      <c r="E9" s="6">
        <f t="shared" ca="1" si="0"/>
        <v>112.0115487571702</v>
      </c>
    </row>
    <row r="10" spans="1:5" x14ac:dyDescent="0.2">
      <c r="A10" s="16">
        <f>Statistik!F20*100</f>
        <v>10.479525862068966</v>
      </c>
      <c r="B10" s="18">
        <f>'Input-data'!B19</f>
        <v>0.5</v>
      </c>
      <c r="D10" s="2">
        <v>98.25</v>
      </c>
      <c r="E10" s="6">
        <f t="shared" ca="1" si="0"/>
        <v>109.84680688336516</v>
      </c>
    </row>
    <row r="11" spans="1:5" x14ac:dyDescent="0.2">
      <c r="A11" s="16">
        <f>Statistik!F19*100</f>
        <v>12.513469827586206</v>
      </c>
      <c r="B11" s="18">
        <f>'Input-data'!B18</f>
        <v>1</v>
      </c>
      <c r="D11" s="2">
        <v>98</v>
      </c>
      <c r="E11" s="6">
        <f t="shared" ca="1" si="0"/>
        <v>107.68206500956023</v>
      </c>
    </row>
    <row r="12" spans="1:5" x14ac:dyDescent="0.2">
      <c r="A12" s="16">
        <f>Statistik!F18*100</f>
        <v>14.84375</v>
      </c>
      <c r="B12" s="18">
        <f>'Input-data'!B17</f>
        <v>2</v>
      </c>
      <c r="D12" s="2">
        <v>97.75</v>
      </c>
      <c r="E12" s="6">
        <f t="shared" ca="1" si="0"/>
        <v>105.51732313575519</v>
      </c>
    </row>
    <row r="13" spans="1:5" x14ac:dyDescent="0.2">
      <c r="A13" s="16">
        <f>Statistik!F17*100</f>
        <v>19.74676724137931</v>
      </c>
      <c r="B13" s="18">
        <f>'Input-data'!B16</f>
        <v>4</v>
      </c>
      <c r="D13" s="2">
        <v>97.5</v>
      </c>
      <c r="E13" s="6">
        <f t="shared" ca="1" si="0"/>
        <v>103.35258126195026</v>
      </c>
    </row>
    <row r="14" spans="1:5" x14ac:dyDescent="0.2">
      <c r="A14" s="16">
        <f>Statistik!F16*100</f>
        <v>30.428340517241381</v>
      </c>
      <c r="B14" s="18">
        <f>'Input-data'!B15</f>
        <v>8</v>
      </c>
      <c r="D14" s="2">
        <v>97.25</v>
      </c>
      <c r="E14" s="6">
        <f t="shared" ca="1" si="0"/>
        <v>101.18783938814533</v>
      </c>
    </row>
    <row r="15" spans="1:5" x14ac:dyDescent="0.2">
      <c r="A15" s="16">
        <f>Statistik!F15*100</f>
        <v>51.185344827586206</v>
      </c>
      <c r="B15" s="18">
        <f>'Input-data'!B14</f>
        <v>16</v>
      </c>
      <c r="D15" s="2">
        <v>97</v>
      </c>
      <c r="E15" s="6">
        <f t="shared" ca="1" si="0"/>
        <v>99.023097514340293</v>
      </c>
    </row>
    <row r="16" spans="1:5" x14ac:dyDescent="0.2">
      <c r="A16" s="16">
        <f>Statistik!F14*100</f>
        <v>76.400862068965523</v>
      </c>
      <c r="B16" s="18">
        <f>'Input-data'!B13</f>
        <v>31.5</v>
      </c>
      <c r="D16" s="2">
        <v>96.75</v>
      </c>
      <c r="E16" s="6">
        <f t="shared" ca="1" si="0"/>
        <v>96.858355640535365</v>
      </c>
    </row>
    <row r="17" spans="1:5" x14ac:dyDescent="0.2">
      <c r="A17" s="16">
        <f>Statistik!F13*100</f>
        <v>92.955280172413808</v>
      </c>
      <c r="B17" s="18">
        <v>64</v>
      </c>
      <c r="D17" s="2">
        <v>96.5</v>
      </c>
      <c r="E17" s="6">
        <f t="shared" ca="1" si="0"/>
        <v>94.693613766730323</v>
      </c>
    </row>
    <row r="18" spans="1:5" x14ac:dyDescent="0.2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92.528871892925395</v>
      </c>
    </row>
    <row r="19" spans="1:5" ht="13.5" thickBot="1" x14ac:dyDescent="0.25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90.364130019120353</v>
      </c>
    </row>
    <row r="20" spans="1:5" x14ac:dyDescent="0.2">
      <c r="D20" s="2">
        <v>95.75</v>
      </c>
      <c r="E20" s="6">
        <f t="shared" ca="1" si="0"/>
        <v>88.199388145315424</v>
      </c>
    </row>
    <row r="21" spans="1:5" x14ac:dyDescent="0.2">
      <c r="D21" s="2">
        <v>95.5</v>
      </c>
      <c r="E21" s="6">
        <f t="shared" ca="1" si="0"/>
        <v>86.034646271510496</v>
      </c>
    </row>
    <row r="22" spans="1:5" x14ac:dyDescent="0.2">
      <c r="D22" s="2">
        <v>95.25</v>
      </c>
      <c r="E22" s="6">
        <f t="shared" ca="1" si="0"/>
        <v>83.869904397705454</v>
      </c>
    </row>
    <row r="23" spans="1:5" x14ac:dyDescent="0.2">
      <c r="D23" s="2">
        <v>95</v>
      </c>
      <c r="E23" s="6">
        <f t="shared" ca="1" si="0"/>
        <v>81.705162523900526</v>
      </c>
    </row>
    <row r="24" spans="1:5" x14ac:dyDescent="0.2">
      <c r="D24" s="2">
        <v>94.75</v>
      </c>
      <c r="E24" s="6">
        <f t="shared" ca="1" si="0"/>
        <v>79.540420650095484</v>
      </c>
    </row>
    <row r="25" spans="1:5" x14ac:dyDescent="0.2">
      <c r="D25" s="2">
        <v>94.5</v>
      </c>
      <c r="E25" s="6">
        <f t="shared" ca="1" si="0"/>
        <v>77.375678776290556</v>
      </c>
    </row>
    <row r="26" spans="1:5" x14ac:dyDescent="0.2">
      <c r="D26" s="2">
        <v>94.25</v>
      </c>
      <c r="E26" s="6">
        <f t="shared" ca="1" si="0"/>
        <v>75.210936902485628</v>
      </c>
    </row>
    <row r="27" spans="1:5" x14ac:dyDescent="0.2">
      <c r="D27" s="2">
        <v>94</v>
      </c>
      <c r="E27" s="6">
        <f t="shared" ca="1" si="0"/>
        <v>73.046195028680586</v>
      </c>
    </row>
    <row r="28" spans="1:5" x14ac:dyDescent="0.2">
      <c r="D28" s="2">
        <v>93.75</v>
      </c>
      <c r="E28" s="6">
        <f t="shared" ca="1" si="0"/>
        <v>70.881453154875658</v>
      </c>
    </row>
    <row r="29" spans="1:5" x14ac:dyDescent="0.2">
      <c r="D29" s="2">
        <v>93.5</v>
      </c>
      <c r="E29" s="6">
        <f t="shared" ca="1" si="0"/>
        <v>68.716711281070616</v>
      </c>
    </row>
    <row r="30" spans="1:5" x14ac:dyDescent="0.2">
      <c r="D30" s="2">
        <v>93.25</v>
      </c>
      <c r="E30" s="6">
        <f t="shared" ca="1" si="0"/>
        <v>66.551969407265688</v>
      </c>
    </row>
    <row r="31" spans="1:5" x14ac:dyDescent="0.2">
      <c r="D31" s="2">
        <v>93</v>
      </c>
      <c r="E31" s="6">
        <f t="shared" ca="1" si="0"/>
        <v>64.387227533460646</v>
      </c>
    </row>
    <row r="32" spans="1:5" x14ac:dyDescent="0.2">
      <c r="D32" s="2">
        <v>92.75</v>
      </c>
      <c r="E32" s="6">
        <f t="shared" ca="1" si="0"/>
        <v>63.596989422294513</v>
      </c>
    </row>
    <row r="33" spans="4:5" x14ac:dyDescent="0.2">
      <c r="D33" s="2">
        <v>92.5</v>
      </c>
      <c r="E33" s="6">
        <f t="shared" ca="1" si="0"/>
        <v>63.106183889340883</v>
      </c>
    </row>
    <row r="34" spans="4:5" x14ac:dyDescent="0.2">
      <c r="D34" s="2">
        <v>92.25</v>
      </c>
      <c r="E34" s="6">
        <f t="shared" ca="1" si="0"/>
        <v>62.615378356387282</v>
      </c>
    </row>
    <row r="35" spans="4:5" x14ac:dyDescent="0.2">
      <c r="D35" s="2">
        <v>92</v>
      </c>
      <c r="E35" s="6">
        <f t="shared" ca="1" si="0"/>
        <v>62.124572823433653</v>
      </c>
    </row>
    <row r="36" spans="4:5" x14ac:dyDescent="0.2">
      <c r="D36" s="2">
        <v>91.75</v>
      </c>
      <c r="E36" s="6">
        <f t="shared" ca="1" si="0"/>
        <v>61.633767290480023</v>
      </c>
    </row>
    <row r="37" spans="4:5" x14ac:dyDescent="0.2">
      <c r="D37" s="2">
        <v>91.5</v>
      </c>
      <c r="E37" s="6">
        <f t="shared" ca="1" si="0"/>
        <v>61.142961757526393</v>
      </c>
    </row>
    <row r="38" spans="4:5" x14ac:dyDescent="0.2">
      <c r="D38" s="2">
        <v>91.25</v>
      </c>
      <c r="E38" s="6">
        <f t="shared" ca="1" si="0"/>
        <v>60.652156224572792</v>
      </c>
    </row>
    <row r="39" spans="4:5" x14ac:dyDescent="0.2">
      <c r="D39" s="2">
        <v>91</v>
      </c>
      <c r="E39" s="6">
        <f t="shared" ca="1" si="0"/>
        <v>60.161350691619162</v>
      </c>
    </row>
    <row r="40" spans="4:5" x14ac:dyDescent="0.2">
      <c r="D40" s="2">
        <v>90.75</v>
      </c>
      <c r="E40" s="6">
        <f t="shared" ca="1" si="0"/>
        <v>59.670545158665533</v>
      </c>
    </row>
    <row r="41" spans="4:5" x14ac:dyDescent="0.2">
      <c r="D41" s="2">
        <v>90.5</v>
      </c>
      <c r="E41" s="6">
        <f t="shared" ca="1" si="0"/>
        <v>59.179739625711932</v>
      </c>
    </row>
    <row r="42" spans="4:5" x14ac:dyDescent="0.2">
      <c r="D42" s="2">
        <v>90.25</v>
      </c>
      <c r="E42" s="6">
        <f t="shared" ca="1" si="0"/>
        <v>58.688934092758302</v>
      </c>
    </row>
    <row r="43" spans="4:5" x14ac:dyDescent="0.2">
      <c r="D43" s="2">
        <v>90</v>
      </c>
      <c r="E43" s="6">
        <f t="shared" ca="1" si="0"/>
        <v>58.198128559804672</v>
      </c>
    </row>
    <row r="44" spans="4:5" x14ac:dyDescent="0.2">
      <c r="D44" s="2">
        <v>89.75</v>
      </c>
      <c r="E44" s="6">
        <f t="shared" ca="1" si="0"/>
        <v>57.707323026851071</v>
      </c>
    </row>
    <row r="45" spans="4:5" x14ac:dyDescent="0.2">
      <c r="D45" s="2">
        <v>89.5</v>
      </c>
      <c r="E45" s="6">
        <f t="shared" ca="1" si="0"/>
        <v>57.216517493897442</v>
      </c>
    </row>
    <row r="46" spans="4:5" x14ac:dyDescent="0.2">
      <c r="D46" s="2">
        <v>89.25</v>
      </c>
      <c r="E46" s="6">
        <f t="shared" ca="1" si="0"/>
        <v>56.725711960943812</v>
      </c>
    </row>
    <row r="47" spans="4:5" x14ac:dyDescent="0.2">
      <c r="D47" s="2">
        <v>89</v>
      </c>
      <c r="E47" s="6">
        <f t="shared" ca="1" si="0"/>
        <v>56.234906427990211</v>
      </c>
    </row>
    <row r="48" spans="4:5" x14ac:dyDescent="0.2">
      <c r="D48" s="2">
        <v>88.75</v>
      </c>
      <c r="E48" s="6">
        <f t="shared" ca="1" si="0"/>
        <v>55.744100895036581</v>
      </c>
    </row>
    <row r="49" spans="4:5" x14ac:dyDescent="0.2">
      <c r="D49" s="2">
        <v>88.5</v>
      </c>
      <c r="E49" s="6">
        <f t="shared" ca="1" si="0"/>
        <v>55.253295362082952</v>
      </c>
    </row>
    <row r="50" spans="4:5" x14ac:dyDescent="0.2">
      <c r="D50" s="2">
        <v>88.25</v>
      </c>
      <c r="E50" s="6">
        <f t="shared" ca="1" si="0"/>
        <v>54.76248982912935</v>
      </c>
    </row>
    <row r="51" spans="4:5" x14ac:dyDescent="0.2">
      <c r="D51" s="2">
        <v>88</v>
      </c>
      <c r="E51" s="6">
        <f t="shared" ca="1" si="0"/>
        <v>54.271684296175721</v>
      </c>
    </row>
    <row r="52" spans="4:5" x14ac:dyDescent="0.2">
      <c r="D52" s="2">
        <v>87.75</v>
      </c>
      <c r="E52" s="6">
        <f t="shared" ca="1" si="0"/>
        <v>53.780878763222091</v>
      </c>
    </row>
    <row r="53" spans="4:5" x14ac:dyDescent="0.2">
      <c r="D53" s="2">
        <v>87.5</v>
      </c>
      <c r="E53" s="6">
        <f t="shared" ca="1" si="0"/>
        <v>53.29007323026849</v>
      </c>
    </row>
    <row r="54" spans="4:5" x14ac:dyDescent="0.2">
      <c r="D54" s="2">
        <v>87.25</v>
      </c>
      <c r="E54" s="6">
        <f t="shared" ca="1" si="0"/>
        <v>52.79926769731486</v>
      </c>
    </row>
    <row r="55" spans="4:5" x14ac:dyDescent="0.2">
      <c r="D55" s="2">
        <v>87</v>
      </c>
      <c r="E55" s="6">
        <f t="shared" ca="1" si="0"/>
        <v>52.308462164361231</v>
      </c>
    </row>
    <row r="56" spans="4:5" x14ac:dyDescent="0.2">
      <c r="D56" s="2">
        <v>86.75</v>
      </c>
      <c r="E56" s="6">
        <f t="shared" ca="1" si="0"/>
        <v>51.81765663140763</v>
      </c>
    </row>
    <row r="57" spans="4:5" x14ac:dyDescent="0.2">
      <c r="D57" s="2">
        <v>86.5</v>
      </c>
      <c r="E57" s="6">
        <f t="shared" ca="1" si="0"/>
        <v>51.326851098454</v>
      </c>
    </row>
    <row r="58" spans="4:5" x14ac:dyDescent="0.2">
      <c r="D58" s="2">
        <v>86.25</v>
      </c>
      <c r="E58" s="6">
        <f t="shared" ca="1" si="0"/>
        <v>50.83604556550037</v>
      </c>
    </row>
    <row r="59" spans="4:5" x14ac:dyDescent="0.2">
      <c r="D59" s="2">
        <v>86</v>
      </c>
      <c r="E59" s="6">
        <f t="shared" ca="1" si="0"/>
        <v>50.345240032546741</v>
      </c>
    </row>
    <row r="60" spans="4:5" x14ac:dyDescent="0.2">
      <c r="D60" s="2">
        <v>85.75</v>
      </c>
      <c r="E60" s="6">
        <f t="shared" ca="1" si="0"/>
        <v>49.85443449959314</v>
      </c>
    </row>
    <row r="61" spans="4:5" x14ac:dyDescent="0.2">
      <c r="D61" s="2">
        <v>85.5</v>
      </c>
      <c r="E61" s="6">
        <f t="shared" ca="1" si="0"/>
        <v>49.36362896663951</v>
      </c>
    </row>
    <row r="62" spans="4:5" x14ac:dyDescent="0.2">
      <c r="D62" s="2">
        <v>85.25</v>
      </c>
      <c r="E62" s="6">
        <f t="shared" ca="1" si="0"/>
        <v>48.87282343368588</v>
      </c>
    </row>
    <row r="63" spans="4:5" x14ac:dyDescent="0.2">
      <c r="D63" s="2">
        <v>85</v>
      </c>
      <c r="E63" s="6">
        <f t="shared" ca="1" si="0"/>
        <v>48.382017900732279</v>
      </c>
    </row>
    <row r="64" spans="4:5" x14ac:dyDescent="0.2">
      <c r="D64" s="2">
        <v>84.75</v>
      </c>
      <c r="E64" s="6">
        <f t="shared" ca="1" si="0"/>
        <v>47.89121236777865</v>
      </c>
    </row>
    <row r="65" spans="4:5" x14ac:dyDescent="0.2">
      <c r="D65" s="2">
        <v>84.5</v>
      </c>
      <c r="E65" s="6">
        <f t="shared" ca="1" si="0"/>
        <v>47.40040683482502</v>
      </c>
    </row>
    <row r="66" spans="4:5" x14ac:dyDescent="0.2">
      <c r="D66" s="2">
        <v>84.25</v>
      </c>
      <c r="E66" s="6">
        <f t="shared" ca="1" si="0"/>
        <v>46.909601301871419</v>
      </c>
    </row>
    <row r="67" spans="4:5" x14ac:dyDescent="0.2">
      <c r="D67" s="2">
        <v>84</v>
      </c>
      <c r="E67" s="6">
        <f t="shared" ca="1" si="0"/>
        <v>46.418795768917789</v>
      </c>
    </row>
    <row r="68" spans="4:5" x14ac:dyDescent="0.2">
      <c r="D68" s="2">
        <v>83.75</v>
      </c>
      <c r="E68" s="6">
        <f t="shared" ca="1" si="0"/>
        <v>45.92799023596416</v>
      </c>
    </row>
    <row r="69" spans="4:5" x14ac:dyDescent="0.2">
      <c r="D69" s="2">
        <v>83.5</v>
      </c>
      <c r="E69" s="6">
        <f t="shared" ref="E69:E132" ca="1" si="1">FORECAST(D69,OFFSET($B$4:$B$19,MATCH(D69,$A$4:$A$19,1)-1,0,2),OFFSET($A$4:$A$19,MATCH(D69,$A$4:$A$19,1)-1,0,2))</f>
        <v>45.437184703010558</v>
      </c>
    </row>
    <row r="70" spans="4:5" x14ac:dyDescent="0.2">
      <c r="D70" s="2">
        <v>83.25</v>
      </c>
      <c r="E70" s="6">
        <f t="shared" ca="1" si="1"/>
        <v>44.946379170056929</v>
      </c>
    </row>
    <row r="71" spans="4:5" x14ac:dyDescent="0.2">
      <c r="D71" s="2">
        <v>83</v>
      </c>
      <c r="E71" s="6">
        <f t="shared" ca="1" si="1"/>
        <v>44.455573637103299</v>
      </c>
    </row>
    <row r="72" spans="4:5" x14ac:dyDescent="0.2">
      <c r="D72" s="2">
        <v>82.75</v>
      </c>
      <c r="E72" s="6">
        <f t="shared" ca="1" si="1"/>
        <v>43.964768104149698</v>
      </c>
    </row>
    <row r="73" spans="4:5" x14ac:dyDescent="0.2">
      <c r="D73" s="2">
        <v>82.5</v>
      </c>
      <c r="E73" s="6">
        <f t="shared" ca="1" si="1"/>
        <v>43.473962571196068</v>
      </c>
    </row>
    <row r="74" spans="4:5" x14ac:dyDescent="0.2">
      <c r="D74" s="2">
        <v>82.25</v>
      </c>
      <c r="E74" s="6">
        <f t="shared" ca="1" si="1"/>
        <v>42.983157038242439</v>
      </c>
    </row>
    <row r="75" spans="4:5" x14ac:dyDescent="0.2">
      <c r="D75" s="2">
        <v>82</v>
      </c>
      <c r="E75" s="6">
        <f t="shared" ca="1" si="1"/>
        <v>42.492351505288838</v>
      </c>
    </row>
    <row r="76" spans="4:5" x14ac:dyDescent="0.2">
      <c r="D76" s="2">
        <v>81.75</v>
      </c>
      <c r="E76" s="6">
        <f t="shared" ca="1" si="1"/>
        <v>42.001545972335208</v>
      </c>
    </row>
    <row r="77" spans="4:5" x14ac:dyDescent="0.2">
      <c r="D77" s="2">
        <v>81.5</v>
      </c>
      <c r="E77" s="6">
        <f t="shared" ca="1" si="1"/>
        <v>41.510740439381578</v>
      </c>
    </row>
    <row r="78" spans="4:5" x14ac:dyDescent="0.2">
      <c r="D78" s="2">
        <v>81.25</v>
      </c>
      <c r="E78" s="6">
        <f t="shared" ca="1" si="1"/>
        <v>41.019934906427977</v>
      </c>
    </row>
    <row r="79" spans="4:5" x14ac:dyDescent="0.2">
      <c r="D79" s="2">
        <v>81</v>
      </c>
      <c r="E79" s="6">
        <f t="shared" ca="1" si="1"/>
        <v>40.529129373474348</v>
      </c>
    </row>
    <row r="80" spans="4:5" x14ac:dyDescent="0.2">
      <c r="D80" s="2">
        <v>80.75</v>
      </c>
      <c r="E80" s="6">
        <f t="shared" ca="1" si="1"/>
        <v>40.038323840520718</v>
      </c>
    </row>
    <row r="81" spans="4:5" x14ac:dyDescent="0.2">
      <c r="D81" s="2">
        <v>80.5</v>
      </c>
      <c r="E81" s="6">
        <f t="shared" ca="1" si="1"/>
        <v>39.547518307567088</v>
      </c>
    </row>
    <row r="82" spans="4:5" x14ac:dyDescent="0.2">
      <c r="D82" s="2">
        <v>80.25</v>
      </c>
      <c r="E82" s="6">
        <f t="shared" ca="1" si="1"/>
        <v>39.056712774613487</v>
      </c>
    </row>
    <row r="83" spans="4:5" x14ac:dyDescent="0.2">
      <c r="D83" s="2">
        <v>80</v>
      </c>
      <c r="E83" s="6">
        <f t="shared" ca="1" si="1"/>
        <v>38.565907241659858</v>
      </c>
    </row>
    <row r="84" spans="4:5" x14ac:dyDescent="0.2">
      <c r="D84" s="2">
        <v>79.75</v>
      </c>
      <c r="E84" s="6">
        <f t="shared" ca="1" si="1"/>
        <v>38.075101708706228</v>
      </c>
    </row>
    <row r="85" spans="4:5" x14ac:dyDescent="0.2">
      <c r="D85" s="2">
        <v>79.5</v>
      </c>
      <c r="E85" s="6">
        <f t="shared" ca="1" si="1"/>
        <v>37.584296175752627</v>
      </c>
    </row>
    <row r="86" spans="4:5" x14ac:dyDescent="0.2">
      <c r="D86" s="2">
        <v>79.25</v>
      </c>
      <c r="E86" s="6">
        <f t="shared" ca="1" si="1"/>
        <v>37.093490642798997</v>
      </c>
    </row>
    <row r="87" spans="4:5" x14ac:dyDescent="0.2">
      <c r="D87" s="2">
        <v>79</v>
      </c>
      <c r="E87" s="6">
        <f t="shared" ca="1" si="1"/>
        <v>36.602685109845368</v>
      </c>
    </row>
    <row r="88" spans="4:5" x14ac:dyDescent="0.2">
      <c r="D88" s="2">
        <v>78.75</v>
      </c>
      <c r="E88" s="6">
        <f t="shared" ca="1" si="1"/>
        <v>36.111879576891766</v>
      </c>
    </row>
    <row r="89" spans="4:5" x14ac:dyDescent="0.2">
      <c r="D89" s="2">
        <v>78.5</v>
      </c>
      <c r="E89" s="6">
        <f t="shared" ca="1" si="1"/>
        <v>35.621074043938137</v>
      </c>
    </row>
    <row r="90" spans="4:5" x14ac:dyDescent="0.2">
      <c r="D90" s="2">
        <v>78.25</v>
      </c>
      <c r="E90" s="6">
        <f t="shared" ca="1" si="1"/>
        <v>35.130268510984507</v>
      </c>
    </row>
    <row r="91" spans="4:5" x14ac:dyDescent="0.2">
      <c r="D91" s="2">
        <v>78</v>
      </c>
      <c r="E91" s="6">
        <f t="shared" ca="1" si="1"/>
        <v>34.639462978030906</v>
      </c>
    </row>
    <row r="92" spans="4:5" x14ac:dyDescent="0.2">
      <c r="D92" s="2">
        <v>77.75</v>
      </c>
      <c r="E92" s="6">
        <f t="shared" ca="1" si="1"/>
        <v>34.148657445077276</v>
      </c>
    </row>
    <row r="93" spans="4:5" x14ac:dyDescent="0.2">
      <c r="D93" s="2">
        <v>77.5</v>
      </c>
      <c r="E93" s="6">
        <f t="shared" ca="1" si="1"/>
        <v>33.657851912123647</v>
      </c>
    </row>
    <row r="94" spans="4:5" x14ac:dyDescent="0.2">
      <c r="D94" s="2">
        <v>77.25</v>
      </c>
      <c r="E94" s="6">
        <f t="shared" ca="1" si="1"/>
        <v>33.167046379170046</v>
      </c>
    </row>
    <row r="95" spans="4:5" x14ac:dyDescent="0.2">
      <c r="D95" s="2">
        <v>77</v>
      </c>
      <c r="E95" s="6">
        <f t="shared" ca="1" si="1"/>
        <v>32.676240846216416</v>
      </c>
    </row>
    <row r="96" spans="4:5" x14ac:dyDescent="0.2">
      <c r="D96" s="2">
        <v>76.75</v>
      </c>
      <c r="E96" s="6">
        <f t="shared" ca="1" si="1"/>
        <v>32.185435313262786</v>
      </c>
    </row>
    <row r="97" spans="4:5" x14ac:dyDescent="0.2">
      <c r="D97" s="2">
        <v>76.5</v>
      </c>
      <c r="E97" s="6">
        <f t="shared" ca="1" si="1"/>
        <v>31.694629780309185</v>
      </c>
    </row>
    <row r="98" spans="4:5" x14ac:dyDescent="0.2">
      <c r="D98" s="2">
        <v>76.25</v>
      </c>
      <c r="E98" s="6">
        <f t="shared" ca="1" si="1"/>
        <v>31.40726495726495</v>
      </c>
    </row>
    <row r="99" spans="4:5" x14ac:dyDescent="0.2">
      <c r="D99" s="2">
        <v>76</v>
      </c>
      <c r="E99" s="6">
        <f t="shared" ca="1" si="1"/>
        <v>31.253589743589735</v>
      </c>
    </row>
    <row r="100" spans="4:5" x14ac:dyDescent="0.2">
      <c r="D100" s="2">
        <v>75.75</v>
      </c>
      <c r="E100" s="6">
        <f t="shared" ca="1" si="1"/>
        <v>31.099914529914521</v>
      </c>
    </row>
    <row r="101" spans="4:5" x14ac:dyDescent="0.2">
      <c r="D101" s="2">
        <v>75.5</v>
      </c>
      <c r="E101" s="6">
        <f t="shared" ca="1" si="1"/>
        <v>30.946239316239307</v>
      </c>
    </row>
    <row r="102" spans="4:5" x14ac:dyDescent="0.2">
      <c r="D102" s="2">
        <v>75.25</v>
      </c>
      <c r="E102" s="6">
        <f t="shared" ca="1" si="1"/>
        <v>30.792564102564093</v>
      </c>
    </row>
    <row r="103" spans="4:5" x14ac:dyDescent="0.2">
      <c r="D103" s="2">
        <v>75</v>
      </c>
      <c r="E103" s="6">
        <f t="shared" ca="1" si="1"/>
        <v>30.638888888888886</v>
      </c>
    </row>
    <row r="104" spans="4:5" x14ac:dyDescent="0.2">
      <c r="D104" s="2">
        <v>74.75</v>
      </c>
      <c r="E104" s="6">
        <f t="shared" ca="1" si="1"/>
        <v>30.485213675213672</v>
      </c>
    </row>
    <row r="105" spans="4:5" x14ac:dyDescent="0.2">
      <c r="D105" s="2">
        <v>74.5</v>
      </c>
      <c r="E105" s="6">
        <f t="shared" ca="1" si="1"/>
        <v>30.331538461538457</v>
      </c>
    </row>
    <row r="106" spans="4:5" x14ac:dyDescent="0.2">
      <c r="D106" s="2">
        <v>74.25</v>
      </c>
      <c r="E106" s="6">
        <f t="shared" ca="1" si="1"/>
        <v>30.177863247863243</v>
      </c>
    </row>
    <row r="107" spans="4:5" x14ac:dyDescent="0.2">
      <c r="D107" s="2">
        <v>74</v>
      </c>
      <c r="E107" s="6">
        <f t="shared" ca="1" si="1"/>
        <v>30.024188034188029</v>
      </c>
    </row>
    <row r="108" spans="4:5" x14ac:dyDescent="0.2">
      <c r="D108" s="2">
        <v>73.75</v>
      </c>
      <c r="E108" s="6">
        <f t="shared" ca="1" si="1"/>
        <v>29.870512820512815</v>
      </c>
    </row>
    <row r="109" spans="4:5" x14ac:dyDescent="0.2">
      <c r="D109" s="2">
        <v>73.5</v>
      </c>
      <c r="E109" s="6">
        <f t="shared" ca="1" si="1"/>
        <v>29.716837606837601</v>
      </c>
    </row>
    <row r="110" spans="4:5" x14ac:dyDescent="0.2">
      <c r="D110" s="2">
        <v>73.25</v>
      </c>
      <c r="E110" s="6">
        <f t="shared" ca="1" si="1"/>
        <v>29.563162393162386</v>
      </c>
    </row>
    <row r="111" spans="4:5" x14ac:dyDescent="0.2">
      <c r="D111" s="2">
        <v>73</v>
      </c>
      <c r="E111" s="6">
        <f t="shared" ca="1" si="1"/>
        <v>29.409487179487172</v>
      </c>
    </row>
    <row r="112" spans="4:5" x14ac:dyDescent="0.2">
      <c r="D112" s="2">
        <v>72.75</v>
      </c>
      <c r="E112" s="6">
        <f t="shared" ca="1" si="1"/>
        <v>29.255811965811958</v>
      </c>
    </row>
    <row r="113" spans="4:5" x14ac:dyDescent="0.2">
      <c r="D113" s="2">
        <v>72.5</v>
      </c>
      <c r="E113" s="6">
        <f t="shared" ca="1" si="1"/>
        <v>29.102136752136744</v>
      </c>
    </row>
    <row r="114" spans="4:5" x14ac:dyDescent="0.2">
      <c r="D114" s="2">
        <v>72.25</v>
      </c>
      <c r="E114" s="6">
        <f t="shared" ca="1" si="1"/>
        <v>28.94846153846153</v>
      </c>
    </row>
    <row r="115" spans="4:5" x14ac:dyDescent="0.2">
      <c r="D115" s="2">
        <v>72</v>
      </c>
      <c r="E115" s="6">
        <f t="shared" ca="1" si="1"/>
        <v>28.794786324786322</v>
      </c>
    </row>
    <row r="116" spans="4:5" x14ac:dyDescent="0.2">
      <c r="D116" s="2">
        <v>71.75</v>
      </c>
      <c r="E116" s="6">
        <f t="shared" ca="1" si="1"/>
        <v>28.641111111111108</v>
      </c>
    </row>
    <row r="117" spans="4:5" x14ac:dyDescent="0.2">
      <c r="D117" s="2">
        <v>71.5</v>
      </c>
      <c r="E117" s="6">
        <f t="shared" ca="1" si="1"/>
        <v>28.487435897435894</v>
      </c>
    </row>
    <row r="118" spans="4:5" x14ac:dyDescent="0.2">
      <c r="D118" s="2">
        <v>71.25</v>
      </c>
      <c r="E118" s="6">
        <f t="shared" ca="1" si="1"/>
        <v>28.33376068376068</v>
      </c>
    </row>
    <row r="119" spans="4:5" x14ac:dyDescent="0.2">
      <c r="D119" s="2">
        <v>71</v>
      </c>
      <c r="E119" s="6">
        <f t="shared" ca="1" si="1"/>
        <v>28.180085470085466</v>
      </c>
    </row>
    <row r="120" spans="4:5" x14ac:dyDescent="0.2">
      <c r="D120" s="2">
        <v>70.75</v>
      </c>
      <c r="E120" s="6">
        <f t="shared" ca="1" si="1"/>
        <v>28.026410256410252</v>
      </c>
    </row>
    <row r="121" spans="4:5" x14ac:dyDescent="0.2">
      <c r="D121" s="2">
        <v>70.5</v>
      </c>
      <c r="E121" s="6">
        <f t="shared" ca="1" si="1"/>
        <v>27.872735042735037</v>
      </c>
    </row>
    <row r="122" spans="4:5" x14ac:dyDescent="0.2">
      <c r="D122" s="2">
        <v>70.25</v>
      </c>
      <c r="E122" s="6">
        <f t="shared" ca="1" si="1"/>
        <v>27.719059829059823</v>
      </c>
    </row>
    <row r="123" spans="4:5" x14ac:dyDescent="0.2">
      <c r="D123" s="2">
        <v>70</v>
      </c>
      <c r="E123" s="6">
        <f t="shared" ca="1" si="1"/>
        <v>27.565384615384609</v>
      </c>
    </row>
    <row r="124" spans="4:5" x14ac:dyDescent="0.2">
      <c r="D124" s="2">
        <v>69.75</v>
      </c>
      <c r="E124" s="6">
        <f t="shared" ca="1" si="1"/>
        <v>27.411709401709395</v>
      </c>
    </row>
    <row r="125" spans="4:5" x14ac:dyDescent="0.2">
      <c r="D125" s="2">
        <v>69.5</v>
      </c>
      <c r="E125" s="6">
        <f t="shared" ca="1" si="1"/>
        <v>27.258034188034181</v>
      </c>
    </row>
    <row r="126" spans="4:5" x14ac:dyDescent="0.2">
      <c r="D126" s="2">
        <v>69.25</v>
      </c>
      <c r="E126" s="6">
        <f t="shared" ca="1" si="1"/>
        <v>27.104358974358966</v>
      </c>
    </row>
    <row r="127" spans="4:5" x14ac:dyDescent="0.2">
      <c r="D127" s="2">
        <v>69</v>
      </c>
      <c r="E127" s="6">
        <f t="shared" ca="1" si="1"/>
        <v>26.950683760683752</v>
      </c>
    </row>
    <row r="128" spans="4:5" x14ac:dyDescent="0.2">
      <c r="D128" s="2">
        <v>68.75</v>
      </c>
      <c r="E128" s="6">
        <f t="shared" ca="1" si="1"/>
        <v>26.797008547008545</v>
      </c>
    </row>
    <row r="129" spans="4:5" x14ac:dyDescent="0.2">
      <c r="D129" s="2">
        <v>68.5</v>
      </c>
      <c r="E129" s="6">
        <f t="shared" ca="1" si="1"/>
        <v>26.643333333333331</v>
      </c>
    </row>
    <row r="130" spans="4:5" x14ac:dyDescent="0.2">
      <c r="D130" s="2">
        <v>68.25</v>
      </c>
      <c r="E130" s="6">
        <f t="shared" ca="1" si="1"/>
        <v>26.489658119658117</v>
      </c>
    </row>
    <row r="131" spans="4:5" x14ac:dyDescent="0.2">
      <c r="D131" s="2">
        <v>68</v>
      </c>
      <c r="E131" s="6">
        <f t="shared" ca="1" si="1"/>
        <v>26.335982905982902</v>
      </c>
    </row>
    <row r="132" spans="4:5" x14ac:dyDescent="0.2">
      <c r="D132" s="2">
        <v>67.75</v>
      </c>
      <c r="E132" s="6">
        <f t="shared" ca="1" si="1"/>
        <v>26.182307692307688</v>
      </c>
    </row>
    <row r="133" spans="4:5" x14ac:dyDescent="0.2">
      <c r="D133" s="2">
        <v>67.5</v>
      </c>
      <c r="E133" s="6">
        <f t="shared" ref="E133:E196" ca="1" si="2">FORECAST(D133,OFFSET($B$4:$B$19,MATCH(D133,$A$4:$A$19,1)-1,0,2),OFFSET($A$4:$A$19,MATCH(D133,$A$4:$A$19,1)-1,0,2))</f>
        <v>26.028632478632474</v>
      </c>
    </row>
    <row r="134" spans="4:5" x14ac:dyDescent="0.2">
      <c r="D134" s="2">
        <v>67.25</v>
      </c>
      <c r="E134" s="6">
        <f t="shared" ca="1" si="2"/>
        <v>25.87495726495726</v>
      </c>
    </row>
    <row r="135" spans="4:5" x14ac:dyDescent="0.2">
      <c r="D135" s="2">
        <v>67</v>
      </c>
      <c r="E135" s="6">
        <f t="shared" ca="1" si="2"/>
        <v>25.721282051282046</v>
      </c>
    </row>
    <row r="136" spans="4:5" x14ac:dyDescent="0.2">
      <c r="D136" s="2">
        <v>66.75</v>
      </c>
      <c r="E136" s="6">
        <f t="shared" ca="1" si="2"/>
        <v>25.567606837606832</v>
      </c>
    </row>
    <row r="137" spans="4:5" x14ac:dyDescent="0.2">
      <c r="D137" s="2">
        <v>66.5</v>
      </c>
      <c r="E137" s="6">
        <f t="shared" ca="1" si="2"/>
        <v>25.413931623931617</v>
      </c>
    </row>
    <row r="138" spans="4:5" x14ac:dyDescent="0.2">
      <c r="D138" s="2">
        <v>66.25</v>
      </c>
      <c r="E138" s="6">
        <f t="shared" ca="1" si="2"/>
        <v>25.260256410256403</v>
      </c>
    </row>
    <row r="139" spans="4:5" x14ac:dyDescent="0.2">
      <c r="D139" s="2">
        <v>66</v>
      </c>
      <c r="E139" s="6">
        <f t="shared" ca="1" si="2"/>
        <v>25.106581196581189</v>
      </c>
    </row>
    <row r="140" spans="4:5" x14ac:dyDescent="0.2">
      <c r="D140" s="2">
        <v>65.75</v>
      </c>
      <c r="E140" s="6">
        <f t="shared" ca="1" si="2"/>
        <v>24.952905982905975</v>
      </c>
    </row>
    <row r="141" spans="4:5" x14ac:dyDescent="0.2">
      <c r="D141" s="2">
        <v>65.5</v>
      </c>
      <c r="E141" s="6">
        <f t="shared" ca="1" si="2"/>
        <v>24.799230769230768</v>
      </c>
    </row>
    <row r="142" spans="4:5" x14ac:dyDescent="0.2">
      <c r="D142" s="2">
        <v>65.25</v>
      </c>
      <c r="E142" s="6">
        <f t="shared" ca="1" si="2"/>
        <v>24.645555555555553</v>
      </c>
    </row>
    <row r="143" spans="4:5" x14ac:dyDescent="0.2">
      <c r="D143" s="2">
        <v>65</v>
      </c>
      <c r="E143" s="6">
        <f t="shared" ca="1" si="2"/>
        <v>24.491880341880339</v>
      </c>
    </row>
    <row r="144" spans="4:5" x14ac:dyDescent="0.2">
      <c r="D144" s="2">
        <v>64.75</v>
      </c>
      <c r="E144" s="6">
        <f t="shared" ca="1" si="2"/>
        <v>24.338205128205125</v>
      </c>
    </row>
    <row r="145" spans="4:5" x14ac:dyDescent="0.2">
      <c r="D145" s="2">
        <v>64.5</v>
      </c>
      <c r="E145" s="6">
        <f t="shared" ca="1" si="2"/>
        <v>24.184529914529911</v>
      </c>
    </row>
    <row r="146" spans="4:5" x14ac:dyDescent="0.2">
      <c r="D146" s="2">
        <v>64.25</v>
      </c>
      <c r="E146" s="6">
        <f t="shared" ca="1" si="2"/>
        <v>24.030854700854697</v>
      </c>
    </row>
    <row r="147" spans="4:5" x14ac:dyDescent="0.2">
      <c r="D147" s="2">
        <v>64</v>
      </c>
      <c r="E147" s="6">
        <f t="shared" ca="1" si="2"/>
        <v>23.877179487179482</v>
      </c>
    </row>
    <row r="148" spans="4:5" x14ac:dyDescent="0.2">
      <c r="D148" s="2">
        <v>63.75</v>
      </c>
      <c r="E148" s="6">
        <f t="shared" ca="1" si="2"/>
        <v>23.723504273504268</v>
      </c>
    </row>
    <row r="149" spans="4:5" x14ac:dyDescent="0.2">
      <c r="D149" s="2">
        <v>63.5</v>
      </c>
      <c r="E149" s="6">
        <f t="shared" ca="1" si="2"/>
        <v>23.569829059829054</v>
      </c>
    </row>
    <row r="150" spans="4:5" x14ac:dyDescent="0.2">
      <c r="D150" s="2">
        <v>63.25</v>
      </c>
      <c r="E150" s="6">
        <f t="shared" ca="1" si="2"/>
        <v>23.41615384615384</v>
      </c>
    </row>
    <row r="151" spans="4:5" x14ac:dyDescent="0.2">
      <c r="D151" s="2">
        <v>63</v>
      </c>
      <c r="E151" s="6">
        <f t="shared" ca="1" si="2"/>
        <v>23.262478632478626</v>
      </c>
    </row>
    <row r="152" spans="4:5" x14ac:dyDescent="0.2">
      <c r="D152" s="2">
        <v>62.75</v>
      </c>
      <c r="E152" s="6">
        <f t="shared" ca="1" si="2"/>
        <v>23.108803418803411</v>
      </c>
    </row>
    <row r="153" spans="4:5" x14ac:dyDescent="0.2">
      <c r="D153" s="2">
        <v>62.5</v>
      </c>
      <c r="E153" s="6">
        <f t="shared" ca="1" si="2"/>
        <v>22.955128205128197</v>
      </c>
    </row>
    <row r="154" spans="4:5" x14ac:dyDescent="0.2">
      <c r="D154" s="2">
        <v>62.25</v>
      </c>
      <c r="E154" s="6">
        <f t="shared" ca="1" si="2"/>
        <v>22.80145299145299</v>
      </c>
    </row>
    <row r="155" spans="4:5" x14ac:dyDescent="0.2">
      <c r="D155" s="2">
        <v>62</v>
      </c>
      <c r="E155" s="6">
        <f t="shared" ca="1" si="2"/>
        <v>22.647777777777776</v>
      </c>
    </row>
    <row r="156" spans="4:5" x14ac:dyDescent="0.2">
      <c r="D156" s="2">
        <v>61.75</v>
      </c>
      <c r="E156" s="6">
        <f t="shared" ca="1" si="2"/>
        <v>22.494102564102562</v>
      </c>
    </row>
    <row r="157" spans="4:5" x14ac:dyDescent="0.2">
      <c r="D157" s="2">
        <v>61.5</v>
      </c>
      <c r="E157" s="6">
        <f t="shared" ca="1" si="2"/>
        <v>22.340427350427348</v>
      </c>
    </row>
    <row r="158" spans="4:5" x14ac:dyDescent="0.2">
      <c r="D158" s="2">
        <v>61.25</v>
      </c>
      <c r="E158" s="6">
        <f t="shared" ca="1" si="2"/>
        <v>22.186752136752133</v>
      </c>
    </row>
    <row r="159" spans="4:5" x14ac:dyDescent="0.2">
      <c r="D159" s="2">
        <v>61</v>
      </c>
      <c r="E159" s="6">
        <f t="shared" ca="1" si="2"/>
        <v>22.033076923076919</v>
      </c>
    </row>
    <row r="160" spans="4:5" x14ac:dyDescent="0.2">
      <c r="D160" s="2">
        <v>60.75</v>
      </c>
      <c r="E160" s="6">
        <f t="shared" ca="1" si="2"/>
        <v>21.879401709401705</v>
      </c>
    </row>
    <row r="161" spans="4:5" x14ac:dyDescent="0.2">
      <c r="D161" s="2">
        <v>60.5</v>
      </c>
      <c r="E161" s="6">
        <f t="shared" ca="1" si="2"/>
        <v>21.725726495726491</v>
      </c>
    </row>
    <row r="162" spans="4:5" x14ac:dyDescent="0.2">
      <c r="D162" s="2">
        <v>60.25</v>
      </c>
      <c r="E162" s="6">
        <f t="shared" ca="1" si="2"/>
        <v>21.572051282051277</v>
      </c>
    </row>
    <row r="163" spans="4:5" x14ac:dyDescent="0.2">
      <c r="D163" s="2">
        <v>60</v>
      </c>
      <c r="E163" s="6">
        <f t="shared" ca="1" si="2"/>
        <v>21.418376068376062</v>
      </c>
    </row>
    <row r="164" spans="4:5" x14ac:dyDescent="0.2">
      <c r="D164" s="2">
        <v>59.75</v>
      </c>
      <c r="E164" s="6">
        <f t="shared" ca="1" si="2"/>
        <v>21.264700854700848</v>
      </c>
    </row>
    <row r="165" spans="4:5" x14ac:dyDescent="0.2">
      <c r="D165" s="2">
        <v>59.5</v>
      </c>
      <c r="E165" s="6">
        <f t="shared" ca="1" si="2"/>
        <v>21.111025641025634</v>
      </c>
    </row>
    <row r="166" spans="4:5" x14ac:dyDescent="0.2">
      <c r="D166" s="2">
        <v>59.25</v>
      </c>
      <c r="E166" s="6">
        <f t="shared" ca="1" si="2"/>
        <v>20.95735042735042</v>
      </c>
    </row>
    <row r="167" spans="4:5" x14ac:dyDescent="0.2">
      <c r="D167" s="2">
        <v>59</v>
      </c>
      <c r="E167" s="6">
        <f t="shared" ca="1" si="2"/>
        <v>20.803675213675213</v>
      </c>
    </row>
    <row r="168" spans="4:5" x14ac:dyDescent="0.2">
      <c r="D168" s="2">
        <v>58.75</v>
      </c>
      <c r="E168" s="6">
        <f t="shared" ca="1" si="2"/>
        <v>20.65</v>
      </c>
    </row>
    <row r="169" spans="4:5" x14ac:dyDescent="0.2">
      <c r="D169" s="2">
        <v>58.5</v>
      </c>
      <c r="E169" s="6">
        <f t="shared" ca="1" si="2"/>
        <v>20.496324786324784</v>
      </c>
    </row>
    <row r="170" spans="4:5" x14ac:dyDescent="0.2">
      <c r="D170" s="2">
        <v>58.25</v>
      </c>
      <c r="E170" s="6">
        <f t="shared" ca="1" si="2"/>
        <v>20.34264957264957</v>
      </c>
    </row>
    <row r="171" spans="4:5" x14ac:dyDescent="0.2">
      <c r="D171" s="2">
        <v>58</v>
      </c>
      <c r="E171" s="6">
        <f t="shared" ca="1" si="2"/>
        <v>20.188974358974356</v>
      </c>
    </row>
    <row r="172" spans="4:5" x14ac:dyDescent="0.2">
      <c r="D172" s="2">
        <v>57.75</v>
      </c>
      <c r="E172" s="6">
        <f t="shared" ca="1" si="2"/>
        <v>20.035299145299142</v>
      </c>
    </row>
    <row r="173" spans="4:5" x14ac:dyDescent="0.2">
      <c r="D173" s="2">
        <v>57.5</v>
      </c>
      <c r="E173" s="6">
        <f t="shared" ca="1" si="2"/>
        <v>19.881623931623928</v>
      </c>
    </row>
    <row r="174" spans="4:5" x14ac:dyDescent="0.2">
      <c r="D174" s="2">
        <v>57.25</v>
      </c>
      <c r="E174" s="6">
        <f t="shared" ca="1" si="2"/>
        <v>19.727948717948713</v>
      </c>
    </row>
    <row r="175" spans="4:5" x14ac:dyDescent="0.2">
      <c r="D175" s="2">
        <v>57</v>
      </c>
      <c r="E175" s="6">
        <f t="shared" ca="1" si="2"/>
        <v>19.574273504273499</v>
      </c>
    </row>
    <row r="176" spans="4:5" x14ac:dyDescent="0.2">
      <c r="D176" s="2">
        <v>56.75</v>
      </c>
      <c r="E176" s="6">
        <f t="shared" ca="1" si="2"/>
        <v>19.420598290598285</v>
      </c>
    </row>
    <row r="177" spans="4:5" x14ac:dyDescent="0.2">
      <c r="D177" s="2">
        <v>56.5</v>
      </c>
      <c r="E177" s="6">
        <f t="shared" ca="1" si="2"/>
        <v>19.266923076923071</v>
      </c>
    </row>
    <row r="178" spans="4:5" x14ac:dyDescent="0.2">
      <c r="D178" s="2">
        <v>56.25</v>
      </c>
      <c r="E178" s="6">
        <f t="shared" ca="1" si="2"/>
        <v>19.113247863247857</v>
      </c>
    </row>
    <row r="179" spans="4:5" x14ac:dyDescent="0.2">
      <c r="D179" s="2">
        <v>56</v>
      </c>
      <c r="E179" s="6">
        <f t="shared" ca="1" si="2"/>
        <v>18.959572649572642</v>
      </c>
    </row>
    <row r="180" spans="4:5" x14ac:dyDescent="0.2">
      <c r="D180" s="2">
        <v>55.75</v>
      </c>
      <c r="E180" s="6">
        <f t="shared" ca="1" si="2"/>
        <v>18.805897435897435</v>
      </c>
    </row>
    <row r="181" spans="4:5" x14ac:dyDescent="0.2">
      <c r="D181" s="2">
        <v>55.5</v>
      </c>
      <c r="E181" s="6">
        <f t="shared" ca="1" si="2"/>
        <v>18.652222222222221</v>
      </c>
    </row>
    <row r="182" spans="4:5" x14ac:dyDescent="0.2">
      <c r="D182" s="2">
        <v>55.25</v>
      </c>
      <c r="E182" s="6">
        <f t="shared" ca="1" si="2"/>
        <v>18.498547008547007</v>
      </c>
    </row>
    <row r="183" spans="4:5" x14ac:dyDescent="0.2">
      <c r="D183" s="2">
        <v>55</v>
      </c>
      <c r="E183" s="6">
        <f t="shared" ca="1" si="2"/>
        <v>18.344871794871793</v>
      </c>
    </row>
    <row r="184" spans="4:5" x14ac:dyDescent="0.2">
      <c r="D184" s="2">
        <v>54.75</v>
      </c>
      <c r="E184" s="6">
        <f t="shared" ca="1" si="2"/>
        <v>18.191196581196579</v>
      </c>
    </row>
    <row r="185" spans="4:5" x14ac:dyDescent="0.2">
      <c r="D185" s="2">
        <v>54.5</v>
      </c>
      <c r="E185" s="6">
        <f t="shared" ca="1" si="2"/>
        <v>18.037521367521364</v>
      </c>
    </row>
    <row r="186" spans="4:5" x14ac:dyDescent="0.2">
      <c r="D186" s="2">
        <v>54.25</v>
      </c>
      <c r="E186" s="6">
        <f t="shared" ca="1" si="2"/>
        <v>17.88384615384615</v>
      </c>
    </row>
    <row r="187" spans="4:5" x14ac:dyDescent="0.2">
      <c r="D187" s="2">
        <v>54</v>
      </c>
      <c r="E187" s="6">
        <f t="shared" ca="1" si="2"/>
        <v>17.730170940170936</v>
      </c>
    </row>
    <row r="188" spans="4:5" x14ac:dyDescent="0.2">
      <c r="D188" s="2">
        <v>53.75</v>
      </c>
      <c r="E188" s="6">
        <f t="shared" ca="1" si="2"/>
        <v>17.576495726495722</v>
      </c>
    </row>
    <row r="189" spans="4:5" x14ac:dyDescent="0.2">
      <c r="D189" s="2">
        <v>53.5</v>
      </c>
      <c r="E189" s="6">
        <f t="shared" ca="1" si="2"/>
        <v>17.422820512820508</v>
      </c>
    </row>
    <row r="190" spans="4:5" x14ac:dyDescent="0.2">
      <c r="D190" s="2">
        <v>53.25</v>
      </c>
      <c r="E190" s="6">
        <f t="shared" ca="1" si="2"/>
        <v>17.269145299145293</v>
      </c>
    </row>
    <row r="191" spans="4:5" x14ac:dyDescent="0.2">
      <c r="D191" s="2">
        <v>53</v>
      </c>
      <c r="E191" s="6">
        <f t="shared" ca="1" si="2"/>
        <v>17.115470085470079</v>
      </c>
    </row>
    <row r="192" spans="4:5" x14ac:dyDescent="0.2">
      <c r="D192" s="2">
        <v>52.75</v>
      </c>
      <c r="E192" s="6">
        <f t="shared" ca="1" si="2"/>
        <v>16.961794871794872</v>
      </c>
    </row>
    <row r="193" spans="4:5" x14ac:dyDescent="0.2">
      <c r="D193" s="2">
        <v>52.5</v>
      </c>
      <c r="E193" s="6">
        <f t="shared" ca="1" si="2"/>
        <v>16.808119658119658</v>
      </c>
    </row>
    <row r="194" spans="4:5" x14ac:dyDescent="0.2">
      <c r="D194" s="2">
        <v>52.25</v>
      </c>
      <c r="E194" s="6">
        <f t="shared" ca="1" si="2"/>
        <v>16.654444444444444</v>
      </c>
    </row>
    <row r="195" spans="4:5" x14ac:dyDescent="0.2">
      <c r="D195" s="2">
        <v>52</v>
      </c>
      <c r="E195" s="6">
        <f t="shared" ca="1" si="2"/>
        <v>16.50076923076923</v>
      </c>
    </row>
    <row r="196" spans="4:5" x14ac:dyDescent="0.2">
      <c r="D196" s="2">
        <v>51.75</v>
      </c>
      <c r="E196" s="6">
        <f t="shared" ca="1" si="2"/>
        <v>16.347094017094015</v>
      </c>
    </row>
    <row r="197" spans="4:5" x14ac:dyDescent="0.2">
      <c r="D197" s="2">
        <v>51.5</v>
      </c>
      <c r="E197" s="6">
        <f t="shared" ref="E197:E260" ca="1" si="3">FORECAST(D197,OFFSET($B$4:$B$19,MATCH(D197,$A$4:$A$19,1)-1,0,2),OFFSET($A$4:$A$19,MATCH(D197,$A$4:$A$19,1)-1,0,2))</f>
        <v>16.193418803418801</v>
      </c>
    </row>
    <row r="198" spans="4:5" x14ac:dyDescent="0.2">
      <c r="D198" s="2">
        <v>51.25</v>
      </c>
      <c r="E198" s="6">
        <f t="shared" ca="1" si="3"/>
        <v>16.039743589743587</v>
      </c>
    </row>
    <row r="199" spans="4:5" x14ac:dyDescent="0.2">
      <c r="D199" s="2">
        <v>51</v>
      </c>
      <c r="E199" s="6">
        <f t="shared" ca="1" si="3"/>
        <v>15.928565866320573</v>
      </c>
    </row>
    <row r="200" spans="4:5" x14ac:dyDescent="0.2">
      <c r="D200" s="2">
        <v>50.75</v>
      </c>
      <c r="E200" s="6">
        <f t="shared" ca="1" si="3"/>
        <v>15.832212848799481</v>
      </c>
    </row>
    <row r="201" spans="4:5" x14ac:dyDescent="0.2">
      <c r="D201" s="2">
        <v>50.5</v>
      </c>
      <c r="E201" s="6">
        <f t="shared" ca="1" si="3"/>
        <v>15.735859831278391</v>
      </c>
    </row>
    <row r="202" spans="4:5" x14ac:dyDescent="0.2">
      <c r="D202" s="2">
        <v>50.25</v>
      </c>
      <c r="E202" s="6">
        <f t="shared" ca="1" si="3"/>
        <v>15.639506813757302</v>
      </c>
    </row>
    <row r="203" spans="4:5" x14ac:dyDescent="0.2">
      <c r="D203" s="2">
        <v>50</v>
      </c>
      <c r="E203" s="6">
        <f t="shared" ca="1" si="3"/>
        <v>15.54315379623621</v>
      </c>
    </row>
    <row r="204" spans="4:5" x14ac:dyDescent="0.2">
      <c r="D204" s="2">
        <v>49.75</v>
      </c>
      <c r="E204" s="6">
        <f t="shared" ca="1" si="3"/>
        <v>15.44680077871512</v>
      </c>
    </row>
    <row r="205" spans="4:5" x14ac:dyDescent="0.2">
      <c r="D205" s="2">
        <v>49.5</v>
      </c>
      <c r="E205" s="6">
        <f t="shared" ca="1" si="3"/>
        <v>15.350447761194031</v>
      </c>
    </row>
    <row r="206" spans="4:5" x14ac:dyDescent="0.2">
      <c r="D206" s="2">
        <v>49.25</v>
      </c>
      <c r="E206" s="6">
        <f t="shared" ca="1" si="3"/>
        <v>15.254094743672939</v>
      </c>
    </row>
    <row r="207" spans="4:5" x14ac:dyDescent="0.2">
      <c r="D207" s="2">
        <v>49</v>
      </c>
      <c r="E207" s="6">
        <f t="shared" ca="1" si="3"/>
        <v>15.157741726151849</v>
      </c>
    </row>
    <row r="208" spans="4:5" x14ac:dyDescent="0.2">
      <c r="D208" s="2">
        <v>48.75</v>
      </c>
      <c r="E208" s="6">
        <f t="shared" ca="1" si="3"/>
        <v>15.06138870863076</v>
      </c>
    </row>
    <row r="209" spans="4:5" x14ac:dyDescent="0.2">
      <c r="D209" s="2">
        <v>48.5</v>
      </c>
      <c r="E209" s="6">
        <f t="shared" ca="1" si="3"/>
        <v>14.965035691109671</v>
      </c>
    </row>
    <row r="210" spans="4:5" x14ac:dyDescent="0.2">
      <c r="D210" s="2">
        <v>48.25</v>
      </c>
      <c r="E210" s="6">
        <f t="shared" ca="1" si="3"/>
        <v>14.868682673588578</v>
      </c>
    </row>
    <row r="211" spans="4:5" x14ac:dyDescent="0.2">
      <c r="D211" s="2">
        <v>48</v>
      </c>
      <c r="E211" s="6">
        <f t="shared" ca="1" si="3"/>
        <v>14.772329656067489</v>
      </c>
    </row>
    <row r="212" spans="4:5" x14ac:dyDescent="0.2">
      <c r="D212" s="2">
        <v>47.75</v>
      </c>
      <c r="E212" s="6">
        <f t="shared" ca="1" si="3"/>
        <v>14.6759766385464</v>
      </c>
    </row>
    <row r="213" spans="4:5" x14ac:dyDescent="0.2">
      <c r="D213" s="2">
        <v>47.5</v>
      </c>
      <c r="E213" s="6">
        <f t="shared" ca="1" si="3"/>
        <v>14.579623621025307</v>
      </c>
    </row>
    <row r="214" spans="4:5" x14ac:dyDescent="0.2">
      <c r="D214" s="2">
        <v>47.25</v>
      </c>
      <c r="E214" s="6">
        <f t="shared" ca="1" si="3"/>
        <v>14.483270603504218</v>
      </c>
    </row>
    <row r="215" spans="4:5" x14ac:dyDescent="0.2">
      <c r="D215" s="2">
        <v>47</v>
      </c>
      <c r="E215" s="6">
        <f t="shared" ca="1" si="3"/>
        <v>14.386917585983129</v>
      </c>
    </row>
    <row r="216" spans="4:5" x14ac:dyDescent="0.2">
      <c r="D216" s="2">
        <v>46.75</v>
      </c>
      <c r="E216" s="6">
        <f t="shared" ca="1" si="3"/>
        <v>14.29056456846204</v>
      </c>
    </row>
    <row r="217" spans="4:5" x14ac:dyDescent="0.2">
      <c r="D217" s="2">
        <v>46.5</v>
      </c>
      <c r="E217" s="6">
        <f t="shared" ca="1" si="3"/>
        <v>14.194211550940947</v>
      </c>
    </row>
    <row r="218" spans="4:5" x14ac:dyDescent="0.2">
      <c r="D218" s="2">
        <v>46.25</v>
      </c>
      <c r="E218" s="6">
        <f t="shared" ca="1" si="3"/>
        <v>14.097858533419858</v>
      </c>
    </row>
    <row r="219" spans="4:5" x14ac:dyDescent="0.2">
      <c r="D219" s="2">
        <v>46</v>
      </c>
      <c r="E219" s="6">
        <f t="shared" ca="1" si="3"/>
        <v>14.001505515898769</v>
      </c>
    </row>
    <row r="220" spans="4:5" x14ac:dyDescent="0.2">
      <c r="D220" s="2">
        <v>45.75</v>
      </c>
      <c r="E220" s="6">
        <f t="shared" ca="1" si="3"/>
        <v>13.905152498377676</v>
      </c>
    </row>
    <row r="221" spans="4:5" x14ac:dyDescent="0.2">
      <c r="D221" s="2">
        <v>45.5</v>
      </c>
      <c r="E221" s="6">
        <f t="shared" ca="1" si="3"/>
        <v>13.808799480856587</v>
      </c>
    </row>
    <row r="222" spans="4:5" x14ac:dyDescent="0.2">
      <c r="D222" s="2">
        <v>45.25</v>
      </c>
      <c r="E222" s="6">
        <f t="shared" ca="1" si="3"/>
        <v>13.712446463335498</v>
      </c>
    </row>
    <row r="223" spans="4:5" x14ac:dyDescent="0.2">
      <c r="D223" s="2">
        <v>45</v>
      </c>
      <c r="E223" s="6">
        <f t="shared" ca="1" si="3"/>
        <v>13.616093445814405</v>
      </c>
    </row>
    <row r="224" spans="4:5" x14ac:dyDescent="0.2">
      <c r="D224" s="2">
        <v>44.75</v>
      </c>
      <c r="E224" s="6">
        <f t="shared" ca="1" si="3"/>
        <v>13.519740428293316</v>
      </c>
    </row>
    <row r="225" spans="4:5" x14ac:dyDescent="0.2">
      <c r="D225" s="2">
        <v>44.5</v>
      </c>
      <c r="E225" s="6">
        <f t="shared" ca="1" si="3"/>
        <v>13.423387410772227</v>
      </c>
    </row>
    <row r="226" spans="4:5" x14ac:dyDescent="0.2">
      <c r="D226" s="2">
        <v>44.25</v>
      </c>
      <c r="E226" s="6">
        <f t="shared" ca="1" si="3"/>
        <v>13.327034393251138</v>
      </c>
    </row>
    <row r="227" spans="4:5" x14ac:dyDescent="0.2">
      <c r="D227" s="2">
        <v>44</v>
      </c>
      <c r="E227" s="6">
        <f t="shared" ca="1" si="3"/>
        <v>13.230681375730045</v>
      </c>
    </row>
    <row r="228" spans="4:5" x14ac:dyDescent="0.2">
      <c r="D228" s="2">
        <v>43.75</v>
      </c>
      <c r="E228" s="6">
        <f t="shared" ca="1" si="3"/>
        <v>13.134328358208956</v>
      </c>
    </row>
    <row r="229" spans="4:5" x14ac:dyDescent="0.2">
      <c r="D229" s="2">
        <v>43.5</v>
      </c>
      <c r="E229" s="6">
        <f t="shared" ca="1" si="3"/>
        <v>13.037975340687867</v>
      </c>
    </row>
    <row r="230" spans="4:5" x14ac:dyDescent="0.2">
      <c r="D230" s="2">
        <v>43.25</v>
      </c>
      <c r="E230" s="6">
        <f t="shared" ca="1" si="3"/>
        <v>12.941622323166774</v>
      </c>
    </row>
    <row r="231" spans="4:5" x14ac:dyDescent="0.2">
      <c r="D231" s="2">
        <v>43</v>
      </c>
      <c r="E231" s="6">
        <f t="shared" ca="1" si="3"/>
        <v>12.845269305645685</v>
      </c>
    </row>
    <row r="232" spans="4:5" x14ac:dyDescent="0.2">
      <c r="D232" s="2">
        <v>42.75</v>
      </c>
      <c r="E232" s="6">
        <f t="shared" ca="1" si="3"/>
        <v>12.748916288124596</v>
      </c>
    </row>
    <row r="233" spans="4:5" x14ac:dyDescent="0.2">
      <c r="D233" s="2">
        <v>42.5</v>
      </c>
      <c r="E233" s="6">
        <f t="shared" ca="1" si="3"/>
        <v>12.652563270603503</v>
      </c>
    </row>
    <row r="234" spans="4:5" x14ac:dyDescent="0.2">
      <c r="D234" s="2">
        <v>42.25</v>
      </c>
      <c r="E234" s="6">
        <f t="shared" ca="1" si="3"/>
        <v>12.556210253082414</v>
      </c>
    </row>
    <row r="235" spans="4:5" x14ac:dyDescent="0.2">
      <c r="D235" s="2">
        <v>42</v>
      </c>
      <c r="E235" s="6">
        <f t="shared" ca="1" si="3"/>
        <v>12.459857235561325</v>
      </c>
    </row>
    <row r="236" spans="4:5" x14ac:dyDescent="0.2">
      <c r="D236" s="2">
        <v>41.75</v>
      </c>
      <c r="E236" s="6">
        <f t="shared" ca="1" si="3"/>
        <v>12.363504218040235</v>
      </c>
    </row>
    <row r="237" spans="4:5" x14ac:dyDescent="0.2">
      <c r="D237" s="2">
        <v>41.5</v>
      </c>
      <c r="E237" s="6">
        <f t="shared" ca="1" si="3"/>
        <v>12.267151200519145</v>
      </c>
    </row>
    <row r="238" spans="4:5" x14ac:dyDescent="0.2">
      <c r="D238" s="2">
        <v>41.25</v>
      </c>
      <c r="E238" s="6">
        <f t="shared" ca="1" si="3"/>
        <v>12.170798182998054</v>
      </c>
    </row>
    <row r="239" spans="4:5" x14ac:dyDescent="0.2">
      <c r="D239" s="2">
        <v>41</v>
      </c>
      <c r="E239" s="6">
        <f t="shared" ca="1" si="3"/>
        <v>12.074445165476963</v>
      </c>
    </row>
    <row r="240" spans="4:5" x14ac:dyDescent="0.2">
      <c r="D240" s="2">
        <v>40.75</v>
      </c>
      <c r="E240" s="6">
        <f t="shared" ca="1" si="3"/>
        <v>11.978092147955874</v>
      </c>
    </row>
    <row r="241" spans="4:5" x14ac:dyDescent="0.2">
      <c r="D241" s="2">
        <v>40.5</v>
      </c>
      <c r="E241" s="6">
        <f t="shared" ca="1" si="3"/>
        <v>11.881739130434783</v>
      </c>
    </row>
    <row r="242" spans="4:5" x14ac:dyDescent="0.2">
      <c r="D242" s="2">
        <v>40.25</v>
      </c>
      <c r="E242" s="6">
        <f t="shared" ca="1" si="3"/>
        <v>11.785386112913693</v>
      </c>
    </row>
    <row r="243" spans="4:5" x14ac:dyDescent="0.2">
      <c r="D243" s="2">
        <v>40</v>
      </c>
      <c r="E243" s="6">
        <f t="shared" ca="1" si="3"/>
        <v>11.689033095392602</v>
      </c>
    </row>
    <row r="244" spans="4:5" x14ac:dyDescent="0.2">
      <c r="D244" s="2">
        <v>39.75</v>
      </c>
      <c r="E244" s="6">
        <f t="shared" ca="1" si="3"/>
        <v>11.592680077871512</v>
      </c>
    </row>
    <row r="245" spans="4:5" x14ac:dyDescent="0.2">
      <c r="D245" s="2">
        <v>39.5</v>
      </c>
      <c r="E245" s="6">
        <f t="shared" ca="1" si="3"/>
        <v>11.496327060350422</v>
      </c>
    </row>
    <row r="246" spans="4:5" x14ac:dyDescent="0.2">
      <c r="D246" s="2">
        <v>39.25</v>
      </c>
      <c r="E246" s="6">
        <f t="shared" ca="1" si="3"/>
        <v>11.399974042829331</v>
      </c>
    </row>
    <row r="247" spans="4:5" x14ac:dyDescent="0.2">
      <c r="D247" s="2">
        <v>39</v>
      </c>
      <c r="E247" s="6">
        <f t="shared" ca="1" si="3"/>
        <v>11.303621025308242</v>
      </c>
    </row>
    <row r="248" spans="4:5" x14ac:dyDescent="0.2">
      <c r="D248" s="2">
        <v>38.75</v>
      </c>
      <c r="E248" s="6">
        <f t="shared" ca="1" si="3"/>
        <v>11.207268007787151</v>
      </c>
    </row>
    <row r="249" spans="4:5" x14ac:dyDescent="0.2">
      <c r="D249" s="2">
        <v>38.5</v>
      </c>
      <c r="E249" s="6">
        <f t="shared" ca="1" si="3"/>
        <v>11.11091499026606</v>
      </c>
    </row>
    <row r="250" spans="4:5" x14ac:dyDescent="0.2">
      <c r="D250" s="2">
        <v>38.25</v>
      </c>
      <c r="E250" s="6">
        <f t="shared" ca="1" si="3"/>
        <v>11.014561972744971</v>
      </c>
    </row>
    <row r="251" spans="4:5" x14ac:dyDescent="0.2">
      <c r="D251" s="2">
        <v>38</v>
      </c>
      <c r="E251" s="6">
        <f t="shared" ca="1" si="3"/>
        <v>10.91820895522388</v>
      </c>
    </row>
    <row r="252" spans="4:5" x14ac:dyDescent="0.2">
      <c r="D252" s="2">
        <v>37.75</v>
      </c>
      <c r="E252" s="6">
        <f t="shared" ca="1" si="3"/>
        <v>10.821855937702791</v>
      </c>
    </row>
    <row r="253" spans="4:5" x14ac:dyDescent="0.2">
      <c r="D253" s="2">
        <v>37.5</v>
      </c>
      <c r="E253" s="6">
        <f t="shared" ca="1" si="3"/>
        <v>10.7255029201817</v>
      </c>
    </row>
    <row r="254" spans="4:5" x14ac:dyDescent="0.2">
      <c r="D254" s="2">
        <v>37.25</v>
      </c>
      <c r="E254" s="6">
        <f t="shared" ca="1" si="3"/>
        <v>10.629149902660609</v>
      </c>
    </row>
    <row r="255" spans="4:5" x14ac:dyDescent="0.2">
      <c r="D255" s="2">
        <v>37</v>
      </c>
      <c r="E255" s="6">
        <f t="shared" ca="1" si="3"/>
        <v>10.53279688513952</v>
      </c>
    </row>
    <row r="256" spans="4:5" x14ac:dyDescent="0.2">
      <c r="D256" s="2">
        <v>36.75</v>
      </c>
      <c r="E256" s="6">
        <f t="shared" ca="1" si="3"/>
        <v>10.436443867618429</v>
      </c>
    </row>
    <row r="257" spans="4:5" x14ac:dyDescent="0.2">
      <c r="D257" s="2">
        <v>36.5</v>
      </c>
      <c r="E257" s="6">
        <f t="shared" ca="1" si="3"/>
        <v>10.34009085009734</v>
      </c>
    </row>
    <row r="258" spans="4:5" x14ac:dyDescent="0.2">
      <c r="D258" s="2">
        <v>36.25</v>
      </c>
      <c r="E258" s="6">
        <f t="shared" ca="1" si="3"/>
        <v>10.243737832576249</v>
      </c>
    </row>
    <row r="259" spans="4:5" x14ac:dyDescent="0.2">
      <c r="D259" s="2">
        <v>36</v>
      </c>
      <c r="E259" s="6">
        <f t="shared" ca="1" si="3"/>
        <v>10.14738481505516</v>
      </c>
    </row>
    <row r="260" spans="4:5" x14ac:dyDescent="0.2">
      <c r="D260" s="2">
        <v>35.75</v>
      </c>
      <c r="E260" s="6">
        <f t="shared" ca="1" si="3"/>
        <v>10.051031797534069</v>
      </c>
    </row>
    <row r="261" spans="4:5" x14ac:dyDescent="0.2">
      <c r="D261" s="2">
        <v>35.5</v>
      </c>
      <c r="E261" s="6">
        <f t="shared" ref="E261:E324" ca="1" si="4">FORECAST(D261,OFFSET($B$4:$B$19,MATCH(D261,$A$4:$A$19,1)-1,0,2),OFFSET($A$4:$A$19,MATCH(D261,$A$4:$A$19,1)-1,0,2))</f>
        <v>9.9546787800129781</v>
      </c>
    </row>
    <row r="262" spans="4:5" x14ac:dyDescent="0.2">
      <c r="D262" s="2">
        <v>35.25</v>
      </c>
      <c r="E262" s="6">
        <f t="shared" ca="1" si="4"/>
        <v>9.858325762491889</v>
      </c>
    </row>
    <row r="263" spans="4:5" x14ac:dyDescent="0.2">
      <c r="D263" s="2">
        <v>35</v>
      </c>
      <c r="E263" s="6">
        <f t="shared" ca="1" si="4"/>
        <v>9.761972744970798</v>
      </c>
    </row>
    <row r="264" spans="4:5" x14ac:dyDescent="0.2">
      <c r="D264" s="2">
        <v>34.75</v>
      </c>
      <c r="E264" s="6">
        <f t="shared" ca="1" si="4"/>
        <v>9.6656197274497089</v>
      </c>
    </row>
    <row r="265" spans="4:5" x14ac:dyDescent="0.2">
      <c r="D265" s="2">
        <v>34.5</v>
      </c>
      <c r="E265" s="6">
        <f t="shared" ca="1" si="4"/>
        <v>9.5692667099286179</v>
      </c>
    </row>
    <row r="266" spans="4:5" x14ac:dyDescent="0.2">
      <c r="D266" s="2">
        <v>34.25</v>
      </c>
      <c r="E266" s="6">
        <f t="shared" ca="1" si="4"/>
        <v>9.472913692407527</v>
      </c>
    </row>
    <row r="267" spans="4:5" x14ac:dyDescent="0.2">
      <c r="D267" s="2">
        <v>34</v>
      </c>
      <c r="E267" s="6">
        <f t="shared" ca="1" si="4"/>
        <v>9.3765606748864379</v>
      </c>
    </row>
    <row r="268" spans="4:5" x14ac:dyDescent="0.2">
      <c r="D268" s="2">
        <v>33.75</v>
      </c>
      <c r="E268" s="6">
        <f t="shared" ca="1" si="4"/>
        <v>9.2802076573653469</v>
      </c>
    </row>
    <row r="269" spans="4:5" x14ac:dyDescent="0.2">
      <c r="D269" s="2">
        <v>33.5</v>
      </c>
      <c r="E269" s="6">
        <f t="shared" ca="1" si="4"/>
        <v>9.1838546398442578</v>
      </c>
    </row>
    <row r="270" spans="4:5" x14ac:dyDescent="0.2">
      <c r="D270" s="2">
        <v>33.25</v>
      </c>
      <c r="E270" s="6">
        <f t="shared" ca="1" si="4"/>
        <v>9.0875016223231668</v>
      </c>
    </row>
    <row r="271" spans="4:5" x14ac:dyDescent="0.2">
      <c r="D271" s="2">
        <v>33</v>
      </c>
      <c r="E271" s="6">
        <f t="shared" ca="1" si="4"/>
        <v>8.9911486048020759</v>
      </c>
    </row>
    <row r="272" spans="4:5" x14ac:dyDescent="0.2">
      <c r="D272" s="2">
        <v>32.75</v>
      </c>
      <c r="E272" s="6">
        <f t="shared" ca="1" si="4"/>
        <v>8.8947955872809867</v>
      </c>
    </row>
    <row r="273" spans="4:5" x14ac:dyDescent="0.2">
      <c r="D273" s="2">
        <v>32.5</v>
      </c>
      <c r="E273" s="6">
        <f t="shared" ca="1" si="4"/>
        <v>8.7984425697598958</v>
      </c>
    </row>
    <row r="274" spans="4:5" x14ac:dyDescent="0.2">
      <c r="D274" s="2">
        <v>32.25</v>
      </c>
      <c r="E274" s="6">
        <f t="shared" ca="1" si="4"/>
        <v>8.7020895522388066</v>
      </c>
    </row>
    <row r="275" spans="4:5" x14ac:dyDescent="0.2">
      <c r="D275" s="2">
        <v>32</v>
      </c>
      <c r="E275" s="6">
        <f t="shared" ca="1" si="4"/>
        <v>8.6057365347177157</v>
      </c>
    </row>
    <row r="276" spans="4:5" x14ac:dyDescent="0.2">
      <c r="D276" s="2">
        <v>31.75</v>
      </c>
      <c r="E276" s="6">
        <f t="shared" ca="1" si="4"/>
        <v>8.5093835171966248</v>
      </c>
    </row>
    <row r="277" spans="4:5" x14ac:dyDescent="0.2">
      <c r="D277" s="2">
        <v>31.5</v>
      </c>
      <c r="E277" s="6">
        <f t="shared" ca="1" si="4"/>
        <v>8.4130304996755356</v>
      </c>
    </row>
    <row r="278" spans="4:5" x14ac:dyDescent="0.2">
      <c r="D278" s="2">
        <v>31.25</v>
      </c>
      <c r="E278" s="6">
        <f t="shared" ca="1" si="4"/>
        <v>8.3166774821544447</v>
      </c>
    </row>
    <row r="279" spans="4:5" x14ac:dyDescent="0.2">
      <c r="D279" s="2">
        <v>31</v>
      </c>
      <c r="E279" s="6">
        <f t="shared" ca="1" si="4"/>
        <v>8.2203244646333555</v>
      </c>
    </row>
    <row r="280" spans="4:5" x14ac:dyDescent="0.2">
      <c r="D280" s="2">
        <v>30.75</v>
      </c>
      <c r="E280" s="6">
        <f t="shared" ca="1" si="4"/>
        <v>8.1239714471122646</v>
      </c>
    </row>
    <row r="281" spans="4:5" x14ac:dyDescent="0.2">
      <c r="D281" s="2">
        <v>30.5</v>
      </c>
      <c r="E281" s="6">
        <f t="shared" ca="1" si="4"/>
        <v>8.0276184295911737</v>
      </c>
    </row>
    <row r="282" spans="4:5" x14ac:dyDescent="0.2">
      <c r="D282" s="2">
        <v>30.25</v>
      </c>
      <c r="E282" s="6">
        <f t="shared" ca="1" si="4"/>
        <v>7.9332156368221938</v>
      </c>
    </row>
    <row r="283" spans="4:5" x14ac:dyDescent="0.2">
      <c r="D283" s="2">
        <v>30</v>
      </c>
      <c r="E283" s="6">
        <f t="shared" ca="1" si="4"/>
        <v>7.8395964691046647</v>
      </c>
    </row>
    <row r="284" spans="4:5" x14ac:dyDescent="0.2">
      <c r="D284" s="2">
        <v>29.75</v>
      </c>
      <c r="E284" s="6">
        <f t="shared" ca="1" si="4"/>
        <v>7.7459773013871374</v>
      </c>
    </row>
    <row r="285" spans="4:5" x14ac:dyDescent="0.2">
      <c r="D285" s="2">
        <v>29.5</v>
      </c>
      <c r="E285" s="6">
        <f t="shared" ca="1" si="4"/>
        <v>7.6523581336696083</v>
      </c>
    </row>
    <row r="286" spans="4:5" x14ac:dyDescent="0.2">
      <c r="D286" s="2">
        <v>29.25</v>
      </c>
      <c r="E286" s="6">
        <f t="shared" ca="1" si="4"/>
        <v>7.5587389659520809</v>
      </c>
    </row>
    <row r="287" spans="4:5" x14ac:dyDescent="0.2">
      <c r="D287" s="2">
        <v>29</v>
      </c>
      <c r="E287" s="6">
        <f t="shared" ca="1" si="4"/>
        <v>7.4651197982345519</v>
      </c>
    </row>
    <row r="288" spans="4:5" x14ac:dyDescent="0.2">
      <c r="D288" s="2">
        <v>28.75</v>
      </c>
      <c r="E288" s="6">
        <f t="shared" ca="1" si="4"/>
        <v>7.3715006305170228</v>
      </c>
    </row>
    <row r="289" spans="4:5" x14ac:dyDescent="0.2">
      <c r="D289" s="2">
        <v>28.5</v>
      </c>
      <c r="E289" s="6">
        <f t="shared" ca="1" si="4"/>
        <v>7.2778814627994954</v>
      </c>
    </row>
    <row r="290" spans="4:5" x14ac:dyDescent="0.2">
      <c r="D290" s="2">
        <v>28.25</v>
      </c>
      <c r="E290" s="6">
        <f t="shared" ca="1" si="4"/>
        <v>7.1842622950819663</v>
      </c>
    </row>
    <row r="291" spans="4:5" x14ac:dyDescent="0.2">
      <c r="D291" s="2">
        <v>28</v>
      </c>
      <c r="E291" s="6">
        <f t="shared" ca="1" si="4"/>
        <v>7.090643127364439</v>
      </c>
    </row>
    <row r="292" spans="4:5" x14ac:dyDescent="0.2">
      <c r="D292" s="2">
        <v>27.75</v>
      </c>
      <c r="E292" s="6">
        <f t="shared" ca="1" si="4"/>
        <v>6.9970239596469099</v>
      </c>
    </row>
    <row r="293" spans="4:5" x14ac:dyDescent="0.2">
      <c r="D293" s="2">
        <v>27.5</v>
      </c>
      <c r="E293" s="6">
        <f t="shared" ca="1" si="4"/>
        <v>6.9034047919293808</v>
      </c>
    </row>
    <row r="294" spans="4:5" x14ac:dyDescent="0.2">
      <c r="D294" s="2">
        <v>27.25</v>
      </c>
      <c r="E294" s="6">
        <f t="shared" ca="1" si="4"/>
        <v>6.8097856242118535</v>
      </c>
    </row>
    <row r="295" spans="4:5" x14ac:dyDescent="0.2">
      <c r="D295" s="2">
        <v>27</v>
      </c>
      <c r="E295" s="6">
        <f t="shared" ca="1" si="4"/>
        <v>6.7161664564943244</v>
      </c>
    </row>
    <row r="296" spans="4:5" x14ac:dyDescent="0.2">
      <c r="D296" s="2">
        <v>26.75</v>
      </c>
      <c r="E296" s="6">
        <f t="shared" ca="1" si="4"/>
        <v>6.6225472887767971</v>
      </c>
    </row>
    <row r="297" spans="4:5" x14ac:dyDescent="0.2">
      <c r="D297" s="2">
        <v>26.5</v>
      </c>
      <c r="E297" s="6">
        <f t="shared" ca="1" si="4"/>
        <v>6.528928121059268</v>
      </c>
    </row>
    <row r="298" spans="4:5" x14ac:dyDescent="0.2">
      <c r="D298" s="2">
        <v>26.25</v>
      </c>
      <c r="E298" s="6">
        <f t="shared" ca="1" si="4"/>
        <v>6.4353089533417407</v>
      </c>
    </row>
    <row r="299" spans="4:5" x14ac:dyDescent="0.2">
      <c r="D299" s="2">
        <v>26</v>
      </c>
      <c r="E299" s="6">
        <f t="shared" ca="1" si="4"/>
        <v>6.3416897856242116</v>
      </c>
    </row>
    <row r="300" spans="4:5" x14ac:dyDescent="0.2">
      <c r="D300" s="2">
        <v>25.75</v>
      </c>
      <c r="E300" s="6">
        <f t="shared" ca="1" si="4"/>
        <v>6.2480706179066825</v>
      </c>
    </row>
    <row r="301" spans="4:5" x14ac:dyDescent="0.2">
      <c r="D301" s="2">
        <v>25.5</v>
      </c>
      <c r="E301" s="6">
        <f t="shared" ca="1" si="4"/>
        <v>6.1544514501891552</v>
      </c>
    </row>
    <row r="302" spans="4:5" x14ac:dyDescent="0.2">
      <c r="D302" s="2">
        <v>25.25</v>
      </c>
      <c r="E302" s="6">
        <f t="shared" ca="1" si="4"/>
        <v>6.0608322824716261</v>
      </c>
    </row>
    <row r="303" spans="4:5" x14ac:dyDescent="0.2">
      <c r="D303" s="2">
        <v>25</v>
      </c>
      <c r="E303" s="6">
        <f t="shared" ca="1" si="4"/>
        <v>5.9672131147540988</v>
      </c>
    </row>
    <row r="304" spans="4:5" x14ac:dyDescent="0.2">
      <c r="D304" s="2">
        <v>24.75</v>
      </c>
      <c r="E304" s="6">
        <f t="shared" ca="1" si="4"/>
        <v>5.8735939470365697</v>
      </c>
    </row>
    <row r="305" spans="4:5" x14ac:dyDescent="0.2">
      <c r="D305" s="2">
        <v>24.5</v>
      </c>
      <c r="E305" s="6">
        <f t="shared" ca="1" si="4"/>
        <v>5.7799747793190406</v>
      </c>
    </row>
    <row r="306" spans="4:5" x14ac:dyDescent="0.2">
      <c r="D306" s="2">
        <v>24.25</v>
      </c>
      <c r="E306" s="6">
        <f t="shared" ca="1" si="4"/>
        <v>5.6863556116015133</v>
      </c>
    </row>
    <row r="307" spans="4:5" x14ac:dyDescent="0.2">
      <c r="D307" s="2">
        <v>24</v>
      </c>
      <c r="E307" s="6">
        <f t="shared" ca="1" si="4"/>
        <v>5.5927364438839842</v>
      </c>
    </row>
    <row r="308" spans="4:5" x14ac:dyDescent="0.2">
      <c r="D308" s="2">
        <v>23.75</v>
      </c>
      <c r="E308" s="6">
        <f t="shared" ca="1" si="4"/>
        <v>5.4991172761664568</v>
      </c>
    </row>
    <row r="309" spans="4:5" x14ac:dyDescent="0.2">
      <c r="D309" s="2">
        <v>23.5</v>
      </c>
      <c r="E309" s="6">
        <f t="shared" ca="1" si="4"/>
        <v>5.4054981084489278</v>
      </c>
    </row>
    <row r="310" spans="4:5" x14ac:dyDescent="0.2">
      <c r="D310" s="2">
        <v>23.25</v>
      </c>
      <c r="E310" s="6">
        <f t="shared" ca="1" si="4"/>
        <v>5.3118789407313987</v>
      </c>
    </row>
    <row r="311" spans="4:5" x14ac:dyDescent="0.2">
      <c r="D311" s="2">
        <v>23</v>
      </c>
      <c r="E311" s="6">
        <f t="shared" ca="1" si="4"/>
        <v>5.2182597730138713</v>
      </c>
    </row>
    <row r="312" spans="4:5" x14ac:dyDescent="0.2">
      <c r="D312" s="2">
        <v>22.75</v>
      </c>
      <c r="E312" s="6">
        <f t="shared" ca="1" si="4"/>
        <v>5.1246406052963422</v>
      </c>
    </row>
    <row r="313" spans="4:5" x14ac:dyDescent="0.2">
      <c r="D313" s="2">
        <v>22.5</v>
      </c>
      <c r="E313" s="6">
        <f t="shared" ca="1" si="4"/>
        <v>5.0310214375788149</v>
      </c>
    </row>
    <row r="314" spans="4:5" x14ac:dyDescent="0.2">
      <c r="D314" s="2">
        <v>22.25</v>
      </c>
      <c r="E314" s="6">
        <f t="shared" ca="1" si="4"/>
        <v>4.9374022698612858</v>
      </c>
    </row>
    <row r="315" spans="4:5" x14ac:dyDescent="0.2">
      <c r="D315" s="2">
        <v>22</v>
      </c>
      <c r="E315" s="6">
        <f t="shared" ca="1" si="4"/>
        <v>4.8437831021437585</v>
      </c>
    </row>
    <row r="316" spans="4:5" x14ac:dyDescent="0.2">
      <c r="D316" s="2">
        <v>21.75</v>
      </c>
      <c r="E316" s="6">
        <f t="shared" ca="1" si="4"/>
        <v>4.7501639344262294</v>
      </c>
    </row>
    <row r="317" spans="4:5" x14ac:dyDescent="0.2">
      <c r="D317" s="2">
        <v>21.5</v>
      </c>
      <c r="E317" s="6">
        <f t="shared" ca="1" si="4"/>
        <v>4.6565447667087003</v>
      </c>
    </row>
    <row r="318" spans="4:5" x14ac:dyDescent="0.2">
      <c r="D318" s="2">
        <v>21.25</v>
      </c>
      <c r="E318" s="6">
        <f t="shared" ca="1" si="4"/>
        <v>4.562925598991173</v>
      </c>
    </row>
    <row r="319" spans="4:5" x14ac:dyDescent="0.2">
      <c r="D319" s="2">
        <v>21</v>
      </c>
      <c r="E319" s="6">
        <f t="shared" ca="1" si="4"/>
        <v>4.4693064312736439</v>
      </c>
    </row>
    <row r="320" spans="4:5" x14ac:dyDescent="0.2">
      <c r="D320" s="2">
        <v>20.75</v>
      </c>
      <c r="E320" s="6">
        <f t="shared" ca="1" si="4"/>
        <v>4.3756872635561157</v>
      </c>
    </row>
    <row r="321" spans="4:5" x14ac:dyDescent="0.2">
      <c r="D321" s="2">
        <v>20.5</v>
      </c>
      <c r="E321" s="6">
        <f t="shared" ca="1" si="4"/>
        <v>4.2820680958385875</v>
      </c>
    </row>
    <row r="322" spans="4:5" x14ac:dyDescent="0.2">
      <c r="D322" s="2">
        <v>20.25</v>
      </c>
      <c r="E322" s="6">
        <f t="shared" ca="1" si="4"/>
        <v>4.1884489281210593</v>
      </c>
    </row>
    <row r="323" spans="4:5" x14ac:dyDescent="0.2">
      <c r="D323" s="2">
        <v>20</v>
      </c>
      <c r="E323" s="6">
        <f t="shared" ca="1" si="4"/>
        <v>4.0948297604035311</v>
      </c>
    </row>
    <row r="324" spans="4:5" x14ac:dyDescent="0.2">
      <c r="D324" s="2">
        <v>19.75</v>
      </c>
      <c r="E324" s="6">
        <f t="shared" ca="1" si="4"/>
        <v>4.0012105926860029</v>
      </c>
    </row>
    <row r="325" spans="4:5" x14ac:dyDescent="0.2">
      <c r="D325" s="2">
        <v>19.5</v>
      </c>
      <c r="E325" s="6">
        <f t="shared" ref="E325:E388" ca="1" si="5">FORECAST(D325,OFFSET($B$4:$B$19,MATCH(D325,$A$4:$A$19,1)-1,0,2),OFFSET($A$4:$A$19,MATCH(D325,$A$4:$A$19,1)-1,0,2))</f>
        <v>3.899340659340659</v>
      </c>
    </row>
    <row r="326" spans="4:5" x14ac:dyDescent="0.2">
      <c r="D326" s="2">
        <v>19.25</v>
      </c>
      <c r="E326" s="6">
        <f t="shared" ca="1" si="5"/>
        <v>3.797362637362637</v>
      </c>
    </row>
    <row r="327" spans="4:5" x14ac:dyDescent="0.2">
      <c r="D327" s="2">
        <v>19</v>
      </c>
      <c r="E327" s="6">
        <f t="shared" ca="1" si="5"/>
        <v>3.695384615384615</v>
      </c>
    </row>
    <row r="328" spans="4:5" x14ac:dyDescent="0.2">
      <c r="D328" s="2">
        <v>18.75</v>
      </c>
      <c r="E328" s="6">
        <f t="shared" ca="1" si="5"/>
        <v>3.5934065934065931</v>
      </c>
    </row>
    <row r="329" spans="4:5" x14ac:dyDescent="0.2">
      <c r="D329" s="2">
        <v>18.5</v>
      </c>
      <c r="E329" s="6">
        <f t="shared" ca="1" si="5"/>
        <v>3.4914285714285711</v>
      </c>
    </row>
    <row r="330" spans="4:5" x14ac:dyDescent="0.2">
      <c r="D330" s="2">
        <v>18.25</v>
      </c>
      <c r="E330" s="6">
        <f t="shared" ca="1" si="5"/>
        <v>3.3894505494505491</v>
      </c>
    </row>
    <row r="331" spans="4:5" x14ac:dyDescent="0.2">
      <c r="D331" s="2">
        <v>18</v>
      </c>
      <c r="E331" s="6">
        <f t="shared" ca="1" si="5"/>
        <v>3.2874725274725272</v>
      </c>
    </row>
    <row r="332" spans="4:5" x14ac:dyDescent="0.2">
      <c r="D332" s="2">
        <v>17.75</v>
      </c>
      <c r="E332" s="6">
        <f t="shared" ca="1" si="5"/>
        <v>3.1854945054945052</v>
      </c>
    </row>
    <row r="333" spans="4:5" x14ac:dyDescent="0.2">
      <c r="D333" s="2">
        <v>17.5</v>
      </c>
      <c r="E333" s="6">
        <f t="shared" ca="1" si="5"/>
        <v>3.0835164835164832</v>
      </c>
    </row>
    <row r="334" spans="4:5" x14ac:dyDescent="0.2">
      <c r="D334" s="2">
        <v>17.25</v>
      </c>
      <c r="E334" s="6">
        <f t="shared" ca="1" si="5"/>
        <v>2.9815384615384612</v>
      </c>
    </row>
    <row r="335" spans="4:5" x14ac:dyDescent="0.2">
      <c r="D335" s="2">
        <v>17</v>
      </c>
      <c r="E335" s="6">
        <f t="shared" ca="1" si="5"/>
        <v>2.8795604395604393</v>
      </c>
    </row>
    <row r="336" spans="4:5" x14ac:dyDescent="0.2">
      <c r="D336" s="2">
        <v>16.75</v>
      </c>
      <c r="E336" s="6">
        <f t="shared" ca="1" si="5"/>
        <v>2.7775824175824173</v>
      </c>
    </row>
    <row r="337" spans="4:5" x14ac:dyDescent="0.2">
      <c r="D337" s="2">
        <v>16.5</v>
      </c>
      <c r="E337" s="6">
        <f t="shared" ca="1" si="5"/>
        <v>2.6756043956043953</v>
      </c>
    </row>
    <row r="338" spans="4:5" x14ac:dyDescent="0.2">
      <c r="D338" s="2">
        <v>16.25</v>
      </c>
      <c r="E338" s="6">
        <f t="shared" ca="1" si="5"/>
        <v>2.5736263736263734</v>
      </c>
    </row>
    <row r="339" spans="4:5" x14ac:dyDescent="0.2">
      <c r="D339" s="2">
        <v>16</v>
      </c>
      <c r="E339" s="6">
        <f t="shared" ca="1" si="5"/>
        <v>2.4716483516483514</v>
      </c>
    </row>
    <row r="340" spans="4:5" x14ac:dyDescent="0.2">
      <c r="D340" s="2">
        <v>15.75</v>
      </c>
      <c r="E340" s="6">
        <f t="shared" ca="1" si="5"/>
        <v>2.3696703296703294</v>
      </c>
    </row>
    <row r="341" spans="4:5" x14ac:dyDescent="0.2">
      <c r="D341" s="2">
        <v>15.5</v>
      </c>
      <c r="E341" s="6">
        <f t="shared" ca="1" si="5"/>
        <v>2.2676923076923075</v>
      </c>
    </row>
    <row r="342" spans="4:5" x14ac:dyDescent="0.2">
      <c r="D342" s="2">
        <v>15.25</v>
      </c>
      <c r="E342" s="6">
        <f t="shared" ca="1" si="5"/>
        <v>2.1657142857142855</v>
      </c>
    </row>
    <row r="343" spans="4:5" x14ac:dyDescent="0.2">
      <c r="D343" s="2">
        <v>15</v>
      </c>
      <c r="E343" s="6">
        <f t="shared" ca="1" si="5"/>
        <v>2.0637362637362635</v>
      </c>
    </row>
    <row r="344" spans="4:5" x14ac:dyDescent="0.2">
      <c r="D344" s="2">
        <v>14.75</v>
      </c>
      <c r="E344" s="6">
        <f t="shared" ca="1" si="5"/>
        <v>1.9597687861271682</v>
      </c>
    </row>
    <row r="345" spans="4:5" x14ac:dyDescent="0.2">
      <c r="D345" s="2">
        <v>14.5</v>
      </c>
      <c r="E345" s="6">
        <f t="shared" ca="1" si="5"/>
        <v>1.8524855491329486</v>
      </c>
    </row>
    <row r="346" spans="4:5" x14ac:dyDescent="0.2">
      <c r="D346" s="2">
        <v>14.25</v>
      </c>
      <c r="E346" s="6">
        <f t="shared" ca="1" si="5"/>
        <v>1.745202312138729</v>
      </c>
    </row>
    <row r="347" spans="4:5" x14ac:dyDescent="0.2">
      <c r="D347" s="2">
        <v>14</v>
      </c>
      <c r="E347" s="6">
        <f t="shared" ca="1" si="5"/>
        <v>1.6379190751445094</v>
      </c>
    </row>
    <row r="348" spans="4:5" x14ac:dyDescent="0.2">
      <c r="D348" s="2">
        <v>13.75</v>
      </c>
      <c r="E348" s="6">
        <f t="shared" ca="1" si="5"/>
        <v>1.5306358381502898</v>
      </c>
    </row>
    <row r="349" spans="4:5" x14ac:dyDescent="0.2">
      <c r="D349" s="2">
        <v>13.5</v>
      </c>
      <c r="E349" s="6">
        <f t="shared" ca="1" si="5"/>
        <v>1.4233526011560702</v>
      </c>
    </row>
    <row r="350" spans="4:5" x14ac:dyDescent="0.2">
      <c r="D350" s="2">
        <v>13.25</v>
      </c>
      <c r="E350" s="6">
        <f t="shared" ca="1" si="5"/>
        <v>1.3160693641618506</v>
      </c>
    </row>
    <row r="351" spans="4:5" x14ac:dyDescent="0.2">
      <c r="D351" s="2">
        <v>13</v>
      </c>
      <c r="E351" s="6">
        <f t="shared" ca="1" si="5"/>
        <v>1.208786127167631</v>
      </c>
    </row>
    <row r="352" spans="4:5" x14ac:dyDescent="0.2">
      <c r="D352" s="2">
        <v>12.75</v>
      </c>
      <c r="E352" s="6">
        <f t="shared" ca="1" si="5"/>
        <v>1.1015028901734114</v>
      </c>
    </row>
    <row r="353" spans="4:5" x14ac:dyDescent="0.2">
      <c r="D353" s="2">
        <v>12.5</v>
      </c>
      <c r="E353" s="6">
        <f t="shared" ca="1" si="5"/>
        <v>0.99668874172185395</v>
      </c>
    </row>
    <row r="354" spans="4:5" x14ac:dyDescent="0.2">
      <c r="D354" s="2">
        <v>12.25</v>
      </c>
      <c r="E354" s="6">
        <f t="shared" ca="1" si="5"/>
        <v>0.93523178807947005</v>
      </c>
    </row>
    <row r="355" spans="4:5" x14ac:dyDescent="0.2">
      <c r="D355" s="2">
        <v>12</v>
      </c>
      <c r="E355" s="6">
        <f t="shared" ca="1" si="5"/>
        <v>0.8737748344370857</v>
      </c>
    </row>
    <row r="356" spans="4:5" x14ac:dyDescent="0.2">
      <c r="D356" s="2">
        <v>11.75</v>
      </c>
      <c r="E356" s="6">
        <f t="shared" ca="1" si="5"/>
        <v>0.8123178807947018</v>
      </c>
    </row>
    <row r="357" spans="4:5" x14ac:dyDescent="0.2">
      <c r="D357" s="2">
        <v>11.5</v>
      </c>
      <c r="E357" s="6">
        <f t="shared" ca="1" si="5"/>
        <v>0.75086092715231745</v>
      </c>
    </row>
    <row r="358" spans="4:5" x14ac:dyDescent="0.2">
      <c r="D358" s="2">
        <v>11.25</v>
      </c>
      <c r="E358" s="6">
        <f t="shared" ca="1" si="5"/>
        <v>0.68940397350993354</v>
      </c>
    </row>
    <row r="359" spans="4:5" x14ac:dyDescent="0.2">
      <c r="D359" s="2">
        <v>11</v>
      </c>
      <c r="E359" s="6">
        <f t="shared" ca="1" si="5"/>
        <v>0.62794701986754919</v>
      </c>
    </row>
    <row r="360" spans="4:5" x14ac:dyDescent="0.2">
      <c r="D360" s="2">
        <v>10.75</v>
      </c>
      <c r="E360" s="6">
        <f t="shared" ca="1" si="5"/>
        <v>0.56649006622516529</v>
      </c>
    </row>
    <row r="361" spans="4:5" x14ac:dyDescent="0.2">
      <c r="D361" s="2">
        <v>10.5</v>
      </c>
      <c r="E361" s="6">
        <f t="shared" ca="1" si="5"/>
        <v>0.50503311258278094</v>
      </c>
    </row>
    <row r="362" spans="4:5" x14ac:dyDescent="0.2">
      <c r="D362" s="2">
        <v>10.25</v>
      </c>
      <c r="E362" s="6">
        <f t="shared" ca="1" si="5"/>
        <v>0.49093617021276598</v>
      </c>
    </row>
    <row r="363" spans="4:5" x14ac:dyDescent="0.2">
      <c r="D363" s="2">
        <v>10</v>
      </c>
      <c r="E363" s="6">
        <f t="shared" ca="1" si="5"/>
        <v>0.48106382978723405</v>
      </c>
    </row>
    <row r="364" spans="4:5" x14ac:dyDescent="0.2">
      <c r="D364" s="2">
        <v>9.75</v>
      </c>
      <c r="E364" s="6">
        <f t="shared" ca="1" si="5"/>
        <v>0.47119148936170213</v>
      </c>
    </row>
    <row r="365" spans="4:5" x14ac:dyDescent="0.2">
      <c r="D365" s="2">
        <v>9.5</v>
      </c>
      <c r="E365" s="6">
        <f t="shared" ca="1" si="5"/>
        <v>0.46131914893617021</v>
      </c>
    </row>
    <row r="366" spans="4:5" x14ac:dyDescent="0.2">
      <c r="D366" s="2">
        <v>9.25</v>
      </c>
      <c r="E366" s="6">
        <f t="shared" ca="1" si="5"/>
        <v>0.45144680851063829</v>
      </c>
    </row>
    <row r="367" spans="4:5" x14ac:dyDescent="0.2">
      <c r="D367" s="2">
        <v>9</v>
      </c>
      <c r="E367" s="6">
        <f t="shared" ca="1" si="5"/>
        <v>0.44157446808510636</v>
      </c>
    </row>
    <row r="368" spans="4:5" x14ac:dyDescent="0.2">
      <c r="D368" s="2">
        <v>8.75</v>
      </c>
      <c r="E368" s="6">
        <f t="shared" ca="1" si="5"/>
        <v>0.4317021276595745</v>
      </c>
    </row>
    <row r="369" spans="4:5" x14ac:dyDescent="0.2">
      <c r="D369" s="2">
        <v>8.5</v>
      </c>
      <c r="E369" s="6">
        <f t="shared" ca="1" si="5"/>
        <v>0.42182978723404257</v>
      </c>
    </row>
    <row r="370" spans="4:5" x14ac:dyDescent="0.2">
      <c r="D370" s="2">
        <v>8.25</v>
      </c>
      <c r="E370" s="6">
        <f t="shared" ca="1" si="5"/>
        <v>0.41195744680851065</v>
      </c>
    </row>
    <row r="371" spans="4:5" x14ac:dyDescent="0.2">
      <c r="D371" s="2">
        <v>8</v>
      </c>
      <c r="E371" s="6">
        <f t="shared" ca="1" si="5"/>
        <v>0.40208510638297873</v>
      </c>
    </row>
    <row r="372" spans="4:5" x14ac:dyDescent="0.2">
      <c r="D372" s="2">
        <v>7.75</v>
      </c>
      <c r="E372" s="6">
        <f t="shared" ca="1" si="5"/>
        <v>0.39221276595744681</v>
      </c>
    </row>
    <row r="373" spans="4:5" x14ac:dyDescent="0.2">
      <c r="D373" s="2">
        <v>7.5</v>
      </c>
      <c r="E373" s="6">
        <f t="shared" ca="1" si="5"/>
        <v>0.38234042553191488</v>
      </c>
    </row>
    <row r="374" spans="4:5" x14ac:dyDescent="0.2">
      <c r="D374" s="2">
        <v>7.25</v>
      </c>
      <c r="E374" s="6">
        <f t="shared" ca="1" si="5"/>
        <v>0.37246808510638296</v>
      </c>
    </row>
    <row r="375" spans="4:5" x14ac:dyDescent="0.2">
      <c r="D375" s="2">
        <v>7</v>
      </c>
      <c r="E375" s="6">
        <f t="shared" ca="1" si="5"/>
        <v>0.3625957446808511</v>
      </c>
    </row>
    <row r="376" spans="4:5" x14ac:dyDescent="0.2">
      <c r="D376" s="2">
        <v>6.75</v>
      </c>
      <c r="E376" s="6">
        <f t="shared" ca="1" si="5"/>
        <v>0.35272340425531917</v>
      </c>
    </row>
    <row r="377" spans="4:5" x14ac:dyDescent="0.2">
      <c r="D377" s="2">
        <v>6.5</v>
      </c>
      <c r="E377" s="6">
        <f t="shared" ca="1" si="5"/>
        <v>0.34285106382978725</v>
      </c>
    </row>
    <row r="378" spans="4:5" x14ac:dyDescent="0.2">
      <c r="D378" s="2">
        <v>6.25</v>
      </c>
      <c r="E378" s="6">
        <f t="shared" ca="1" si="5"/>
        <v>0.33297872340425533</v>
      </c>
    </row>
    <row r="379" spans="4:5" x14ac:dyDescent="0.2">
      <c r="D379" s="2">
        <v>6</v>
      </c>
      <c r="E379" s="6">
        <f t="shared" ca="1" si="5"/>
        <v>0.32310638297872341</v>
      </c>
    </row>
    <row r="380" spans="4:5" x14ac:dyDescent="0.2">
      <c r="D380" s="2">
        <v>5.75</v>
      </c>
      <c r="E380" s="6">
        <f t="shared" ca="1" si="5"/>
        <v>0.31323404255319154</v>
      </c>
    </row>
    <row r="381" spans="4:5" x14ac:dyDescent="0.2">
      <c r="D381" s="2">
        <v>5.5</v>
      </c>
      <c r="E381" s="6">
        <f t="shared" ca="1" si="5"/>
        <v>0.30336170212765956</v>
      </c>
    </row>
    <row r="382" spans="4:5" x14ac:dyDescent="0.2">
      <c r="D382" s="2">
        <v>5.25</v>
      </c>
      <c r="E382" s="6">
        <f t="shared" ca="1" si="5"/>
        <v>0.29348936170212769</v>
      </c>
    </row>
    <row r="383" spans="4:5" x14ac:dyDescent="0.2">
      <c r="D383" s="2">
        <v>5</v>
      </c>
      <c r="E383" s="6">
        <f t="shared" ca="1" si="5"/>
        <v>0.28361702127659577</v>
      </c>
    </row>
    <row r="384" spans="4:5" x14ac:dyDescent="0.2">
      <c r="D384" s="2">
        <v>4.75</v>
      </c>
      <c r="E384" s="6">
        <f t="shared" ca="1" si="5"/>
        <v>0.27374468085106385</v>
      </c>
    </row>
    <row r="385" spans="4:5" x14ac:dyDescent="0.2">
      <c r="D385" s="2">
        <v>4.5</v>
      </c>
      <c r="E385" s="6">
        <f t="shared" ca="1" si="5"/>
        <v>0.26387234042553193</v>
      </c>
    </row>
    <row r="386" spans="4:5" x14ac:dyDescent="0.2">
      <c r="D386" s="2">
        <v>4.25</v>
      </c>
      <c r="E386" s="6">
        <f t="shared" ca="1" si="5"/>
        <v>0.254</v>
      </c>
    </row>
    <row r="387" spans="4:5" x14ac:dyDescent="0.2">
      <c r="D387" s="2">
        <v>4</v>
      </c>
      <c r="E387" s="6">
        <f t="shared" ca="1" si="5"/>
        <v>0.24415254237288136</v>
      </c>
    </row>
    <row r="388" spans="4:5" x14ac:dyDescent="0.2">
      <c r="D388" s="2">
        <v>3.75</v>
      </c>
      <c r="E388" s="6">
        <f t="shared" ca="1" si="5"/>
        <v>0.23432203389830508</v>
      </c>
    </row>
    <row r="389" spans="4:5" x14ac:dyDescent="0.2">
      <c r="D389" s="2">
        <v>3.5</v>
      </c>
      <c r="E389" s="6">
        <f t="shared" ref="E389:E403" ca="1" si="6">FORECAST(D389,OFFSET($B$4:$B$19,MATCH(D389,$A$4:$A$19,1)-1,0,2),OFFSET($A$4:$A$19,MATCH(D389,$A$4:$A$19,1)-1,0,2))</f>
        <v>0.2244915254237288</v>
      </c>
    </row>
    <row r="390" spans="4:5" x14ac:dyDescent="0.2">
      <c r="D390" s="2">
        <v>3.25</v>
      </c>
      <c r="E390" s="6">
        <f t="shared" ca="1" si="6"/>
        <v>0.21466101694915252</v>
      </c>
    </row>
    <row r="391" spans="4:5" x14ac:dyDescent="0.2">
      <c r="D391" s="2">
        <v>3</v>
      </c>
      <c r="E391" s="6">
        <f t="shared" ca="1" si="6"/>
        <v>0.20483050847457629</v>
      </c>
    </row>
    <row r="392" spans="4:5" x14ac:dyDescent="0.2">
      <c r="D392" s="2">
        <v>2.75</v>
      </c>
      <c r="E392" s="6">
        <f t="shared" ca="1" si="6"/>
        <v>0.19500000000000001</v>
      </c>
    </row>
    <row r="393" spans="4:5" x14ac:dyDescent="0.2">
      <c r="D393" s="2">
        <v>2.5</v>
      </c>
      <c r="E393" s="6">
        <f t="shared" ca="1" si="6"/>
        <v>0.18516949152542372</v>
      </c>
    </row>
    <row r="394" spans="4:5" x14ac:dyDescent="0.2">
      <c r="D394" s="2">
        <v>2.25</v>
      </c>
      <c r="E394" s="6">
        <f t="shared" ca="1" si="6"/>
        <v>0.17533898305084744</v>
      </c>
    </row>
    <row r="395" spans="4:5" x14ac:dyDescent="0.2">
      <c r="D395" s="2">
        <v>2</v>
      </c>
      <c r="E395" s="6">
        <f t="shared" ca="1" si="6"/>
        <v>0.16550847457627119</v>
      </c>
    </row>
    <row r="396" spans="4:5" x14ac:dyDescent="0.2">
      <c r="D396" s="2">
        <v>1.75</v>
      </c>
      <c r="E396" s="6">
        <f t="shared" ca="1" si="6"/>
        <v>0.15567796610169493</v>
      </c>
    </row>
    <row r="397" spans="4:5" x14ac:dyDescent="0.2">
      <c r="D397" s="2">
        <v>1.5</v>
      </c>
      <c r="E397" s="6">
        <f t="shared" ca="1" si="6"/>
        <v>0.14584745762711865</v>
      </c>
    </row>
    <row r="398" spans="4:5" x14ac:dyDescent="0.2">
      <c r="D398" s="2">
        <v>1.25</v>
      </c>
      <c r="E398" s="6">
        <f t="shared" ca="1" si="6"/>
        <v>0.13601694915254237</v>
      </c>
    </row>
    <row r="399" spans="4:5" x14ac:dyDescent="0.2">
      <c r="D399" s="2">
        <v>1</v>
      </c>
      <c r="E399" s="6">
        <f t="shared" ca="1" si="6"/>
        <v>0.12618644067796611</v>
      </c>
    </row>
    <row r="400" spans="4:5" x14ac:dyDescent="0.2">
      <c r="D400" s="2">
        <v>0.75</v>
      </c>
      <c r="E400" s="6">
        <f t="shared" ca="1" si="6"/>
        <v>0.10300347826086956</v>
      </c>
    </row>
    <row r="401" spans="4:5" x14ac:dyDescent="0.2">
      <c r="D401" s="2">
        <v>0.5</v>
      </c>
      <c r="E401" s="6">
        <f t="shared" ca="1" si="6"/>
        <v>7.7987826086956522E-2</v>
      </c>
    </row>
    <row r="402" spans="4:5" x14ac:dyDescent="0.2">
      <c r="D402" s="2">
        <v>0.25</v>
      </c>
      <c r="E402" s="6">
        <f t="shared" ca="1" si="6"/>
        <v>5.3843076923076924E-2</v>
      </c>
    </row>
    <row r="403" spans="4:5" x14ac:dyDescent="0.2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2578125" defaultRowHeight="12.75" x14ac:dyDescent="0.2"/>
  <cols>
    <col min="1" max="1" width="11.42578125" style="301"/>
    <col min="2" max="2" width="20.85546875" style="301" bestFit="1" customWidth="1"/>
    <col min="3" max="3" width="12.85546875" style="301" bestFit="1" customWidth="1"/>
    <col min="4" max="7" width="11.42578125" style="301"/>
    <col min="8" max="8" width="11.42578125" style="355"/>
    <col min="9" max="12" width="11.42578125" style="301"/>
    <col min="13" max="13" width="12.7109375" style="301" customWidth="1"/>
    <col min="14" max="14" width="11.42578125" style="301"/>
    <col min="15" max="15" width="11.42578125" style="364"/>
    <col min="16" max="16384" width="11.42578125" style="301"/>
  </cols>
  <sheetData>
    <row r="1" spans="1:15" ht="15.75" x14ac:dyDescent="0.25">
      <c r="B1" s="302" t="s">
        <v>2</v>
      </c>
      <c r="C1" s="303"/>
      <c r="D1" s="480" t="s">
        <v>20</v>
      </c>
      <c r="E1" s="481"/>
      <c r="F1" s="481"/>
      <c r="G1" s="482"/>
      <c r="H1" s="304"/>
    </row>
    <row r="2" spans="1:15" ht="16.5" thickBot="1" x14ac:dyDescent="0.3">
      <c r="B2" s="305" t="s">
        <v>3</v>
      </c>
      <c r="C2" s="306"/>
      <c r="D2" s="483" t="s">
        <v>5</v>
      </c>
      <c r="E2" s="484"/>
      <c r="F2" s="484"/>
      <c r="G2" s="485"/>
      <c r="H2" s="304"/>
    </row>
    <row r="3" spans="1:15" ht="13.5" thickBot="1" x14ac:dyDescent="0.25">
      <c r="B3" s="307" t="s">
        <v>1</v>
      </c>
      <c r="C3" s="308"/>
      <c r="D3" s="473">
        <f>Statistik!C3</f>
        <v>44377</v>
      </c>
      <c r="E3" s="473"/>
      <c r="F3" s="473"/>
      <c r="G3" s="474"/>
      <c r="H3" s="309"/>
    </row>
    <row r="4" spans="1:15" ht="13.5" thickBot="1" x14ac:dyDescent="0.25">
      <c r="B4" s="310" t="s">
        <v>42</v>
      </c>
      <c r="C4" s="311"/>
      <c r="D4" s="473">
        <f>Statistik!C4</f>
        <v>0</v>
      </c>
      <c r="E4" s="473"/>
      <c r="F4" s="473"/>
      <c r="G4" s="474"/>
      <c r="H4" s="312"/>
    </row>
    <row r="5" spans="1:15" ht="13.5" thickBot="1" x14ac:dyDescent="0.25">
      <c r="B5" s="310" t="s">
        <v>43</v>
      </c>
      <c r="C5" s="311"/>
      <c r="D5" s="473">
        <f>Statistik!C5</f>
        <v>0</v>
      </c>
      <c r="E5" s="473"/>
      <c r="F5" s="473"/>
      <c r="G5" s="474"/>
      <c r="H5" s="313"/>
    </row>
    <row r="6" spans="1:15" ht="13.5" thickBot="1" x14ac:dyDescent="0.25">
      <c r="B6" s="310" t="s">
        <v>0</v>
      </c>
      <c r="C6" s="311"/>
      <c r="D6" s="473" t="str">
        <f>Statistik!C6</f>
        <v>MS2_FC2</v>
      </c>
      <c r="E6" s="473"/>
      <c r="F6" s="473"/>
      <c r="G6" s="474"/>
      <c r="H6" s="314"/>
    </row>
    <row r="7" spans="1:15" ht="13.5" thickBot="1" x14ac:dyDescent="0.25">
      <c r="B7" s="310" t="s">
        <v>4</v>
      </c>
      <c r="C7" s="311"/>
      <c r="D7" s="473">
        <f>Statistik!C7</f>
        <v>0</v>
      </c>
      <c r="E7" s="473"/>
      <c r="F7" s="473"/>
      <c r="G7" s="474"/>
      <c r="H7" s="309"/>
    </row>
    <row r="8" spans="1:15" ht="13.5" thickBot="1" x14ac:dyDescent="0.25">
      <c r="B8" s="310" t="s">
        <v>11</v>
      </c>
      <c r="C8" s="311"/>
      <c r="D8" s="475">
        <f>Statistik!C8</f>
        <v>8.0818965517241378E-4</v>
      </c>
      <c r="E8" s="475"/>
      <c r="F8" s="475"/>
      <c r="G8" s="476"/>
      <c r="H8" s="315"/>
      <c r="I8" s="477" t="s">
        <v>202</v>
      </c>
      <c r="J8" s="477"/>
      <c r="M8" s="365" t="s">
        <v>213</v>
      </c>
    </row>
    <row r="9" spans="1:15" ht="13.5" thickBot="1" x14ac:dyDescent="0.25">
      <c r="B9" s="316" t="s">
        <v>6</v>
      </c>
      <c r="C9" s="317"/>
      <c r="D9" s="478">
        <f>Statistik!C9</f>
        <v>37150</v>
      </c>
      <c r="E9" s="478"/>
      <c r="F9" s="478"/>
      <c r="G9" s="479"/>
      <c r="H9" s="313"/>
      <c r="I9" s="477" t="s">
        <v>203</v>
      </c>
      <c r="J9" s="477"/>
      <c r="M9" s="365" t="s">
        <v>214</v>
      </c>
    </row>
    <row r="10" spans="1:15" ht="51.75" thickBot="1" x14ac:dyDescent="0.25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">
      <c r="A11" s="471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37120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2.4061466691104292E-2</v>
      </c>
      <c r="O11" s="364" t="s">
        <v>114</v>
      </c>
    </row>
    <row r="12" spans="1:15" x14ac:dyDescent="0.2">
      <c r="A12" s="471"/>
      <c r="B12" s="335">
        <v>128</v>
      </c>
      <c r="C12" s="336">
        <f t="shared" ref="C12:C26" si="1">B12/10</f>
        <v>12.8</v>
      </c>
      <c r="D12" s="329">
        <f>Statistik!C12</f>
        <v>2615</v>
      </c>
      <c r="E12" s="337">
        <f t="shared" ref="E12:E24" si="2">E13+D12</f>
        <v>37120</v>
      </c>
      <c r="F12" s="331">
        <f t="shared" ref="F12:F26" si="3">D12/$E$11</f>
        <v>7.0447198275862072E-2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0.41700844269642584</v>
      </c>
      <c r="M12" s="301" t="s">
        <v>216</v>
      </c>
      <c r="N12" s="366">
        <f>1/J32</f>
        <v>24802.287575747152</v>
      </c>
      <c r="O12" s="364" t="s">
        <v>217</v>
      </c>
    </row>
    <row r="13" spans="1:15" x14ac:dyDescent="0.2">
      <c r="A13" s="472"/>
      <c r="B13" s="335">
        <v>63</v>
      </c>
      <c r="C13" s="336">
        <f t="shared" si="1"/>
        <v>6.3</v>
      </c>
      <c r="D13" s="329">
        <f>Statistik!C13</f>
        <v>6145</v>
      </c>
      <c r="E13" s="337">
        <f t="shared" si="2"/>
        <v>34505</v>
      </c>
      <c r="F13" s="331">
        <f t="shared" si="3"/>
        <v>0.16554418103448276</v>
      </c>
      <c r="G13" s="338">
        <f t="shared" si="0"/>
        <v>0.92955280172413801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1.9769398921547074</v>
      </c>
      <c r="M13" s="301" t="s">
        <v>218</v>
      </c>
      <c r="N13" s="301">
        <f ca="1">10.44/(9.81*N11)</f>
        <v>44.22923162367691</v>
      </c>
      <c r="O13" s="364" t="s">
        <v>219</v>
      </c>
    </row>
    <row r="14" spans="1:15" x14ac:dyDescent="0.2">
      <c r="A14" s="467" t="s">
        <v>53</v>
      </c>
      <c r="B14" s="339">
        <v>31.5</v>
      </c>
      <c r="C14" s="340">
        <f t="shared" si="1"/>
        <v>3.15</v>
      </c>
      <c r="D14" s="329">
        <f>Statistik!C14</f>
        <v>9360</v>
      </c>
      <c r="E14" s="337">
        <f t="shared" si="2"/>
        <v>28360</v>
      </c>
      <c r="F14" s="331">
        <f>D14/$E$11</f>
        <v>0.25215517241379309</v>
      </c>
      <c r="G14" s="338">
        <f t="shared" si="0"/>
        <v>0.76400862068965525</v>
      </c>
      <c r="H14" s="333"/>
      <c r="I14" s="334">
        <f t="shared" si="4"/>
        <v>4.1632104163180852</v>
      </c>
      <c r="J14" s="334">
        <f t="shared" si="5"/>
        <v>6.0567482110788289</v>
      </c>
    </row>
    <row r="15" spans="1:15" x14ac:dyDescent="0.2">
      <c r="A15" s="468"/>
      <c r="B15" s="339">
        <v>16</v>
      </c>
      <c r="C15" s="340">
        <f t="shared" si="1"/>
        <v>1.6</v>
      </c>
      <c r="D15" s="329">
        <f>Statistik!C15</f>
        <v>7705</v>
      </c>
      <c r="E15" s="337">
        <f t="shared" si="2"/>
        <v>19000</v>
      </c>
      <c r="F15" s="331">
        <f t="shared" si="3"/>
        <v>0.20757004310344829</v>
      </c>
      <c r="G15" s="338">
        <f t="shared" si="0"/>
        <v>0.5118534482758621</v>
      </c>
      <c r="H15" s="333"/>
      <c r="I15" s="334">
        <f t="shared" si="4"/>
        <v>2.102659033821578</v>
      </c>
      <c r="J15" s="334">
        <f t="shared" si="5"/>
        <v>9.8717880438365793</v>
      </c>
      <c r="M15" s="301" t="s">
        <v>220</v>
      </c>
      <c r="N15" s="301">
        <f ca="1">N13/N12</f>
        <v>1.7832722682776382E-3</v>
      </c>
      <c r="O15" s="364" t="s">
        <v>221</v>
      </c>
    </row>
    <row r="16" spans="1:15" x14ac:dyDescent="0.2">
      <c r="A16" s="468"/>
      <c r="B16" s="339">
        <v>8</v>
      </c>
      <c r="C16" s="340">
        <f t="shared" si="1"/>
        <v>0.8</v>
      </c>
      <c r="D16" s="329">
        <f>Statistik!C16</f>
        <v>3965</v>
      </c>
      <c r="E16" s="337">
        <f t="shared" si="2"/>
        <v>11295</v>
      </c>
      <c r="F16" s="331">
        <f t="shared" si="3"/>
        <v>0.10681573275862069</v>
      </c>
      <c r="G16" s="338">
        <f t="shared" si="0"/>
        <v>0.30428340517241381</v>
      </c>
      <c r="H16" s="333"/>
      <c r="I16" s="334">
        <f t="shared" si="4"/>
        <v>1.0587733840216291</v>
      </c>
      <c r="J16" s="334">
        <f t="shared" si="5"/>
        <v>10.08863033115674</v>
      </c>
      <c r="M16" s="367" t="s">
        <v>223</v>
      </c>
    </row>
    <row r="17" spans="1:11" x14ac:dyDescent="0.2">
      <c r="A17" s="468"/>
      <c r="B17" s="339">
        <v>4</v>
      </c>
      <c r="C17" s="340">
        <f t="shared" si="1"/>
        <v>0.4</v>
      </c>
      <c r="D17" s="329">
        <f>Statistik!C17</f>
        <v>1820</v>
      </c>
      <c r="E17" s="337">
        <f t="shared" si="2"/>
        <v>7330</v>
      </c>
      <c r="F17" s="331">
        <f>D17/$E$11</f>
        <v>4.9030172413793101E-2</v>
      </c>
      <c r="G17" s="338">
        <f t="shared" si="0"/>
        <v>0.19746767241379309</v>
      </c>
      <c r="H17" s="333"/>
      <c r="I17" s="334">
        <f t="shared" si="4"/>
        <v>0.52975376210591196</v>
      </c>
      <c r="J17" s="334">
        <f>F17*100/I17</f>
        <v>9.2552759264766973</v>
      </c>
    </row>
    <row r="18" spans="1:11" x14ac:dyDescent="0.2">
      <c r="A18" s="469"/>
      <c r="B18" s="339">
        <v>2</v>
      </c>
      <c r="C18" s="340">
        <f t="shared" si="1"/>
        <v>0.2</v>
      </c>
      <c r="D18" s="329">
        <f>Statistik!C18</f>
        <v>865</v>
      </c>
      <c r="E18" s="337">
        <f t="shared" si="2"/>
        <v>5510</v>
      </c>
      <c r="F18" s="331">
        <f t="shared" si="3"/>
        <v>2.3302801724137932E-2</v>
      </c>
      <c r="G18" s="338">
        <f t="shared" si="0"/>
        <v>0.1484375</v>
      </c>
      <c r="H18" s="333"/>
      <c r="I18" s="334">
        <f t="shared" si="4"/>
        <v>0.26506054336140555</v>
      </c>
      <c r="J18" s="334">
        <f t="shared" si="5"/>
        <v>8.7915015296580581</v>
      </c>
    </row>
    <row r="19" spans="1:11" x14ac:dyDescent="0.2">
      <c r="A19" s="470" t="s">
        <v>54</v>
      </c>
      <c r="B19" s="335">
        <v>1</v>
      </c>
      <c r="C19" s="336">
        <f t="shared" si="1"/>
        <v>0.1</v>
      </c>
      <c r="D19" s="329">
        <f>Statistik!C19</f>
        <v>755</v>
      </c>
      <c r="E19" s="337">
        <f t="shared" si="2"/>
        <v>4645</v>
      </c>
      <c r="F19" s="331">
        <f t="shared" si="3"/>
        <v>2.0339439655172414E-2</v>
      </c>
      <c r="G19" s="338">
        <f t="shared" si="0"/>
        <v>0.12513469827586207</v>
      </c>
      <c r="H19" s="333"/>
      <c r="I19" s="334">
        <f t="shared" si="4"/>
        <v>0.1326221665094986</v>
      </c>
      <c r="J19" s="334">
        <f t="shared" si="5"/>
        <v>15.336380177227518</v>
      </c>
    </row>
    <row r="20" spans="1:11" x14ac:dyDescent="0.2">
      <c r="A20" s="471"/>
      <c r="B20" s="335">
        <v>0.5</v>
      </c>
      <c r="C20" s="336">
        <f t="shared" si="1"/>
        <v>0.05</v>
      </c>
      <c r="D20" s="329">
        <f>Statistik!C20</f>
        <v>2350</v>
      </c>
      <c r="E20" s="337">
        <f t="shared" si="2"/>
        <v>3890</v>
      </c>
      <c r="F20" s="331">
        <f t="shared" si="3"/>
        <v>6.3308189655172417E-2</v>
      </c>
      <c r="G20" s="338">
        <f t="shared" si="0"/>
        <v>0.10479525862068965</v>
      </c>
      <c r="H20" s="333"/>
      <c r="I20" s="334">
        <f t="shared" si="4"/>
        <v>6.6357062528508273E-2</v>
      </c>
      <c r="J20" s="334">
        <f t="shared" si="5"/>
        <v>95.405352863493619</v>
      </c>
    </row>
    <row r="21" spans="1:11" x14ac:dyDescent="0.2">
      <c r="A21" s="471"/>
      <c r="B21" s="341">
        <v>0.25</v>
      </c>
      <c r="C21" s="342">
        <f t="shared" si="1"/>
        <v>2.5000000000000001E-2</v>
      </c>
      <c r="D21" s="329">
        <f>Statistik!C21</f>
        <v>1180</v>
      </c>
      <c r="E21" s="337">
        <f t="shared" si="2"/>
        <v>1540</v>
      </c>
      <c r="F21" s="331">
        <f t="shared" si="3"/>
        <v>3.1788793103448273E-2</v>
      </c>
      <c r="G21" s="338">
        <f t="shared" si="0"/>
        <v>4.1487068965517238E-2</v>
      </c>
      <c r="H21" s="333"/>
      <c r="I21" s="334">
        <f t="shared" si="4"/>
        <v>3.3201536841859614E-2</v>
      </c>
      <c r="J21" s="334">
        <f>F21*100/I21</f>
        <v>95.744944744153557</v>
      </c>
    </row>
    <row r="22" spans="1:11" x14ac:dyDescent="0.2">
      <c r="A22" s="471"/>
      <c r="B22" s="341">
        <v>0.125</v>
      </c>
      <c r="C22" s="342">
        <f t="shared" si="1"/>
        <v>1.2500000000000001E-2</v>
      </c>
      <c r="D22" s="329">
        <f>Statistik!C22</f>
        <v>230</v>
      </c>
      <c r="E22" s="337">
        <f t="shared" si="2"/>
        <v>360</v>
      </c>
      <c r="F22" s="331">
        <f t="shared" si="3"/>
        <v>6.1961206896551727E-3</v>
      </c>
      <c r="G22" s="338">
        <f t="shared" si="0"/>
        <v>9.6982758620689658E-3</v>
      </c>
      <c r="H22" s="333"/>
      <c r="I22" s="334">
        <f t="shared" si="4"/>
        <v>1.6612279185622081E-2</v>
      </c>
      <c r="J22" s="334">
        <f>F22*100/I22</f>
        <v>37.298438224045206</v>
      </c>
    </row>
    <row r="23" spans="1:11" x14ac:dyDescent="0.2">
      <c r="A23" s="472"/>
      <c r="B23" s="341">
        <v>6.3E-2</v>
      </c>
      <c r="C23" s="342">
        <f t="shared" si="1"/>
        <v>6.3E-3</v>
      </c>
      <c r="D23" s="329">
        <f>Statistik!C23</f>
        <v>130</v>
      </c>
      <c r="E23" s="337">
        <f t="shared" si="2"/>
        <v>130</v>
      </c>
      <c r="F23" s="331">
        <f t="shared" si="3"/>
        <v>3.5021551724137932E-3</v>
      </c>
      <c r="G23" s="338">
        <f t="shared" si="0"/>
        <v>3.5021551724137932E-3</v>
      </c>
      <c r="H23" s="333"/>
      <c r="I23" s="334">
        <f t="shared" si="4"/>
        <v>8.3513997492220722E-3</v>
      </c>
      <c r="J23" s="334">
        <f t="shared" ref="J23:J25" si="6">F23*100/I23</f>
        <v>41.934948362877932</v>
      </c>
    </row>
    <row r="24" spans="1:11" x14ac:dyDescent="0.2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5" thickBot="1" x14ac:dyDescent="0.25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5" x14ac:dyDescent="0.25">
      <c r="I27" s="356" t="s">
        <v>206</v>
      </c>
      <c r="J27" s="357">
        <f>100/SUM(J11:J26)</f>
        <v>0.30104345567880442</v>
      </c>
    </row>
    <row r="28" spans="1:11" ht="15" x14ac:dyDescent="0.25">
      <c r="I28" s="358" t="s">
        <v>207</v>
      </c>
      <c r="J28" s="359">
        <v>6.1</v>
      </c>
      <c r="K28" s="301" t="s">
        <v>208</v>
      </c>
    </row>
    <row r="29" spans="1:11" x14ac:dyDescent="0.2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">
      <c r="I30" s="360" t="s">
        <v>210</v>
      </c>
      <c r="J30" s="358">
        <f>J29/(1-J29)</f>
        <v>0.21628722731531397</v>
      </c>
    </row>
    <row r="31" spans="1:11" x14ac:dyDescent="0.2">
      <c r="I31" s="358">
        <f>1.99*10^4</f>
        <v>19900</v>
      </c>
      <c r="J31" s="360"/>
    </row>
    <row r="32" spans="1:11" ht="15" x14ac:dyDescent="0.25">
      <c r="I32" s="361" t="s">
        <v>211</v>
      </c>
      <c r="J32" s="362">
        <f>I31*(J27/100)^2*(1/J28^2)*(J30^3/(1+J30))</f>
        <v>4.0318861594760607E-5</v>
      </c>
      <c r="K32" s="363" t="s">
        <v>212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2578125" defaultRowHeight="12.75" x14ac:dyDescent="0.2"/>
  <cols>
    <col min="1" max="1" width="20.5703125" customWidth="1"/>
    <col min="7" max="7" width="14.28515625" bestFit="1" customWidth="1"/>
  </cols>
  <sheetData>
    <row r="1" spans="1:9" ht="18.75" x14ac:dyDescent="0.3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5" x14ac:dyDescent="0.2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">
      <c r="A5" s="37">
        <f>Statistik!B13</f>
        <v>63</v>
      </c>
      <c r="B5" s="254">
        <f>Statistik!F13</f>
        <v>0.92955280172413801</v>
      </c>
      <c r="C5" s="38">
        <f t="shared" si="1"/>
        <v>7.0447198275861989E-2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-0.45590130528480072</v>
      </c>
      <c r="G5" s="28">
        <f t="shared" si="4"/>
        <v>0.68591450468795712</v>
      </c>
      <c r="H5" s="30"/>
      <c r="I5" s="30"/>
    </row>
    <row r="6" spans="1:9" x14ac:dyDescent="0.2">
      <c r="A6" s="37">
        <f>Statistik!B14</f>
        <v>31.5</v>
      </c>
      <c r="B6" s="254">
        <f>Statistik!F14</f>
        <v>0.76400862068965525</v>
      </c>
      <c r="C6" s="38">
        <f t="shared" si="1"/>
        <v>0.16554418103448276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-0.90673181923240809</v>
      </c>
      <c r="G6" s="28">
        <f t="shared" si="4"/>
        <v>0.74830711818993667</v>
      </c>
      <c r="I6" s="30"/>
    </row>
    <row r="7" spans="1:9" x14ac:dyDescent="0.2">
      <c r="A7" s="37">
        <f>Statistik!B15</f>
        <v>16</v>
      </c>
      <c r="B7" s="254">
        <f>Statistik!F15</f>
        <v>0.5118534482758621</v>
      </c>
      <c r="C7" s="38">
        <f t="shared" si="1"/>
        <v>0.25215517241379315</v>
      </c>
      <c r="D7" s="253">
        <f t="shared" si="0"/>
        <v>-4</v>
      </c>
      <c r="E7" s="252">
        <f t="shared" si="2"/>
        <v>-4.4886399617499588</v>
      </c>
      <c r="F7" s="29">
        <f t="shared" si="3"/>
        <v>-1.1318337834585028</v>
      </c>
      <c r="G7" s="28">
        <f t="shared" si="4"/>
        <v>0.32624023844271821</v>
      </c>
      <c r="I7" s="30"/>
    </row>
    <row r="8" spans="1:9" x14ac:dyDescent="0.2">
      <c r="A8" s="37">
        <f>Statistik!B16</f>
        <v>8</v>
      </c>
      <c r="B8" s="254">
        <f>Statistik!F16</f>
        <v>0.30428340517241381</v>
      </c>
      <c r="C8" s="38">
        <f t="shared" si="1"/>
        <v>0.20757004310344829</v>
      </c>
      <c r="D8" s="253">
        <f t="shared" si="0"/>
        <v>-3</v>
      </c>
      <c r="E8" s="252">
        <f t="shared" si="2"/>
        <v>-3.5</v>
      </c>
      <c r="F8" s="29">
        <f t="shared" si="3"/>
        <v>-0.72649515086206895</v>
      </c>
      <c r="G8" s="28">
        <f t="shared" si="4"/>
        <v>4.5969254532870684E-3</v>
      </c>
      <c r="I8" s="30"/>
    </row>
    <row r="9" spans="1:9" x14ac:dyDescent="0.2">
      <c r="A9" s="37">
        <f>Statistik!B17</f>
        <v>4</v>
      </c>
      <c r="B9" s="254">
        <f>Statistik!F17</f>
        <v>0.19746767241379309</v>
      </c>
      <c r="C9" s="38">
        <f t="shared" si="1"/>
        <v>0.10681573275862072</v>
      </c>
      <c r="D9" s="253">
        <f t="shared" si="0"/>
        <v>-2</v>
      </c>
      <c r="E9" s="252">
        <f t="shared" si="2"/>
        <v>-2.5</v>
      </c>
      <c r="F9" s="29">
        <f t="shared" si="3"/>
        <v>-0.26703933189655182</v>
      </c>
      <c r="G9" s="28">
        <f t="shared" si="4"/>
        <v>7.7389405344082118E-2</v>
      </c>
      <c r="I9" s="30"/>
    </row>
    <row r="10" spans="1:9" x14ac:dyDescent="0.2">
      <c r="A10" s="37">
        <f>Statistik!B18</f>
        <v>2</v>
      </c>
      <c r="B10" s="254">
        <f>Statistik!F18</f>
        <v>0.1484375</v>
      </c>
      <c r="C10" s="38">
        <f t="shared" si="1"/>
        <v>4.9030172413793094E-2</v>
      </c>
      <c r="D10" s="253">
        <f t="shared" si="0"/>
        <v>-1</v>
      </c>
      <c r="E10" s="252">
        <f t="shared" si="2"/>
        <v>-1.5</v>
      </c>
      <c r="F10" s="29">
        <f t="shared" si="3"/>
        <v>-7.3545258620689641E-2</v>
      </c>
      <c r="G10" s="28">
        <f t="shared" si="4"/>
        <v>0.16802051536628387</v>
      </c>
      <c r="I10" s="30"/>
    </row>
    <row r="11" spans="1:9" x14ac:dyDescent="0.2">
      <c r="A11" s="37">
        <f>Statistik!B19</f>
        <v>1</v>
      </c>
      <c r="B11" s="254">
        <f>Statistik!F19</f>
        <v>0.12513469827586207</v>
      </c>
      <c r="C11" s="38">
        <f t="shared" si="1"/>
        <v>2.3302801724137928E-2</v>
      </c>
      <c r="D11" s="253">
        <f t="shared" si="0"/>
        <v>0</v>
      </c>
      <c r="E11" s="252">
        <f t="shared" si="2"/>
        <v>-0.5</v>
      </c>
      <c r="F11" s="29">
        <f t="shared" si="3"/>
        <v>-1.1651400862068964E-2</v>
      </c>
      <c r="G11" s="28">
        <f t="shared" si="4"/>
        <v>0.18943422522066167</v>
      </c>
      <c r="I11" s="30"/>
    </row>
    <row r="12" spans="1:9" x14ac:dyDescent="0.2">
      <c r="A12" s="37">
        <f>Statistik!B20</f>
        <v>0.5</v>
      </c>
      <c r="B12" s="254">
        <f>Statistik!F20</f>
        <v>0.10479525862068965</v>
      </c>
      <c r="C12" s="38">
        <f t="shared" si="1"/>
        <v>2.0339439655172417E-2</v>
      </c>
      <c r="D12" s="253">
        <f t="shared" si="0"/>
        <v>1</v>
      </c>
      <c r="E12" s="252">
        <f t="shared" si="2"/>
        <v>0.5</v>
      </c>
      <c r="F12" s="29">
        <f t="shared" si="3"/>
        <v>1.0169719827586209E-2</v>
      </c>
      <c r="G12" s="28">
        <f t="shared" si="4"/>
        <v>0.301666708617711</v>
      </c>
      <c r="I12" s="30"/>
    </row>
    <row r="13" spans="1:9" x14ac:dyDescent="0.2">
      <c r="A13" s="37">
        <f>Statistik!B21</f>
        <v>0.25</v>
      </c>
      <c r="B13" s="254">
        <f>Statistik!F21</f>
        <v>4.1487068965517238E-2</v>
      </c>
      <c r="C13" s="38">
        <f t="shared" si="1"/>
        <v>6.3308189655172417E-2</v>
      </c>
      <c r="D13" s="253">
        <f t="shared" si="0"/>
        <v>2</v>
      </c>
      <c r="E13" s="252">
        <f t="shared" si="2"/>
        <v>1.5</v>
      </c>
      <c r="F13" s="29">
        <f t="shared" si="3"/>
        <v>9.4962284482758619E-2</v>
      </c>
      <c r="G13" s="28">
        <f t="shared" si="4"/>
        <v>1.4898936901667472</v>
      </c>
    </row>
    <row r="14" spans="1:9" x14ac:dyDescent="0.2">
      <c r="A14" s="37">
        <f>Statistik!B22</f>
        <v>0.125</v>
      </c>
      <c r="B14" s="254">
        <f>Statistik!F22</f>
        <v>9.6982758620689658E-3</v>
      </c>
      <c r="C14" s="38">
        <f t="shared" si="1"/>
        <v>3.1788793103448273E-2</v>
      </c>
      <c r="D14" s="253">
        <f t="shared" si="0"/>
        <v>3</v>
      </c>
      <c r="E14" s="252">
        <f t="shared" si="2"/>
        <v>2.5</v>
      </c>
      <c r="F14" s="29">
        <f t="shared" si="3"/>
        <v>7.9471982758620691E-2</v>
      </c>
      <c r="G14" s="28">
        <f t="shared" si="4"/>
        <v>1.0883321552598468</v>
      </c>
    </row>
    <row r="15" spans="1:9" x14ac:dyDescent="0.2">
      <c r="A15" s="37">
        <f>Statistik!B23</f>
        <v>6.3E-2</v>
      </c>
      <c r="B15" s="254">
        <f>Statistik!F23</f>
        <v>3.5021551724137932E-3</v>
      </c>
      <c r="C15" s="38">
        <f t="shared" si="1"/>
        <v>6.1961206896551727E-3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2.1650808230971166E-2</v>
      </c>
      <c r="G15" s="28">
        <f t="shared" si="4"/>
        <v>0.29035014251957869</v>
      </c>
    </row>
    <row r="16" spans="1:9" x14ac:dyDescent="0.2">
      <c r="A16" s="37">
        <f>Statistik!B24</f>
        <v>3.1E-2</v>
      </c>
      <c r="B16" s="254">
        <f>Statistik!F24</f>
        <v>0</v>
      </c>
      <c r="C16" s="38">
        <f t="shared" si="1"/>
        <v>3.5021551724137932E-3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1.5759859962376884E-2</v>
      </c>
      <c r="G16" s="28">
        <f t="shared" si="4"/>
        <v>0.21587916847935662</v>
      </c>
    </row>
    <row r="17" spans="1:8" x14ac:dyDescent="0.2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5" thickBot="1" x14ac:dyDescent="0.25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5" thickBot="1" x14ac:dyDescent="0.25">
      <c r="A19" s="3"/>
      <c r="B19" s="3"/>
      <c r="C19" s="3"/>
      <c r="D19" s="3"/>
      <c r="E19" s="31" t="s">
        <v>74</v>
      </c>
      <c r="F19" s="32">
        <f>SUM(F3:F18)</f>
        <v>-3.3511833949547776</v>
      </c>
      <c r="G19" s="3"/>
    </row>
    <row r="20" spans="1:8" x14ac:dyDescent="0.2">
      <c r="G20" s="33">
        <f>SUM(G3:G18)</f>
        <v>5.5860247977481672</v>
      </c>
    </row>
    <row r="21" spans="1:8" ht="18.75" thickBot="1" x14ac:dyDescent="0.3">
      <c r="C21" s="41" t="s">
        <v>75</v>
      </c>
      <c r="F21" s="42"/>
      <c r="G21" s="40">
        <f>SQRT(G20)</f>
        <v>2.3634772682952057</v>
      </c>
      <c r="H21" s="250" t="s">
        <v>192</v>
      </c>
    </row>
    <row r="22" spans="1:8" ht="15" x14ac:dyDescent="0.25">
      <c r="A22" s="34"/>
      <c r="B22" s="34"/>
      <c r="C22" s="34"/>
      <c r="G22" s="3"/>
    </row>
    <row r="23" spans="1:8" ht="15" x14ac:dyDescent="0.25">
      <c r="A23" s="34"/>
      <c r="B23" s="34"/>
      <c r="C23" s="34"/>
    </row>
    <row r="24" spans="1:8" ht="15" x14ac:dyDescent="0.2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40625" defaultRowHeight="12.75" x14ac:dyDescent="0.2"/>
  <cols>
    <col min="1" max="1" width="4.5703125" style="45" customWidth="1"/>
    <col min="2" max="2" width="12" style="45" customWidth="1"/>
    <col min="3" max="3" width="3" style="45" bestFit="1" customWidth="1"/>
    <col min="4" max="4" width="4.140625" style="45" bestFit="1" customWidth="1"/>
    <col min="5" max="20" width="8.85546875" style="45" customWidth="1"/>
    <col min="21" max="21" width="4.140625" style="45" customWidth="1"/>
    <col min="22" max="22" width="4.42578125" style="45" customWidth="1"/>
    <col min="23" max="23" width="3" style="45" customWidth="1"/>
    <col min="24" max="34" width="2.7109375" style="45" bestFit="1" customWidth="1"/>
    <col min="35" max="124" width="4.42578125" style="45" customWidth="1"/>
    <col min="125" max="16384" width="9.140625" style="45"/>
  </cols>
  <sheetData>
    <row r="2" spans="2:31" ht="23.25" x14ac:dyDescent="0.35">
      <c r="B2" s="44"/>
      <c r="G2" s="46" t="s">
        <v>80</v>
      </c>
    </row>
    <row r="3" spans="2:31" ht="26.25" x14ac:dyDescent="0.4">
      <c r="G3" s="47" t="s">
        <v>81</v>
      </c>
    </row>
    <row r="4" spans="2:31" ht="26.25" x14ac:dyDescent="0.4">
      <c r="D4" s="47"/>
      <c r="G4" s="48" t="s">
        <v>82</v>
      </c>
      <c r="Q4" s="49"/>
    </row>
    <row r="5" spans="2:31" x14ac:dyDescent="0.2">
      <c r="R5" s="50" t="s">
        <v>83</v>
      </c>
      <c r="S5" s="51"/>
      <c r="T5" s="50" t="s">
        <v>84</v>
      </c>
    </row>
    <row r="6" spans="2:31" ht="15" x14ac:dyDescent="0.2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14.84375</v>
      </c>
    </row>
    <row r="7" spans="2:31" x14ac:dyDescent="0.2">
      <c r="R7" s="50" t="s">
        <v>79</v>
      </c>
      <c r="T7" s="56"/>
      <c r="U7" s="54"/>
      <c r="V7" s="55"/>
    </row>
    <row r="8" spans="2:31" ht="15.75" x14ac:dyDescent="0.2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0.15222516139016806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7.0447198275862072E-2</v>
      </c>
      <c r="G20" s="87">
        <f>Statistik!E13</f>
        <v>0.16554418103448276</v>
      </c>
      <c r="H20" s="87">
        <f>Statistik!E14</f>
        <v>0.25215517241379309</v>
      </c>
      <c r="I20" s="87">
        <f>Statistik!E15</f>
        <v>0.20757004310344829</v>
      </c>
      <c r="J20" s="87">
        <f>Statistik!E16</f>
        <v>0.10681573275862069</v>
      </c>
      <c r="K20" s="87">
        <f>Statistik!E17</f>
        <v>4.9030172413793101E-2</v>
      </c>
      <c r="L20" s="87">
        <f>Statistik!E18</f>
        <v>2.3302801724137932E-2</v>
      </c>
      <c r="M20" s="87">
        <f>Statistik!E19</f>
        <v>2.0339439655172414E-2</v>
      </c>
      <c r="N20" s="87">
        <f>Statistik!E20</f>
        <v>6.3308189655172417E-2</v>
      </c>
      <c r="O20" s="87">
        <f>Statistik!E21</f>
        <v>3.1788793103448273E-2</v>
      </c>
      <c r="P20" s="87">
        <f>Statistik!E22</f>
        <v>6.1961206896551727E-3</v>
      </c>
      <c r="Q20" s="87">
        <f>Statistik!E23</f>
        <v>3.5021551724137932E-3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">
      <c r="O22" s="94"/>
      <c r="P22" s="94"/>
      <c r="Q22" s="94"/>
    </row>
    <row r="23" spans="2:124" x14ac:dyDescent="0.2">
      <c r="E23" s="223"/>
      <c r="F23" s="95"/>
      <c r="Q23" s="50"/>
    </row>
    <row r="24" spans="2:124" x14ac:dyDescent="0.2">
      <c r="Q24" s="50"/>
    </row>
    <row r="25" spans="2:124" x14ac:dyDescent="0.2">
      <c r="G25" s="96"/>
    </row>
    <row r="28" spans="2:124" x14ac:dyDescent="0.2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7109375" defaultRowHeight="11.25" x14ac:dyDescent="0.2"/>
  <cols>
    <col min="1" max="1" width="1.42578125" style="50" customWidth="1"/>
    <col min="2" max="2" width="12.5703125" style="50" customWidth="1"/>
    <col min="3" max="3" width="5" style="50" customWidth="1"/>
    <col min="4" max="4" width="4.5703125" style="50" customWidth="1"/>
    <col min="5" max="6" width="3.7109375" style="64" customWidth="1"/>
    <col min="7" max="7" width="6.140625" style="64" customWidth="1"/>
    <col min="8" max="8" width="3.85546875" style="64" customWidth="1"/>
    <col min="9" max="9" width="4.140625" style="64" customWidth="1"/>
    <col min="10" max="33" width="3.7109375" style="64" customWidth="1"/>
    <col min="34" max="34" width="3.7109375" style="50" customWidth="1"/>
    <col min="35" max="124" width="4.42578125" style="50" customWidth="1"/>
    <col min="125" max="132" width="3.7109375" style="50" customWidth="1"/>
    <col min="133" max="133" width="9.140625" style="50" customWidth="1"/>
    <col min="134" max="148" width="3.7109375" style="50" customWidth="1"/>
    <col min="149" max="149" width="9.140625" style="50" customWidth="1"/>
    <col min="150" max="164" width="3.7109375" style="50" customWidth="1"/>
    <col min="165" max="165" width="9.140625" style="50" customWidth="1"/>
    <col min="166" max="180" width="3.7109375" style="50" customWidth="1"/>
    <col min="181" max="181" width="9.140625" style="50" customWidth="1"/>
    <col min="182" max="196" width="3.7109375" style="50" customWidth="1"/>
    <col min="197" max="197" width="9.140625" style="50" customWidth="1"/>
    <col min="198" max="212" width="3.7109375" style="50" customWidth="1"/>
    <col min="213" max="213" width="9.140625" style="50" customWidth="1"/>
    <col min="214" max="228" width="3.7109375" style="50" customWidth="1"/>
    <col min="229" max="229" width="9.140625" style="50" customWidth="1"/>
    <col min="230" max="244" width="3.7109375" style="50" customWidth="1"/>
    <col min="245" max="245" width="9.140625" style="50" customWidth="1"/>
    <col min="246" max="16384" width="3.7109375" style="50"/>
  </cols>
  <sheetData>
    <row r="2" spans="2:125" ht="12.75" x14ac:dyDescent="0.2">
      <c r="B2" s="97" t="s">
        <v>102</v>
      </c>
      <c r="AB2" s="98"/>
    </row>
    <row r="3" spans="2:125" ht="12.75" x14ac:dyDescent="0.2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25" x14ac:dyDescent="0.25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2.75" x14ac:dyDescent="0.2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2.75" x14ac:dyDescent="0.2">
      <c r="B6" s="97"/>
    </row>
    <row r="7" spans="2:125" ht="12.75" x14ac:dyDescent="0.2">
      <c r="B7" s="97"/>
      <c r="Q7" s="102"/>
    </row>
    <row r="8" spans="2:125" s="103" customFormat="1" ht="9" x14ac:dyDescent="0.15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75" x14ac:dyDescent="0.2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25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x14ac:dyDescent="0.2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x14ac:dyDescent="0.2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x14ac:dyDescent="0.2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7.0447198275862072E-2</v>
      </c>
      <c r="G15" s="124">
        <f>'Eintrag_Yu&amp;Stand'!G20</f>
        <v>0.16554418103448276</v>
      </c>
      <c r="H15" s="124">
        <f>'Eintrag_Yu&amp;Stand'!H20</f>
        <v>0.25215517241379309</v>
      </c>
      <c r="I15" s="124">
        <f>'Eintrag_Yu&amp;Stand'!I20</f>
        <v>0.20757004310344829</v>
      </c>
      <c r="J15" s="124">
        <f>'Eintrag_Yu&amp;Stand'!J20</f>
        <v>0.10681573275862069</v>
      </c>
      <c r="K15" s="125">
        <f>'Eintrag_Yu&amp;Stand'!K20</f>
        <v>4.9030172413793101E-2</v>
      </c>
      <c r="L15" s="124">
        <f>'Eintrag_Yu&amp;Stand'!L20</f>
        <v>2.3302801724137932E-2</v>
      </c>
      <c r="M15" s="124">
        <f>'Eintrag_Yu&amp;Stand'!M20</f>
        <v>2.0339439655172414E-2</v>
      </c>
      <c r="N15" s="124">
        <f>'Eintrag_Yu&amp;Stand'!N20</f>
        <v>6.3308189655172417E-2</v>
      </c>
      <c r="O15" s="124">
        <f>'Eintrag_Yu&amp;Stand'!O20</f>
        <v>3.1788793103448273E-2</v>
      </c>
      <c r="P15" s="124">
        <f>'Eintrag_Yu&amp;Stand'!P20</f>
        <v>6.1961206896551727E-3</v>
      </c>
      <c r="Q15" s="124">
        <f>'Eintrag_Yu&amp;Stand'!Q20</f>
        <v>3.5021551724137932E-3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x14ac:dyDescent="0.2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75" x14ac:dyDescent="0.2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x14ac:dyDescent="0.2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x14ac:dyDescent="0.2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x14ac:dyDescent="0.2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75" x14ac:dyDescent="0.2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75" x14ac:dyDescent="0.2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75" x14ac:dyDescent="0.2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.75" x14ac:dyDescent="0.3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-4.4068976014952381E-3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-1.747212528413359E-2</v>
      </c>
      <c r="G295" s="178">
        <f t="shared" si="153"/>
        <v>-1.6130200166720669E-2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-1.821603502414457E-2</v>
      </c>
      <c r="G296" s="178">
        <f t="shared" si="156"/>
        <v>-3.3635714980634432E-2</v>
      </c>
      <c r="H296" s="178">
        <f t="shared" si="156"/>
        <v>-1.9341681847305905E-2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-1.0049066292812213E-2</v>
      </c>
      <c r="G297" s="178">
        <f t="shared" si="156"/>
        <v>-2.2058642625053967E-2</v>
      </c>
      <c r="H297" s="178">
        <f t="shared" si="156"/>
        <v>-2.636484205034819E-2</v>
      </c>
      <c r="I297" s="178">
        <f t="shared" si="156"/>
        <v>-8.5675738284960081E-3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-4.7066726343725478E-3</v>
      </c>
      <c r="G298" s="179">
        <f t="shared" si="156"/>
        <v>-1.0843704204114357E-2</v>
      </c>
      <c r="H298" s="179">
        <f t="shared" si="156"/>
        <v>-1.5422718881602107E-2</v>
      </c>
      <c r="I298" s="179">
        <f t="shared" si="156"/>
        <v>-1.0058954264719479E-2</v>
      </c>
      <c r="J298" s="179">
        <f t="shared" si="156"/>
        <v>-2.0237487823313088E-3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-2.2506572508207297E-3</v>
      </c>
      <c r="G299" s="179">
        <f t="shared" si="156"/>
        <v>-5.2572697823850103E-3</v>
      </c>
      <c r="H299" s="179">
        <f t="shared" si="156"/>
        <v>-7.8501208628646065E-3</v>
      </c>
      <c r="I299" s="179">
        <f t="shared" si="156"/>
        <v>-6.0502206261850607E-3</v>
      </c>
      <c r="J299" s="179">
        <f t="shared" si="156"/>
        <v>-2.4601868998698588E-3</v>
      </c>
      <c r="K299" s="179">
        <f t="shared" si="156"/>
        <v>-4.4149878857921361E-4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-1.9683773079522504E-3</v>
      </c>
      <c r="G300" s="179">
        <f t="shared" si="160"/>
        <v>-4.6164337027372621E-3</v>
      </c>
      <c r="H300" s="179">
        <f t="shared" si="160"/>
        <v>-6.9894832676894864E-3</v>
      </c>
      <c r="I300" s="179">
        <f t="shared" si="160"/>
        <v>-5.6446866209063848E-3</v>
      </c>
      <c r="J300" s="179">
        <f t="shared" si="160"/>
        <v>-2.7175190963051456E-3</v>
      </c>
      <c r="K300" s="179">
        <f t="shared" si="160"/>
        <v>-9.8566002204584146E-4</v>
      </c>
      <c r="L300" s="179">
        <f t="shared" si="160"/>
        <v>-1.8314922273478368E-4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-6.1311988965598628E-3</v>
      </c>
      <c r="G301" s="179">
        <f t="shared" si="160"/>
        <v>-1.4397433869260302E-2</v>
      </c>
      <c r="H301" s="179">
        <f t="shared" si="160"/>
        <v>-2.1886759972929871E-2</v>
      </c>
      <c r="I301" s="179">
        <f t="shared" si="160"/>
        <v>-1.7912748662175983E-2</v>
      </c>
      <c r="J301" s="179">
        <f t="shared" si="160"/>
        <v>-9.0413086474252051E-3</v>
      </c>
      <c r="K301" s="179">
        <f t="shared" si="160"/>
        <v>-3.882591608660918E-3</v>
      </c>
      <c r="L301" s="179">
        <f t="shared" si="160"/>
        <v>-1.4581183391410262E-3</v>
      </c>
      <c r="M301" s="179">
        <f t="shared" si="160"/>
        <v>-4.9757303286328508E-4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-3.0795527614676144E-3</v>
      </c>
      <c r="G302" s="179">
        <f t="shared" si="160"/>
        <v>-7.2345568563161539E-3</v>
      </c>
      <c r="H302" s="179">
        <f t="shared" si="160"/>
        <v>-1.1011670280228253E-2</v>
      </c>
      <c r="I302" s="179">
        <f t="shared" si="160"/>
        <v>-9.0474009488200249E-3</v>
      </c>
      <c r="J302" s="179">
        <f t="shared" si="160"/>
        <v>-4.6285709564511997E-3</v>
      </c>
      <c r="K302" s="179">
        <f t="shared" si="160"/>
        <v>-2.0838844625805982E-3</v>
      </c>
      <c r="L302" s="179">
        <f t="shared" si="160"/>
        <v>-9.2657499531451928E-4</v>
      </c>
      <c r="M302" s="179">
        <f t="shared" si="160"/>
        <v>-6.3905430000774327E-4</v>
      </c>
      <c r="N302" s="179">
        <f t="shared" si="160"/>
        <v>-7.7766381295188934E-4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-6.0032989452591052E-4</v>
      </c>
      <c r="G303" s="179">
        <f t="shared" si="160"/>
        <v>-1.4105374072441376E-3</v>
      </c>
      <c r="H303" s="179">
        <f t="shared" si="160"/>
        <v>-2.1478884583411369E-3</v>
      </c>
      <c r="I303" s="179">
        <f t="shared" si="160"/>
        <v>-1.7668788669346128E-3</v>
      </c>
      <c r="J303" s="179">
        <f t="shared" si="160"/>
        <v>-9.074865864424843E-4</v>
      </c>
      <c r="K303" s="179">
        <f t="shared" si="160"/>
        <v>-4.1411498971305537E-4</v>
      </c>
      <c r="L303" s="179">
        <f t="shared" si="160"/>
        <v>-1.93047501317941E-4</v>
      </c>
      <c r="M303" s="179">
        <f t="shared" si="160"/>
        <v>-1.5763666889033633E-4</v>
      </c>
      <c r="N303" s="179">
        <f t="shared" si="160"/>
        <v>-3.8770776647680465E-4</v>
      </c>
      <c r="O303" s="179">
        <f t="shared" si="160"/>
        <v>-7.6111777437844479E-5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-3.3933732324407061E-4</v>
      </c>
      <c r="G304" s="179">
        <f t="shared" si="164"/>
        <v>-7.973622682550895E-4</v>
      </c>
      <c r="H304" s="179">
        <f t="shared" si="164"/>
        <v>-1.2143759277161723E-3</v>
      </c>
      <c r="I304" s="179">
        <f t="shared" si="164"/>
        <v>-9.9936964006167158E-4</v>
      </c>
      <c r="J304" s="179">
        <f t="shared" si="164"/>
        <v>-5.139103090252427E-4</v>
      </c>
      <c r="K304" s="179">
        <f t="shared" si="164"/>
        <v>-2.354334284594638E-4</v>
      </c>
      <c r="L304" s="179">
        <f t="shared" si="164"/>
        <v>-1.1123237254363989E-4</v>
      </c>
      <c r="M304" s="179">
        <f t="shared" si="164"/>
        <v>-9.5201061949952653E-5</v>
      </c>
      <c r="N304" s="179">
        <f t="shared" si="164"/>
        <v>-2.7695326728352884E-4</v>
      </c>
      <c r="O304" s="179">
        <f t="shared" si="164"/>
        <v>-1.0950237856000444E-4</v>
      </c>
      <c r="P304" s="179">
        <f t="shared" si="164"/>
        <v>-8.1999379734620866E-6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.75" x14ac:dyDescent="0.3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6.9904487829463403E-5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1.4146231188251887E-3</v>
      </c>
      <c r="G422" s="179">
        <f t="shared" si="255"/>
        <v>2.38634784579109E-4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1.3841131733320683E-3</v>
      </c>
      <c r="G423" s="179">
        <f t="shared" si="258"/>
        <v>6.2702746453354114E-4</v>
      </c>
      <c r="H423" s="179">
        <f t="shared" si="258"/>
        <v>-1.4048491477954131E-4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2.1658040936936137E-4</v>
      </c>
      <c r="G424" s="179">
        <f t="shared" si="258"/>
        <v>-7.1878667863290043E-4</v>
      </c>
      <c r="H424" s="179">
        <f t="shared" si="258"/>
        <v>-1.6997221134260687E-3</v>
      </c>
      <c r="I424" s="179">
        <f t="shared" si="258"/>
        <v>-1.4744921763688705E-4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-6.1051363021708406E-5</v>
      </c>
      <c r="G425" s="179">
        <f t="shared" si="258"/>
        <v>-7.4903393334763157E-4</v>
      </c>
      <c r="H425" s="179">
        <f t="shared" si="258"/>
        <v>-1.7381891304433638E-3</v>
      </c>
      <c r="I425" s="179">
        <f t="shared" si="258"/>
        <v>-7.1380505717743431E-4</v>
      </c>
      <c r="J425" s="179">
        <f t="shared" si="258"/>
        <v>-1.9975465640848651E-5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-6.475394811512975E-5</v>
      </c>
      <c r="G426" s="179">
        <f t="shared" si="258"/>
        <v>-4.5296914534993674E-4</v>
      </c>
      <c r="H426" s="179">
        <f t="shared" si="258"/>
        <v>-1.0650682668667797E-3</v>
      </c>
      <c r="I426" s="179">
        <f t="shared" si="258"/>
        <v>-6.2013426686814059E-4</v>
      </c>
      <c r="J426" s="179">
        <f t="shared" si="258"/>
        <v>-9.196236155914311E-5</v>
      </c>
      <c r="K426" s="179">
        <f t="shared" si="258"/>
        <v>-1.9401973302838119E-6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-6.0367903461662836E-5</v>
      </c>
      <c r="G427" s="179">
        <f t="shared" si="262"/>
        <v>-4.0910649364015719E-4</v>
      </c>
      <c r="H427" s="179">
        <f t="shared" si="262"/>
        <v>-9.8145496919516432E-4</v>
      </c>
      <c r="I427" s="179">
        <f t="shared" si="262"/>
        <v>-6.2705776317920937E-4</v>
      </c>
      <c r="J427" s="179">
        <f t="shared" si="262"/>
        <v>-1.30718198309887E-4</v>
      </c>
      <c r="K427" s="179">
        <f t="shared" si="262"/>
        <v>-1.2657766202417313E-5</v>
      </c>
      <c r="L427" s="179">
        <f t="shared" si="262"/>
        <v>-9.2706626937501086E-8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-2.6823010830376913E-5</v>
      </c>
      <c r="G428" s="179">
        <f t="shared" si="262"/>
        <v>-9.009291616768031E-4</v>
      </c>
      <c r="H428" s="179">
        <f t="shared" si="262"/>
        <v>-2.5225541512344384E-3</v>
      </c>
      <c r="I428" s="179">
        <f t="shared" si="262"/>
        <v>-1.5657160330456636E-3</v>
      </c>
      <c r="J428" s="179">
        <f t="shared" si="262"/>
        <v>-2.3339241091735593E-4</v>
      </c>
      <c r="K428" s="179">
        <f t="shared" si="262"/>
        <v>3.0835855191825035E-5</v>
      </c>
      <c r="L428" s="179">
        <f t="shared" si="262"/>
        <v>2.6109559553432838E-5</v>
      </c>
      <c r="M428" s="179">
        <f t="shared" si="262"/>
        <v>3.6519980495899978E-6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-7.2995390335234961E-5</v>
      </c>
      <c r="G429" s="179">
        <f t="shared" si="262"/>
        <v>-5.9299546734289791E-4</v>
      </c>
      <c r="H429" s="179">
        <f t="shared" si="262"/>
        <v>-1.4852524401955034E-3</v>
      </c>
      <c r="I429" s="179">
        <f t="shared" si="262"/>
        <v>-9.7070765504966936E-4</v>
      </c>
      <c r="J429" s="179">
        <f t="shared" si="262"/>
        <v>-2.1040856612531919E-4</v>
      </c>
      <c r="K429" s="179">
        <f t="shared" si="262"/>
        <v>-2.1317512137341829E-5</v>
      </c>
      <c r="L429" s="179">
        <f t="shared" si="262"/>
        <v>4.3737055947358505E-6</v>
      </c>
      <c r="M429" s="179">
        <f t="shared" si="262"/>
        <v>3.2749676265347375E-6</v>
      </c>
      <c r="N429" s="179">
        <f t="shared" si="262"/>
        <v>-4.1868824407930019E-6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-2.3656334020254549E-5</v>
      </c>
      <c r="G430" s="179">
        <f t="shared" si="262"/>
        <v>-1.3781518534914254E-4</v>
      </c>
      <c r="H430" s="179">
        <f t="shared" si="262"/>
        <v>-3.2374471592370188E-4</v>
      </c>
      <c r="I430" s="179">
        <f t="shared" si="262"/>
        <v>-2.1778562979478036E-4</v>
      </c>
      <c r="J430" s="179">
        <f t="shared" si="262"/>
        <v>-5.5733320958952337E-5</v>
      </c>
      <c r="K430" s="179">
        <f t="shared" si="262"/>
        <v>-1.0747547337340453E-5</v>
      </c>
      <c r="L430" s="179">
        <f t="shared" si="262"/>
        <v>-1.9593896895261282E-6</v>
      </c>
      <c r="M430" s="179">
        <f t="shared" si="262"/>
        <v>-1.240152144812189E-6</v>
      </c>
      <c r="N430" s="179">
        <f t="shared" si="262"/>
        <v>-9.9110731501947033E-6</v>
      </c>
      <c r="O430" s="179">
        <f t="shared" si="262"/>
        <v>-3.3272733708429552E-7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-1.3934186352709889E-5</v>
      </c>
      <c r="G431" s="179">
        <f t="shared" si="264"/>
        <v>-7.9242907577800373E-5</v>
      </c>
      <c r="H431" s="179">
        <f t="shared" si="264"/>
        <v>-1.8514446612953044E-4</v>
      </c>
      <c r="I431" s="179">
        <f t="shared" si="264"/>
        <v>-1.2497777518495859E-4</v>
      </c>
      <c r="J431" s="179">
        <f t="shared" si="264"/>
        <v>-3.2497888606975163E-5</v>
      </c>
      <c r="K431" s="179">
        <f t="shared" si="264"/>
        <v>-6.5421009853984181E-6</v>
      </c>
      <c r="L431" s="179">
        <f t="shared" si="264"/>
        <v>-1.3342925198235167E-6</v>
      </c>
      <c r="M431" s="179">
        <f t="shared" si="264"/>
        <v>-9.5067300137146181E-7</v>
      </c>
      <c r="N431" s="179">
        <f t="shared" si="264"/>
        <v>-9.2017032948798722E-6</v>
      </c>
      <c r="O431" s="179">
        <f t="shared" si="264"/>
        <v>-1.38014880619925E-6</v>
      </c>
      <c r="P431" s="179">
        <f t="shared" si="264"/>
        <v>-3.6847494323106561E-9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20.25" x14ac:dyDescent="0.3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1.592855591301557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1.521970545678452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1.4517237303194452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1.3954300693952855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1.3865216663117208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1.4012149433920833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1.3954167504062944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1.2999212333396641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1.3340727815106055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1.4209873406221529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1.4630947557279481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1.4959467399137345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1.5300218508041137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1.5754462662463808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x14ac:dyDescent="0.2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3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0.10577874641366578</v>
      </c>
      <c r="G552" s="175">
        <f t="shared" si="358"/>
        <v>6.1737471815074677E-2</v>
      </c>
      <c r="H552" s="175">
        <f t="shared" si="358"/>
        <v>1.841701378395327E-2</v>
      </c>
      <c r="I552" s="175">
        <f t="shared" si="358"/>
        <v>4.9682283351310868E-3</v>
      </c>
      <c r="J552" s="175">
        <f t="shared" si="358"/>
        <v>1.2659724500589517E-3</v>
      </c>
      <c r="K552" s="175">
        <f t="shared" si="358"/>
        <v>3.1645664285494344E-4</v>
      </c>
      <c r="L552" s="175">
        <f t="shared" si="358"/>
        <v>7.5495936804040653E-5</v>
      </c>
      <c r="M552" s="175">
        <f t="shared" si="358"/>
        <v>1.9205893546791825E-5</v>
      </c>
      <c r="N552" s="175">
        <f t="shared" si="358"/>
        <v>5.010305578063346E-6</v>
      </c>
      <c r="O552" s="175">
        <f t="shared" si="358"/>
        <v>1.277853085799247E-6</v>
      </c>
      <c r="P552" s="175">
        <f t="shared" si="358"/>
        <v>3.2439178480068984E-7</v>
      </c>
      <c r="Q552" s="175">
        <f t="shared" si="358"/>
        <v>8.3699090491695713E-8</v>
      </c>
      <c r="R552" s="175">
        <f t="shared" si="358"/>
        <v>2.0684836281575278E-8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0.12230643120731159</v>
      </c>
      <c r="F553" s="179">
        <f t="shared" si="358"/>
        <v>0</v>
      </c>
      <c r="G553" s="179">
        <f t="shared" si="358"/>
        <v>9.3418017551859842E-2</v>
      </c>
      <c r="H553" s="179">
        <f t="shared" si="358"/>
        <v>5.837917631364925E-2</v>
      </c>
      <c r="I553" s="179">
        <f t="shared" si="358"/>
        <v>1.8857057231191684E-2</v>
      </c>
      <c r="J553" s="179">
        <f t="shared" si="358"/>
        <v>5.0062532913169424E-3</v>
      </c>
      <c r="K553" s="179">
        <f t="shared" si="358"/>
        <v>1.2623657377613198E-3</v>
      </c>
      <c r="L553" s="179">
        <f t="shared" si="358"/>
        <v>3.0172698872203967E-4</v>
      </c>
      <c r="M553" s="179">
        <f t="shared" si="358"/>
        <v>7.6808987292657026E-5</v>
      </c>
      <c r="N553" s="179">
        <f t="shared" si="358"/>
        <v>2.0040450576012225E-5</v>
      </c>
      <c r="O553" s="179">
        <f t="shared" si="358"/>
        <v>5.1113670367796974E-6</v>
      </c>
      <c r="P553" s="179">
        <f t="shared" si="358"/>
        <v>1.2975644221562788E-6</v>
      </c>
      <c r="Q553" s="179">
        <f t="shared" si="358"/>
        <v>3.3479619296330697E-7</v>
      </c>
      <c r="R553" s="179">
        <f t="shared" si="358"/>
        <v>8.2739335616256711E-8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0.48294716006458027</v>
      </c>
      <c r="F554" s="179">
        <f t="shared" si="358"/>
        <v>0.10950472515670877</v>
      </c>
      <c r="G554" s="179">
        <f t="shared" si="358"/>
        <v>0</v>
      </c>
      <c r="H554" s="179">
        <f t="shared" si="358"/>
        <v>8.3923336670413282E-2</v>
      </c>
      <c r="I554" s="179">
        <f t="shared" si="358"/>
        <v>5.8417318847202415E-2</v>
      </c>
      <c r="J554" s="179">
        <f t="shared" si="358"/>
        <v>1.8752875817902574E-2</v>
      </c>
      <c r="K554" s="179">
        <f t="shared" si="358"/>
        <v>4.913592883926861E-3</v>
      </c>
      <c r="L554" s="179">
        <f t="shared" si="358"/>
        <v>1.1837592494886179E-3</v>
      </c>
      <c r="M554" s="179">
        <f t="shared" si="358"/>
        <v>3.0215040044672266E-4</v>
      </c>
      <c r="N554" s="179">
        <f t="shared" si="358"/>
        <v>7.8882458991568529E-5</v>
      </c>
      <c r="O554" s="179">
        <f t="shared" si="358"/>
        <v>2.0121523804547689E-5</v>
      </c>
      <c r="P554" s="179">
        <f t="shared" si="358"/>
        <v>5.1081576123533818E-6</v>
      </c>
      <c r="Q554" s="179">
        <f t="shared" si="358"/>
        <v>1.3180096159760557E-6</v>
      </c>
      <c r="R554" s="179">
        <f t="shared" si="358"/>
        <v>3.2572475104724168E-7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0.748268933481674</v>
      </c>
      <c r="F555" s="179">
        <f t="shared" si="358"/>
        <v>0.46670015072247939</v>
      </c>
      <c r="G555" s="179">
        <f t="shared" si="358"/>
        <v>0.1029082270394002</v>
      </c>
      <c r="H555" s="179">
        <f t="shared" si="358"/>
        <v>0</v>
      </c>
      <c r="I555" s="179">
        <f t="shared" si="358"/>
        <v>8.1383397335875587E-2</v>
      </c>
      <c r="J555" s="179">
        <f t="shared" si="358"/>
        <v>5.9354120068010531E-2</v>
      </c>
      <c r="K555" s="179">
        <f t="shared" si="358"/>
        <v>1.8685164828721471E-2</v>
      </c>
      <c r="L555" s="179">
        <f t="shared" si="358"/>
        <v>4.6664621123988668E-3</v>
      </c>
      <c r="M555" s="179">
        <f t="shared" si="358"/>
        <v>1.2048294701763234E-3</v>
      </c>
      <c r="N555" s="179">
        <f t="shared" si="358"/>
        <v>3.1533430671588014E-4</v>
      </c>
      <c r="O555" s="179">
        <f t="shared" si="358"/>
        <v>8.047473896316784E-5</v>
      </c>
      <c r="P555" s="179">
        <f t="shared" si="358"/>
        <v>2.0431953090447894E-5</v>
      </c>
      <c r="Q555" s="179">
        <f t="shared" si="358"/>
        <v>5.2719964443827766E-6</v>
      </c>
      <c r="R555" s="179">
        <f t="shared" si="358"/>
        <v>1.3028966429555279E-6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0.87879921172794651</v>
      </c>
      <c r="F556" s="179">
        <f t="shared" si="358"/>
        <v>0.73426010281334619</v>
      </c>
      <c r="G556" s="179">
        <f t="shared" si="358"/>
        <v>0.4443038437375233</v>
      </c>
      <c r="H556" s="179">
        <f t="shared" si="358"/>
        <v>8.8419149945844475E-2</v>
      </c>
      <c r="I556" s="179">
        <f t="shared" si="358"/>
        <v>0</v>
      </c>
      <c r="J556" s="179">
        <f t="shared" si="358"/>
        <v>8.4962825812526011E-2</v>
      </c>
      <c r="K556" s="179">
        <f t="shared" si="358"/>
        <v>5.7755905316005045E-2</v>
      </c>
      <c r="L556" s="179">
        <f t="shared" si="358"/>
        <v>1.7007367580320558E-2</v>
      </c>
      <c r="M556" s="179">
        <f t="shared" si="358"/>
        <v>4.6111159888585617E-3</v>
      </c>
      <c r="N556" s="179">
        <f t="shared" si="358"/>
        <v>1.2192433644720253E-3</v>
      </c>
      <c r="O556" s="179">
        <f t="shared" si="358"/>
        <v>3.1174707212280433E-4</v>
      </c>
      <c r="P556" s="179">
        <f t="shared" si="358"/>
        <v>7.9183633807882321E-5</v>
      </c>
      <c r="Q556" s="179">
        <f t="shared" si="358"/>
        <v>2.0433507953949948E-5</v>
      </c>
      <c r="R556" s="179">
        <f t="shared" si="358"/>
        <v>5.0499616976926758E-6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0.94176423345660676</v>
      </c>
      <c r="F557" s="179">
        <f t="shared" si="358"/>
        <v>0.87429728446694555</v>
      </c>
      <c r="G557" s="179">
        <f t="shared" si="358"/>
        <v>0.72553752242790892</v>
      </c>
      <c r="H557" s="179">
        <f t="shared" si="358"/>
        <v>0.42722106042701713</v>
      </c>
      <c r="I557" s="179">
        <f t="shared" si="358"/>
        <v>9.2837610823836528E-2</v>
      </c>
      <c r="J557" s="179">
        <f t="shared" si="358"/>
        <v>0</v>
      </c>
      <c r="K557" s="179">
        <f t="shared" si="358"/>
        <v>8.3920938591136335E-2</v>
      </c>
      <c r="L557" s="179">
        <f t="shared" si="358"/>
        <v>5.1321291818060152E-2</v>
      </c>
      <c r="M557" s="179">
        <f t="shared" si="358"/>
        <v>1.7430721618427302E-2</v>
      </c>
      <c r="N557" s="179">
        <f t="shared" si="358"/>
        <v>4.8262811026322161E-3</v>
      </c>
      <c r="O557" s="179">
        <f t="shared" si="358"/>
        <v>1.244145805821545E-3</v>
      </c>
      <c r="P557" s="179">
        <f t="shared" si="358"/>
        <v>3.1656832603048753E-4</v>
      </c>
      <c r="Q557" s="179">
        <f t="shared" si="358"/>
        <v>8.1723826171946587E-5</v>
      </c>
      <c r="R557" s="179">
        <f t="shared" si="358"/>
        <v>2.0199276355521191E-5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0.97154997919577335</v>
      </c>
      <c r="F558" s="179">
        <f t="shared" si="358"/>
        <v>0.93970736689673051</v>
      </c>
      <c r="G558" s="179">
        <f t="shared" si="358"/>
        <v>0.87036937307248596</v>
      </c>
      <c r="H558" s="179">
        <f t="shared" si="358"/>
        <v>0.71526718311755833</v>
      </c>
      <c r="I558" s="179">
        <f t="shared" si="358"/>
        <v>0.43234472227026477</v>
      </c>
      <c r="J558" s="179">
        <f t="shared" si="358"/>
        <v>9.51813553343831E-2</v>
      </c>
      <c r="K558" s="179">
        <f t="shared" si="358"/>
        <v>0</v>
      </c>
      <c r="L558" s="179">
        <f t="shared" si="358"/>
        <v>6.6127814140683319E-2</v>
      </c>
      <c r="M558" s="179">
        <f t="shared" si="358"/>
        <v>5.3775144890583076E-2</v>
      </c>
      <c r="N558" s="179">
        <f t="shared" si="358"/>
        <v>1.8431142710211616E-2</v>
      </c>
      <c r="O558" s="179">
        <f t="shared" si="358"/>
        <v>4.9288097187343153E-3</v>
      </c>
      <c r="P558" s="179">
        <f t="shared" si="358"/>
        <v>1.2635423153383623E-3</v>
      </c>
      <c r="Q558" s="179">
        <f t="shared" si="358"/>
        <v>3.2672976546018726E-4</v>
      </c>
      <c r="R558" s="179">
        <f t="shared" si="358"/>
        <v>8.078791714088228E-5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0.98595098872670361</v>
      </c>
      <c r="F559" s="179">
        <f t="shared" si="358"/>
        <v>0.9705827559085306</v>
      </c>
      <c r="G559" s="179">
        <f t="shared" si="358"/>
        <v>0.93797354584635007</v>
      </c>
      <c r="H559" s="179">
        <f t="shared" si="358"/>
        <v>0.86579930596482246</v>
      </c>
      <c r="I559" s="179">
        <f t="shared" si="358"/>
        <v>0.71830217054972334</v>
      </c>
      <c r="J559" s="179">
        <f t="shared" si="358"/>
        <v>0.43713351863433925</v>
      </c>
      <c r="K559" s="179">
        <f t="shared" si="358"/>
        <v>9.4261977321653617E-2</v>
      </c>
      <c r="L559" s="179">
        <f t="shared" si="358"/>
        <v>0</v>
      </c>
      <c r="M559" s="179">
        <f t="shared" si="358"/>
        <v>7.2633790213033608E-2</v>
      </c>
      <c r="N559" s="179">
        <f t="shared" si="358"/>
        <v>5.9288494491553663E-2</v>
      </c>
      <c r="O559" s="179">
        <f t="shared" si="358"/>
        <v>1.8889214540950966E-2</v>
      </c>
      <c r="P559" s="179">
        <f t="shared" si="358"/>
        <v>5.0082721519706672E-3</v>
      </c>
      <c r="Q559" s="179">
        <f t="shared" si="358"/>
        <v>1.3041992718121798E-3</v>
      </c>
      <c r="R559" s="179">
        <f t="shared" si="358"/>
        <v>3.2300269971345804E-4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0.99302058294141338</v>
      </c>
      <c r="F560" s="179">
        <f t="shared" si="358"/>
        <v>0.98548415421469193</v>
      </c>
      <c r="G560" s="179">
        <f t="shared" si="358"/>
        <v>0.9697876476598436</v>
      </c>
      <c r="H560" s="179">
        <f t="shared" si="358"/>
        <v>0.93598336861188747</v>
      </c>
      <c r="I560" s="179">
        <f t="shared" si="358"/>
        <v>0.86729910600067039</v>
      </c>
      <c r="J560" s="179">
        <f t="shared" si="358"/>
        <v>0.72116196070015459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0.43526633889296829</v>
      </c>
      <c r="L560" s="179">
        <f t="shared" si="358"/>
        <v>7.7971894408842141E-2</v>
      </c>
      <c r="M560" s="179">
        <f t="shared" si="358"/>
        <v>0</v>
      </c>
      <c r="N560" s="179">
        <f t="shared" si="358"/>
        <v>8.8484925958385183E-2</v>
      </c>
      <c r="O560" s="179">
        <f t="shared" si="358"/>
        <v>6.1684509654358573E-2</v>
      </c>
      <c r="P560" s="179">
        <f t="shared" si="358"/>
        <v>1.9238228553936674E-2</v>
      </c>
      <c r="Q560" s="179">
        <f t="shared" si="358"/>
        <v>5.1710816441242792E-3</v>
      </c>
      <c r="R560" s="179">
        <f t="shared" si="358"/>
        <v>1.2895652136624366E-3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0.99652169702243587</v>
      </c>
      <c r="F561" s="179">
        <f t="shared" si="358"/>
        <v>0.9927915354849316</v>
      </c>
      <c r="G561" s="179">
        <f t="shared" si="358"/>
        <v>0.9851061914456537</v>
      </c>
      <c r="H561" s="179">
        <f t="shared" si="358"/>
        <v>0.96888417830630524</v>
      </c>
      <c r="I561" s="179">
        <f t="shared" si="358"/>
        <v>0.93670746613383205</v>
      </c>
      <c r="J561" s="179">
        <f t="shared" si="358"/>
        <v>0.86855435950883397</v>
      </c>
      <c r="K561" s="179">
        <f t="shared" si="358"/>
        <v>0.72004821890796122</v>
      </c>
      <c r="L561" s="179">
        <f t="shared" si="358"/>
        <v>0.39943872534667041</v>
      </c>
      <c r="M561" s="179">
        <f t="shared" si="358"/>
        <v>8.406720767502987E-2</v>
      </c>
      <c r="N561" s="179">
        <f t="shared" si="358"/>
        <v>0</v>
      </c>
      <c r="O561" s="179">
        <f t="shared" si="358"/>
        <v>9.5832533736967623E-2</v>
      </c>
      <c r="P561" s="179">
        <f t="shared" si="358"/>
        <v>6.346084256513071E-2</v>
      </c>
      <c r="Q561" s="179">
        <f t="shared" si="358"/>
        <v>1.989140441008358E-2</v>
      </c>
      <c r="R561" s="179">
        <f t="shared" si="358"/>
        <v>5.1171986575774932E-3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0.99826371640175071</v>
      </c>
      <c r="F562" s="179">
        <f t="shared" si="358"/>
        <v>0.99640828707844942</v>
      </c>
      <c r="G562" s="179">
        <f t="shared" si="358"/>
        <v>0.99260764567929993</v>
      </c>
      <c r="H562" s="179">
        <f t="shared" si="358"/>
        <v>0.98467940206456583</v>
      </c>
      <c r="I562" s="179">
        <f t="shared" si="358"/>
        <v>0.96923716934054327</v>
      </c>
      <c r="J562" s="179">
        <f t="shared" si="358"/>
        <v>0.93724656727277122</v>
      </c>
      <c r="K562" s="179">
        <f t="shared" si="358"/>
        <v>0.86806460589347989</v>
      </c>
      <c r="L562" s="179">
        <f t="shared" si="358"/>
        <v>0.69827092786332967</v>
      </c>
      <c r="M562" s="179">
        <f t="shared" si="358"/>
        <v>0.41350962536319491</v>
      </c>
      <c r="N562" s="179">
        <f t="shared" si="358"/>
        <v>9.8264686859840439E-2</v>
      </c>
      <c r="O562" s="179">
        <f t="shared" si="358"/>
        <v>0</v>
      </c>
      <c r="P562" s="179">
        <f t="shared" si="358"/>
        <v>0.10142764859415236</v>
      </c>
      <c r="Q562" s="179">
        <f t="shared" si="358"/>
        <v>6.5996115746846135E-2</v>
      </c>
      <c r="R562" s="179">
        <f t="shared" si="358"/>
        <v>1.9756385100546208E-2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0.99913257722534832</v>
      </c>
      <c r="F563" s="179">
        <f t="shared" si="358"/>
        <v>0.99820729250317031</v>
      </c>
      <c r="G563" s="179">
        <f t="shared" si="358"/>
        <v>0.9963176385076512</v>
      </c>
      <c r="H563" s="179">
        <f t="shared" si="358"/>
        <v>0.99240072660132195</v>
      </c>
      <c r="I563" s="179">
        <f t="shared" si="358"/>
        <v>0.9848533246601362</v>
      </c>
      <c r="J563" s="179">
        <f t="shared" si="358"/>
        <v>0.96947938274716883</v>
      </c>
      <c r="K563" s="179">
        <f t="shared" si="358"/>
        <v>0.93703572036020799</v>
      </c>
      <c r="L563" s="179">
        <f t="shared" si="358"/>
        <v>0.85870509632577074</v>
      </c>
      <c r="M563" s="179">
        <f t="shared" si="358"/>
        <v>0.70693008869508445</v>
      </c>
      <c r="N563" s="179">
        <f t="shared" si="358"/>
        <v>0.44329326152257698</v>
      </c>
      <c r="O563" s="179">
        <f t="shared" si="358"/>
        <v>0.10458301868419186</v>
      </c>
      <c r="P563" s="179">
        <f t="shared" si="358"/>
        <v>0</v>
      </c>
      <c r="Q563" s="179">
        <f t="shared" si="358"/>
        <v>0.10668766502005064</v>
      </c>
      <c r="R563" s="179">
        <f t="shared" si="358"/>
        <v>6.668466946069608E-2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0.99956299892128031</v>
      </c>
      <c r="F564" s="179">
        <f t="shared" si="358"/>
        <v>0.99909726498346751</v>
      </c>
      <c r="G564" s="179">
        <f t="shared" si="358"/>
        <v>0.99814756545277961</v>
      </c>
      <c r="H564" s="179">
        <f t="shared" si="358"/>
        <v>0.9961854280700001</v>
      </c>
      <c r="I564" s="179">
        <f t="shared" si="358"/>
        <v>0.99242641269823795</v>
      </c>
      <c r="J564" s="179">
        <f t="shared" si="358"/>
        <v>0.98484487564895795</v>
      </c>
      <c r="K564" s="179">
        <f t="shared" si="358"/>
        <v>0.96913226483933612</v>
      </c>
      <c r="L564" s="179">
        <f t="shared" si="358"/>
        <v>0.93256705448231492</v>
      </c>
      <c r="M564" s="179">
        <f t="shared" si="358"/>
        <v>0.86118055780636671</v>
      </c>
      <c r="N564" s="179">
        <f t="shared" si="358"/>
        <v>0.72245526135747051</v>
      </c>
      <c r="O564" s="179">
        <f t="shared" si="358"/>
        <v>0.45143277732236364</v>
      </c>
      <c r="P564" s="179">
        <f t="shared" si="358"/>
        <v>0.10596820873605869</v>
      </c>
      <c r="Q564" s="179">
        <f t="shared" si="358"/>
        <v>0</v>
      </c>
      <c r="R564" s="179">
        <f t="shared" si="358"/>
        <v>0.11520413822098521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0.99978501346990201</v>
      </c>
      <c r="F565" s="179">
        <f t="shared" si="358"/>
        <v>0.99955599788086302</v>
      </c>
      <c r="G565" s="179">
        <f t="shared" si="358"/>
        <v>0.99908937007635357</v>
      </c>
      <c r="H565" s="179">
        <f t="shared" si="358"/>
        <v>0.99812694125263068</v>
      </c>
      <c r="I565" s="179">
        <f t="shared" si="358"/>
        <v>0.99628884411747731</v>
      </c>
      <c r="J565" s="179">
        <f t="shared" si="358"/>
        <v>0.99260205598050433</v>
      </c>
      <c r="K565" s="179">
        <f t="shared" si="358"/>
        <v>0.9850448869550007</v>
      </c>
      <c r="L565" s="179">
        <f t="shared" si="358"/>
        <v>0.96794333998223092</v>
      </c>
      <c r="M565" s="179">
        <f t="shared" si="358"/>
        <v>0.93519044273125995</v>
      </c>
      <c r="N565" s="179">
        <f t="shared" si="358"/>
        <v>0.87129348801012763</v>
      </c>
      <c r="O565" s="179">
        <f t="shared" si="358"/>
        <v>0.73432686982926865</v>
      </c>
      <c r="P565" s="179">
        <f t="shared" si="358"/>
        <v>0.46820992368475478</v>
      </c>
      <c r="Q565" s="179">
        <f t="shared" si="358"/>
        <v>0.12103560745687723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0.99997295818364451</v>
      </c>
      <c r="F566" s="179">
        <f t="shared" si="358"/>
        <v>0.99994416308548983</v>
      </c>
      <c r="G566" s="179">
        <f t="shared" si="358"/>
        <v>0.99988553140850467</v>
      </c>
      <c r="H566" s="179">
        <f t="shared" si="358"/>
        <v>0.99976477999963231</v>
      </c>
      <c r="I566" s="179">
        <f t="shared" si="358"/>
        <v>0.99953478085887149</v>
      </c>
      <c r="J566" s="179">
        <f t="shared" si="358"/>
        <v>0.99907571877901435</v>
      </c>
      <c r="K566" s="179">
        <f t="shared" si="358"/>
        <v>0.99814433555313786</v>
      </c>
      <c r="L566" s="179">
        <f t="shared" si="358"/>
        <v>0.99609696233202172</v>
      </c>
      <c r="M566" s="179">
        <f t="shared" si="358"/>
        <v>0.99229548159991954</v>
      </c>
      <c r="N566" s="179">
        <f t="shared" si="358"/>
        <v>0.98514083153518917</v>
      </c>
      <c r="O566" s="179">
        <f t="shared" si="358"/>
        <v>0.97049204252826449</v>
      </c>
      <c r="P566" s="179">
        <f t="shared" si="358"/>
        <v>0.94049866002187643</v>
      </c>
      <c r="Q566" s="179">
        <f t="shared" si="358"/>
        <v>0.87922490192787706</v>
      </c>
      <c r="R566" s="179">
        <f t="shared" si="358"/>
        <v>0.74645893915326056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0.99999958398268807</v>
      </c>
      <c r="F567" s="179">
        <f t="shared" si="358"/>
        <v>0.99999914101725651</v>
      </c>
      <c r="G567" s="179">
        <f t="shared" si="358"/>
        <v>0.99999823915102493</v>
      </c>
      <c r="H567" s="179">
        <f t="shared" si="358"/>
        <v>0.99999638215457909</v>
      </c>
      <c r="I567" s="179">
        <f t="shared" si="358"/>
        <v>0.99999284643449982</v>
      </c>
      <c r="J567" s="179">
        <f t="shared" si="358"/>
        <v>0.99998579442027491</v>
      </c>
      <c r="K567" s="179">
        <f t="shared" si="358"/>
        <v>0.99997150850158201</v>
      </c>
      <c r="L567" s="179">
        <f t="shared" si="358"/>
        <v>0.99994024723062436</v>
      </c>
      <c r="M567" s="179">
        <f t="shared" si="358"/>
        <v>0.99988252675177469</v>
      </c>
      <c r="N567" s="179">
        <f t="shared" si="358"/>
        <v>0.99977481263103307</v>
      </c>
      <c r="O567" s="179">
        <f t="shared" si="358"/>
        <v>0.99955843553320001</v>
      </c>
      <c r="P567" s="179">
        <f t="shared" si="358"/>
        <v>0.99912992272351442</v>
      </c>
      <c r="Q567" s="179">
        <f t="shared" si="358"/>
        <v>0.99829908255724564</v>
      </c>
      <c r="R567" s="179">
        <f t="shared" si="358"/>
        <v>0.99660797618790209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0.99999999999999989</v>
      </c>
      <c r="F568" s="179">
        <f t="shared" si="372"/>
        <v>0.99999999999999989</v>
      </c>
      <c r="G568" s="179">
        <f t="shared" si="372"/>
        <v>0.99999999999999989</v>
      </c>
      <c r="H568" s="179">
        <f t="shared" si="372"/>
        <v>0.99999999999999989</v>
      </c>
      <c r="I568" s="179">
        <f t="shared" si="372"/>
        <v>0.99999999999999989</v>
      </c>
      <c r="J568" s="179">
        <f t="shared" si="372"/>
        <v>1</v>
      </c>
      <c r="K568" s="179">
        <f t="shared" si="372"/>
        <v>1.0000000000000002</v>
      </c>
      <c r="L568" s="179">
        <f t="shared" si="372"/>
        <v>1</v>
      </c>
      <c r="M568" s="179">
        <f t="shared" si="372"/>
        <v>1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0.99999999999999989</v>
      </c>
      <c r="F569" s="179">
        <f t="shared" si="372"/>
        <v>0.99999999999999989</v>
      </c>
      <c r="G569" s="179">
        <f t="shared" si="372"/>
        <v>0.99999999999999989</v>
      </c>
      <c r="H569" s="179">
        <f t="shared" si="372"/>
        <v>0.99999999999999989</v>
      </c>
      <c r="I569" s="179">
        <f t="shared" si="372"/>
        <v>0.99999999999999989</v>
      </c>
      <c r="J569" s="179">
        <f t="shared" si="372"/>
        <v>1</v>
      </c>
      <c r="K569" s="179">
        <f t="shared" si="372"/>
        <v>1.0000000000000002</v>
      </c>
      <c r="L569" s="179">
        <f t="shared" si="372"/>
        <v>1</v>
      </c>
      <c r="M569" s="179">
        <f t="shared" si="372"/>
        <v>1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0.99999999999999989</v>
      </c>
      <c r="F570" s="179">
        <f t="shared" si="372"/>
        <v>0.99999999999999989</v>
      </c>
      <c r="G570" s="179">
        <f t="shared" si="372"/>
        <v>0.99999999999999989</v>
      </c>
      <c r="H570" s="179">
        <f t="shared" si="372"/>
        <v>0.99999999999999989</v>
      </c>
      <c r="I570" s="179">
        <f t="shared" si="372"/>
        <v>0.99999999999999989</v>
      </c>
      <c r="J570" s="179">
        <f t="shared" si="372"/>
        <v>1</v>
      </c>
      <c r="K570" s="179">
        <f t="shared" si="372"/>
        <v>1.0000000000000002</v>
      </c>
      <c r="L570" s="179">
        <f t="shared" si="372"/>
        <v>1</v>
      </c>
      <c r="M570" s="179">
        <f t="shared" si="372"/>
        <v>1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0.99999999999999989</v>
      </c>
      <c r="F571" s="179">
        <f t="shared" si="372"/>
        <v>0.99999999999999989</v>
      </c>
      <c r="G571" s="179">
        <f t="shared" si="372"/>
        <v>0.99999999999999989</v>
      </c>
      <c r="H571" s="179">
        <f t="shared" si="372"/>
        <v>0.99999999999999989</v>
      </c>
      <c r="I571" s="179">
        <f t="shared" si="372"/>
        <v>0.99999999999999989</v>
      </c>
      <c r="J571" s="179">
        <f t="shared" si="372"/>
        <v>1</v>
      </c>
      <c r="K571" s="179">
        <f t="shared" si="372"/>
        <v>1.0000000000000002</v>
      </c>
      <c r="L571" s="179">
        <f t="shared" si="372"/>
        <v>1</v>
      </c>
      <c r="M571" s="179">
        <f t="shared" si="372"/>
        <v>1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0.99999999999999989</v>
      </c>
      <c r="F572" s="179">
        <f t="shared" si="372"/>
        <v>0.99999999999999989</v>
      </c>
      <c r="G572" s="179">
        <f t="shared" si="372"/>
        <v>0.99999999999999989</v>
      </c>
      <c r="H572" s="179">
        <f t="shared" si="372"/>
        <v>0.99999999999999989</v>
      </c>
      <c r="I572" s="179">
        <f t="shared" si="372"/>
        <v>0.99999999999999989</v>
      </c>
      <c r="J572" s="179">
        <f t="shared" si="372"/>
        <v>1</v>
      </c>
      <c r="K572" s="179">
        <f t="shared" si="372"/>
        <v>1.0000000000000002</v>
      </c>
      <c r="L572" s="179">
        <f t="shared" si="372"/>
        <v>1</v>
      </c>
      <c r="M572" s="179">
        <f t="shared" si="372"/>
        <v>1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0.99999999999999989</v>
      </c>
      <c r="F573" s="179">
        <f t="shared" si="372"/>
        <v>0.99999999999999989</v>
      </c>
      <c r="G573" s="179">
        <f t="shared" si="372"/>
        <v>0.99999999999999989</v>
      </c>
      <c r="H573" s="179">
        <f t="shared" si="372"/>
        <v>0.99999999999999989</v>
      </c>
      <c r="I573" s="179">
        <f t="shared" si="372"/>
        <v>0.99999999999999989</v>
      </c>
      <c r="J573" s="179">
        <f t="shared" si="372"/>
        <v>1</v>
      </c>
      <c r="K573" s="179">
        <f t="shared" si="372"/>
        <v>1.0000000000000002</v>
      </c>
      <c r="L573" s="179">
        <f t="shared" si="372"/>
        <v>1</v>
      </c>
      <c r="M573" s="179">
        <f t="shared" si="372"/>
        <v>1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0.99999999999999989</v>
      </c>
      <c r="F574" s="179">
        <f t="shared" si="372"/>
        <v>0.99999999999999989</v>
      </c>
      <c r="G574" s="179">
        <f t="shared" si="372"/>
        <v>0.99999999999999989</v>
      </c>
      <c r="H574" s="179">
        <f t="shared" si="372"/>
        <v>0.99999999999999989</v>
      </c>
      <c r="I574" s="179">
        <f t="shared" si="372"/>
        <v>0.99999999999999989</v>
      </c>
      <c r="J574" s="179">
        <f t="shared" si="372"/>
        <v>1</v>
      </c>
      <c r="K574" s="179">
        <f t="shared" si="372"/>
        <v>1.0000000000000002</v>
      </c>
      <c r="L574" s="179">
        <f t="shared" si="372"/>
        <v>1</v>
      </c>
      <c r="M574" s="179">
        <f t="shared" si="372"/>
        <v>1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0.99999999999999989</v>
      </c>
      <c r="F575" s="179">
        <f t="shared" si="372"/>
        <v>0.99999999999999989</v>
      </c>
      <c r="G575" s="179">
        <f t="shared" si="372"/>
        <v>0.99999999999999989</v>
      </c>
      <c r="H575" s="179">
        <f t="shared" si="372"/>
        <v>0.99999999999999989</v>
      </c>
      <c r="I575" s="179">
        <f t="shared" si="372"/>
        <v>0.99999999999999989</v>
      </c>
      <c r="J575" s="179">
        <f t="shared" si="372"/>
        <v>1</v>
      </c>
      <c r="K575" s="179">
        <f t="shared" si="372"/>
        <v>1.0000000000000002</v>
      </c>
      <c r="L575" s="179">
        <f t="shared" si="372"/>
        <v>1</v>
      </c>
      <c r="M575" s="179">
        <f t="shared" si="372"/>
        <v>1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0.99999999999999989</v>
      </c>
      <c r="F576" s="179">
        <f t="shared" si="372"/>
        <v>0.99999999999999989</v>
      </c>
      <c r="G576" s="179">
        <f t="shared" si="372"/>
        <v>0.99999999999999989</v>
      </c>
      <c r="H576" s="179">
        <f t="shared" si="372"/>
        <v>0.99999999999999989</v>
      </c>
      <c r="I576" s="179">
        <f t="shared" si="372"/>
        <v>0.99999999999999989</v>
      </c>
      <c r="J576" s="179">
        <f t="shared" si="372"/>
        <v>1</v>
      </c>
      <c r="K576" s="179">
        <f t="shared" si="372"/>
        <v>1.0000000000000002</v>
      </c>
      <c r="L576" s="179">
        <f t="shared" si="372"/>
        <v>1</v>
      </c>
      <c r="M576" s="179">
        <f t="shared" si="372"/>
        <v>1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0.99999999999999989</v>
      </c>
      <c r="F577" s="179">
        <f t="shared" si="372"/>
        <v>0.99999999999999989</v>
      </c>
      <c r="G577" s="179">
        <f t="shared" si="372"/>
        <v>0.99999999999999989</v>
      </c>
      <c r="H577" s="179">
        <f t="shared" si="372"/>
        <v>0.99999999999999989</v>
      </c>
      <c r="I577" s="179">
        <f t="shared" si="372"/>
        <v>0.99999999999999989</v>
      </c>
      <c r="J577" s="179">
        <f t="shared" si="372"/>
        <v>1</v>
      </c>
      <c r="K577" s="179">
        <f t="shared" si="372"/>
        <v>1.0000000000000002</v>
      </c>
      <c r="L577" s="179">
        <f t="shared" si="372"/>
        <v>1</v>
      </c>
      <c r="M577" s="179">
        <f t="shared" si="372"/>
        <v>1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0.99999999999999989</v>
      </c>
      <c r="F578" s="179">
        <f t="shared" si="372"/>
        <v>0.99999999999999989</v>
      </c>
      <c r="G578" s="179">
        <f t="shared" si="372"/>
        <v>0.99999999999999989</v>
      </c>
      <c r="H578" s="179">
        <f t="shared" si="372"/>
        <v>0.99999999999999989</v>
      </c>
      <c r="I578" s="179">
        <f t="shared" si="372"/>
        <v>0.99999999999999989</v>
      </c>
      <c r="J578" s="179">
        <f t="shared" si="372"/>
        <v>1</v>
      </c>
      <c r="K578" s="179">
        <f t="shared" si="372"/>
        <v>1.0000000000000002</v>
      </c>
      <c r="L578" s="179">
        <f t="shared" si="372"/>
        <v>1</v>
      </c>
      <c r="M578" s="179">
        <f t="shared" si="372"/>
        <v>1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0.99999999999999989</v>
      </c>
      <c r="F579" s="179">
        <f t="shared" si="372"/>
        <v>0.99999999999999989</v>
      </c>
      <c r="G579" s="179">
        <f t="shared" si="372"/>
        <v>0.99999999999999989</v>
      </c>
      <c r="H579" s="179">
        <f t="shared" si="372"/>
        <v>0.99999999999999989</v>
      </c>
      <c r="I579" s="179">
        <f t="shared" si="372"/>
        <v>0.99999999999999989</v>
      </c>
      <c r="J579" s="179">
        <f t="shared" si="372"/>
        <v>1</v>
      </c>
      <c r="K579" s="179">
        <f t="shared" si="372"/>
        <v>1.0000000000000002</v>
      </c>
      <c r="L579" s="179">
        <f t="shared" si="372"/>
        <v>1</v>
      </c>
      <c r="M579" s="179">
        <f t="shared" si="372"/>
        <v>1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0.99999999999999989</v>
      </c>
      <c r="F580" s="179">
        <f t="shared" si="372"/>
        <v>0.99999999999999989</v>
      </c>
      <c r="G580" s="179">
        <f t="shared" si="372"/>
        <v>0.99999999999999989</v>
      </c>
      <c r="H580" s="179">
        <f t="shared" si="372"/>
        <v>0.99999999999999989</v>
      </c>
      <c r="I580" s="179">
        <f t="shared" si="372"/>
        <v>0.99999999999999989</v>
      </c>
      <c r="J580" s="179">
        <f t="shared" si="372"/>
        <v>1</v>
      </c>
      <c r="K580" s="179">
        <f t="shared" si="372"/>
        <v>1.0000000000000002</v>
      </c>
      <c r="L580" s="179">
        <f t="shared" si="372"/>
        <v>1</v>
      </c>
      <c r="M580" s="179">
        <f t="shared" si="372"/>
        <v>1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0.99999999999999989</v>
      </c>
      <c r="F581" s="179">
        <f t="shared" si="372"/>
        <v>0.99999999999999989</v>
      </c>
      <c r="G581" s="179">
        <f t="shared" si="372"/>
        <v>0.99999999999999989</v>
      </c>
      <c r="H581" s="179">
        <f t="shared" si="372"/>
        <v>0.99999999999999989</v>
      </c>
      <c r="I581" s="179">
        <f t="shared" si="372"/>
        <v>0.99999999999999989</v>
      </c>
      <c r="J581" s="179">
        <f t="shared" si="372"/>
        <v>1</v>
      </c>
      <c r="K581" s="179">
        <f t="shared" si="372"/>
        <v>1.0000000000000002</v>
      </c>
      <c r="L581" s="179">
        <f t="shared" si="372"/>
        <v>1</v>
      </c>
      <c r="M581" s="179">
        <f t="shared" si="372"/>
        <v>1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0.99999999999999989</v>
      </c>
      <c r="F582" s="179">
        <f t="shared" si="372"/>
        <v>0.99999999999999989</v>
      </c>
      <c r="G582" s="179">
        <f t="shared" si="372"/>
        <v>0.99999999999999989</v>
      </c>
      <c r="H582" s="179">
        <f t="shared" si="372"/>
        <v>0.99999999999999989</v>
      </c>
      <c r="I582" s="179">
        <f t="shared" si="372"/>
        <v>0.99999999999999989</v>
      </c>
      <c r="J582" s="179">
        <f t="shared" si="372"/>
        <v>1</v>
      </c>
      <c r="K582" s="179">
        <f t="shared" si="372"/>
        <v>1.0000000000000002</v>
      </c>
      <c r="L582" s="179">
        <f t="shared" si="372"/>
        <v>1</v>
      </c>
      <c r="M582" s="179">
        <f t="shared" si="372"/>
        <v>1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0.99999999999999989</v>
      </c>
      <c r="F583" s="179">
        <f t="shared" si="372"/>
        <v>0.99999999999999989</v>
      </c>
      <c r="G583" s="179">
        <f t="shared" si="372"/>
        <v>0.99999999999999989</v>
      </c>
      <c r="H583" s="179">
        <f t="shared" si="372"/>
        <v>0.99999999999999989</v>
      </c>
      <c r="I583" s="179">
        <f t="shared" si="372"/>
        <v>0.99999999999999989</v>
      </c>
      <c r="J583" s="179">
        <f t="shared" si="372"/>
        <v>1</v>
      </c>
      <c r="K583" s="179">
        <f t="shared" si="372"/>
        <v>1.0000000000000002</v>
      </c>
      <c r="L583" s="179">
        <f t="shared" si="372"/>
        <v>1</v>
      </c>
      <c r="M583" s="179">
        <f t="shared" si="372"/>
        <v>1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0.99999999999999989</v>
      </c>
      <c r="F584" s="179">
        <f t="shared" si="381"/>
        <v>0.99999999999999989</v>
      </c>
      <c r="G584" s="179">
        <f t="shared" si="381"/>
        <v>0.99999999999999989</v>
      </c>
      <c r="H584" s="179">
        <f t="shared" si="381"/>
        <v>0.99999999999999989</v>
      </c>
      <c r="I584" s="179">
        <f t="shared" si="381"/>
        <v>0.99999999999999989</v>
      </c>
      <c r="J584" s="179">
        <f t="shared" si="381"/>
        <v>1</v>
      </c>
      <c r="K584" s="179">
        <f t="shared" si="381"/>
        <v>1.0000000000000002</v>
      </c>
      <c r="L584" s="179">
        <f t="shared" si="381"/>
        <v>1</v>
      </c>
      <c r="M584" s="179">
        <f t="shared" si="381"/>
        <v>1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0.99999999999999989</v>
      </c>
      <c r="F585" s="179">
        <f t="shared" si="381"/>
        <v>0.99999999999999989</v>
      </c>
      <c r="G585" s="179">
        <f t="shared" si="381"/>
        <v>0.99999999999999989</v>
      </c>
      <c r="H585" s="179">
        <f t="shared" si="381"/>
        <v>0.99999999999999989</v>
      </c>
      <c r="I585" s="179">
        <f t="shared" si="381"/>
        <v>0.99999999999999989</v>
      </c>
      <c r="J585" s="179">
        <f t="shared" si="381"/>
        <v>1</v>
      </c>
      <c r="K585" s="179">
        <f t="shared" si="381"/>
        <v>1.0000000000000002</v>
      </c>
      <c r="L585" s="179">
        <f t="shared" si="381"/>
        <v>1</v>
      </c>
      <c r="M585" s="179">
        <f t="shared" si="381"/>
        <v>1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0.99999999999999989</v>
      </c>
      <c r="F586" s="179">
        <f t="shared" si="381"/>
        <v>0.99999999999999989</v>
      </c>
      <c r="G586" s="179">
        <f t="shared" si="381"/>
        <v>0.99999999999999989</v>
      </c>
      <c r="H586" s="179">
        <f t="shared" si="381"/>
        <v>0.99999999999999989</v>
      </c>
      <c r="I586" s="179">
        <f t="shared" si="381"/>
        <v>0.99999999999999989</v>
      </c>
      <c r="J586" s="179">
        <f t="shared" si="381"/>
        <v>1</v>
      </c>
      <c r="K586" s="179">
        <f t="shared" si="381"/>
        <v>1.0000000000000002</v>
      </c>
      <c r="L586" s="179">
        <f t="shared" si="381"/>
        <v>1</v>
      </c>
      <c r="M586" s="179">
        <f t="shared" si="381"/>
        <v>1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0.99999999999999989</v>
      </c>
      <c r="F587" s="179">
        <f t="shared" si="381"/>
        <v>0.99999999999999989</v>
      </c>
      <c r="G587" s="179">
        <f t="shared" si="381"/>
        <v>0.99999999999999989</v>
      </c>
      <c r="H587" s="179">
        <f t="shared" si="381"/>
        <v>0.99999999999999989</v>
      </c>
      <c r="I587" s="179">
        <f t="shared" si="381"/>
        <v>0.99999999999999989</v>
      </c>
      <c r="J587" s="179">
        <f t="shared" si="381"/>
        <v>1</v>
      </c>
      <c r="K587" s="179">
        <f t="shared" si="381"/>
        <v>1.0000000000000002</v>
      </c>
      <c r="L587" s="179">
        <f t="shared" si="381"/>
        <v>1</v>
      </c>
      <c r="M587" s="179">
        <f t="shared" si="381"/>
        <v>1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0.99999999999999989</v>
      </c>
      <c r="F588" s="179">
        <f t="shared" si="381"/>
        <v>0.99999999999999989</v>
      </c>
      <c r="G588" s="179">
        <f t="shared" si="381"/>
        <v>0.99999999999999989</v>
      </c>
      <c r="H588" s="179">
        <f t="shared" si="381"/>
        <v>0.99999999999999989</v>
      </c>
      <c r="I588" s="179">
        <f t="shared" si="381"/>
        <v>0.99999999999999989</v>
      </c>
      <c r="J588" s="179">
        <f t="shared" si="381"/>
        <v>1</v>
      </c>
      <c r="K588" s="179">
        <f t="shared" si="381"/>
        <v>1.0000000000000002</v>
      </c>
      <c r="L588" s="179">
        <f t="shared" si="381"/>
        <v>1</v>
      </c>
      <c r="M588" s="179">
        <f t="shared" si="381"/>
        <v>1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0.99999999999999989</v>
      </c>
      <c r="F589" s="179">
        <f t="shared" si="381"/>
        <v>0.99999999999999989</v>
      </c>
      <c r="G589" s="179">
        <f t="shared" si="381"/>
        <v>0.99999999999999989</v>
      </c>
      <c r="H589" s="179">
        <f t="shared" si="381"/>
        <v>0.99999999999999989</v>
      </c>
      <c r="I589" s="179">
        <f t="shared" si="381"/>
        <v>0.99999999999999989</v>
      </c>
      <c r="J589" s="179">
        <f t="shared" si="381"/>
        <v>1</v>
      </c>
      <c r="K589" s="179">
        <f t="shared" si="381"/>
        <v>1.0000000000000002</v>
      </c>
      <c r="L589" s="179">
        <f t="shared" si="381"/>
        <v>1</v>
      </c>
      <c r="M589" s="179">
        <f t="shared" si="381"/>
        <v>1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0.99999999999999989</v>
      </c>
      <c r="F590" s="179">
        <f t="shared" si="381"/>
        <v>0.99999999999999989</v>
      </c>
      <c r="G590" s="179">
        <f t="shared" si="381"/>
        <v>0.99999999999999989</v>
      </c>
      <c r="H590" s="179">
        <f t="shared" si="381"/>
        <v>0.99999999999999989</v>
      </c>
      <c r="I590" s="179">
        <f t="shared" si="381"/>
        <v>0.99999999999999989</v>
      </c>
      <c r="J590" s="179">
        <f t="shared" si="381"/>
        <v>1</v>
      </c>
      <c r="K590" s="179">
        <f t="shared" si="381"/>
        <v>1.0000000000000002</v>
      </c>
      <c r="L590" s="179">
        <f t="shared" si="381"/>
        <v>1</v>
      </c>
      <c r="M590" s="179">
        <f t="shared" si="381"/>
        <v>1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0.99999999999999989</v>
      </c>
      <c r="F591" s="179">
        <f t="shared" si="381"/>
        <v>0.99999999999999989</v>
      </c>
      <c r="G591" s="179">
        <f t="shared" si="381"/>
        <v>0.99999999999999989</v>
      </c>
      <c r="H591" s="179">
        <f t="shared" si="381"/>
        <v>0.99999999999999989</v>
      </c>
      <c r="I591" s="179">
        <f t="shared" si="381"/>
        <v>0.99999999999999989</v>
      </c>
      <c r="J591" s="179">
        <f t="shared" si="381"/>
        <v>1</v>
      </c>
      <c r="K591" s="179">
        <f t="shared" si="381"/>
        <v>1.0000000000000002</v>
      </c>
      <c r="L591" s="179">
        <f t="shared" si="381"/>
        <v>1</v>
      </c>
      <c r="M591" s="179">
        <f t="shared" si="381"/>
        <v>1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0.99999999999999989</v>
      </c>
      <c r="F592" s="179">
        <f t="shared" si="381"/>
        <v>0.99999999999999989</v>
      </c>
      <c r="G592" s="179">
        <f t="shared" si="381"/>
        <v>0.99999999999999989</v>
      </c>
      <c r="H592" s="179">
        <f t="shared" si="381"/>
        <v>0.99999999999999989</v>
      </c>
      <c r="I592" s="179">
        <f t="shared" si="381"/>
        <v>0.99999999999999989</v>
      </c>
      <c r="J592" s="179">
        <f t="shared" si="381"/>
        <v>1</v>
      </c>
      <c r="K592" s="179">
        <f t="shared" si="381"/>
        <v>1.0000000000000002</v>
      </c>
      <c r="L592" s="179">
        <f t="shared" si="381"/>
        <v>1</v>
      </c>
      <c r="M592" s="179">
        <f t="shared" si="381"/>
        <v>1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0.99999999999999989</v>
      </c>
      <c r="F593" s="179">
        <f t="shared" si="381"/>
        <v>0.99999999999999989</v>
      </c>
      <c r="G593" s="179">
        <f t="shared" si="381"/>
        <v>0.99999999999999989</v>
      </c>
      <c r="H593" s="179">
        <f t="shared" si="381"/>
        <v>0.99999999999999989</v>
      </c>
      <c r="I593" s="179">
        <f t="shared" si="381"/>
        <v>0.99999999999999989</v>
      </c>
      <c r="J593" s="179">
        <f t="shared" si="381"/>
        <v>1</v>
      </c>
      <c r="K593" s="179">
        <f t="shared" si="381"/>
        <v>1.0000000000000002</v>
      </c>
      <c r="L593" s="179">
        <f t="shared" si="381"/>
        <v>1</v>
      </c>
      <c r="M593" s="179">
        <f t="shared" si="381"/>
        <v>1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0.99999999999999989</v>
      </c>
      <c r="F594" s="179">
        <f t="shared" si="381"/>
        <v>0.99999999999999989</v>
      </c>
      <c r="G594" s="179">
        <f t="shared" si="381"/>
        <v>0.99999999999999989</v>
      </c>
      <c r="H594" s="179">
        <f t="shared" si="381"/>
        <v>0.99999999999999989</v>
      </c>
      <c r="I594" s="179">
        <f t="shared" si="381"/>
        <v>0.99999999999999989</v>
      </c>
      <c r="J594" s="179">
        <f t="shared" si="381"/>
        <v>1</v>
      </c>
      <c r="K594" s="179">
        <f t="shared" si="381"/>
        <v>1.0000000000000002</v>
      </c>
      <c r="L594" s="179">
        <f t="shared" si="381"/>
        <v>1</v>
      </c>
      <c r="M594" s="179">
        <f t="shared" si="381"/>
        <v>1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0.99999999999999989</v>
      </c>
      <c r="F595" s="179">
        <f t="shared" si="381"/>
        <v>0.99999999999999989</v>
      </c>
      <c r="G595" s="179">
        <f t="shared" si="381"/>
        <v>0.99999999999999989</v>
      </c>
      <c r="H595" s="179">
        <f t="shared" si="381"/>
        <v>0.99999999999999989</v>
      </c>
      <c r="I595" s="179">
        <f t="shared" si="381"/>
        <v>0.99999999999999989</v>
      </c>
      <c r="J595" s="179">
        <f t="shared" si="381"/>
        <v>1</v>
      </c>
      <c r="K595" s="179">
        <f t="shared" si="381"/>
        <v>1.0000000000000002</v>
      </c>
      <c r="L595" s="179">
        <f t="shared" si="381"/>
        <v>1</v>
      </c>
      <c r="M595" s="179">
        <f t="shared" si="381"/>
        <v>1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0.99999999999999989</v>
      </c>
      <c r="F596" s="179">
        <f t="shared" si="381"/>
        <v>0.99999999999999989</v>
      </c>
      <c r="G596" s="179">
        <f t="shared" si="381"/>
        <v>0.99999999999999989</v>
      </c>
      <c r="H596" s="179">
        <f t="shared" si="381"/>
        <v>0.99999999999999989</v>
      </c>
      <c r="I596" s="179">
        <f t="shared" si="381"/>
        <v>0.99999999999999989</v>
      </c>
      <c r="J596" s="179">
        <f t="shared" si="381"/>
        <v>1</v>
      </c>
      <c r="K596" s="179">
        <f t="shared" si="381"/>
        <v>1.0000000000000002</v>
      </c>
      <c r="L596" s="179">
        <f t="shared" si="381"/>
        <v>1</v>
      </c>
      <c r="M596" s="179">
        <f t="shared" si="381"/>
        <v>1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0.99999999999999989</v>
      </c>
      <c r="F597" s="179">
        <f t="shared" si="381"/>
        <v>0.99999999999999989</v>
      </c>
      <c r="G597" s="179">
        <f t="shared" si="381"/>
        <v>0.99999999999999989</v>
      </c>
      <c r="H597" s="179">
        <f t="shared" si="381"/>
        <v>0.99999999999999989</v>
      </c>
      <c r="I597" s="179">
        <f t="shared" si="381"/>
        <v>0.99999999999999989</v>
      </c>
      <c r="J597" s="179">
        <f t="shared" si="381"/>
        <v>1</v>
      </c>
      <c r="K597" s="179">
        <f t="shared" si="381"/>
        <v>1.0000000000000002</v>
      </c>
      <c r="L597" s="179">
        <f t="shared" si="381"/>
        <v>1</v>
      </c>
      <c r="M597" s="179">
        <f t="shared" si="381"/>
        <v>1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0.99999999999999989</v>
      </c>
      <c r="F598" s="179">
        <f t="shared" si="381"/>
        <v>0.99999999999999989</v>
      </c>
      <c r="G598" s="179">
        <f t="shared" si="381"/>
        <v>0.99999999999999989</v>
      </c>
      <c r="H598" s="179">
        <f t="shared" si="381"/>
        <v>0.99999999999999989</v>
      </c>
      <c r="I598" s="179">
        <f t="shared" si="381"/>
        <v>0.99999999999999989</v>
      </c>
      <c r="J598" s="179">
        <f t="shared" si="381"/>
        <v>1</v>
      </c>
      <c r="K598" s="179">
        <f t="shared" si="381"/>
        <v>1.0000000000000002</v>
      </c>
      <c r="L598" s="179">
        <f t="shared" si="381"/>
        <v>1</v>
      </c>
      <c r="M598" s="179">
        <f t="shared" si="381"/>
        <v>1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0.99999999999999989</v>
      </c>
      <c r="F599" s="179">
        <f t="shared" si="381"/>
        <v>0.99999999999999989</v>
      </c>
      <c r="G599" s="179">
        <f t="shared" si="381"/>
        <v>0.99999999999999989</v>
      </c>
      <c r="H599" s="179">
        <f t="shared" si="381"/>
        <v>0.99999999999999989</v>
      </c>
      <c r="I599" s="179">
        <f t="shared" si="381"/>
        <v>0.99999999999999989</v>
      </c>
      <c r="J599" s="179">
        <f t="shared" si="381"/>
        <v>1</v>
      </c>
      <c r="K599" s="179">
        <f t="shared" si="381"/>
        <v>1.0000000000000002</v>
      </c>
      <c r="L599" s="179">
        <f t="shared" si="381"/>
        <v>1</v>
      </c>
      <c r="M599" s="179">
        <f t="shared" si="381"/>
        <v>1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0.99999999999999989</v>
      </c>
      <c r="F600" s="179">
        <f t="shared" si="389"/>
        <v>0.99999999999999989</v>
      </c>
      <c r="G600" s="179">
        <f t="shared" si="389"/>
        <v>0.99999999999999989</v>
      </c>
      <c r="H600" s="179">
        <f t="shared" si="389"/>
        <v>0.99999999999999989</v>
      </c>
      <c r="I600" s="179">
        <f t="shared" si="389"/>
        <v>0.99999999999999989</v>
      </c>
      <c r="J600" s="179">
        <f t="shared" si="389"/>
        <v>1</v>
      </c>
      <c r="K600" s="179">
        <f t="shared" si="389"/>
        <v>1.0000000000000002</v>
      </c>
      <c r="L600" s="179">
        <f t="shared" si="389"/>
        <v>1</v>
      </c>
      <c r="M600" s="179">
        <f t="shared" si="389"/>
        <v>1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0.99999999999999989</v>
      </c>
      <c r="F601" s="179">
        <f t="shared" si="389"/>
        <v>0.99999999999999989</v>
      </c>
      <c r="G601" s="179">
        <f t="shared" si="389"/>
        <v>0.99999999999999989</v>
      </c>
      <c r="H601" s="179">
        <f t="shared" si="389"/>
        <v>0.99999999999999989</v>
      </c>
      <c r="I601" s="179">
        <f t="shared" si="389"/>
        <v>0.99999999999999989</v>
      </c>
      <c r="J601" s="179">
        <f t="shared" si="389"/>
        <v>1</v>
      </c>
      <c r="K601" s="179">
        <f t="shared" si="389"/>
        <v>1.0000000000000002</v>
      </c>
      <c r="L601" s="179">
        <f t="shared" si="389"/>
        <v>1</v>
      </c>
      <c r="M601" s="179">
        <f t="shared" si="389"/>
        <v>1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0.99999999999999989</v>
      </c>
      <c r="F602" s="179">
        <f t="shared" si="389"/>
        <v>0.99999999999999989</v>
      </c>
      <c r="G602" s="179">
        <f t="shared" si="389"/>
        <v>0.99999999999999989</v>
      </c>
      <c r="H602" s="179">
        <f t="shared" si="389"/>
        <v>0.99999999999999989</v>
      </c>
      <c r="I602" s="179">
        <f t="shared" si="389"/>
        <v>0.99999999999999989</v>
      </c>
      <c r="J602" s="179">
        <f t="shared" si="389"/>
        <v>1</v>
      </c>
      <c r="K602" s="179">
        <f t="shared" si="389"/>
        <v>1.0000000000000002</v>
      </c>
      <c r="L602" s="179">
        <f t="shared" si="389"/>
        <v>1</v>
      </c>
      <c r="M602" s="179">
        <f t="shared" si="389"/>
        <v>1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0.99999999999999989</v>
      </c>
      <c r="F603" s="179">
        <f t="shared" si="389"/>
        <v>0.99999999999999989</v>
      </c>
      <c r="G603" s="179">
        <f t="shared" si="389"/>
        <v>0.99999999999999989</v>
      </c>
      <c r="H603" s="179">
        <f t="shared" si="389"/>
        <v>0.99999999999999989</v>
      </c>
      <c r="I603" s="179">
        <f t="shared" si="389"/>
        <v>0.99999999999999989</v>
      </c>
      <c r="J603" s="179">
        <f t="shared" si="389"/>
        <v>1</v>
      </c>
      <c r="K603" s="179">
        <f t="shared" si="389"/>
        <v>1.0000000000000002</v>
      </c>
      <c r="L603" s="179">
        <f t="shared" si="389"/>
        <v>1</v>
      </c>
      <c r="M603" s="179">
        <f t="shared" si="389"/>
        <v>1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0.99999999999999989</v>
      </c>
      <c r="F604" s="179">
        <f t="shared" si="389"/>
        <v>0.99999999999999989</v>
      </c>
      <c r="G604" s="179">
        <f t="shared" si="389"/>
        <v>0.99999999999999989</v>
      </c>
      <c r="H604" s="179">
        <f t="shared" si="389"/>
        <v>0.99999999999999989</v>
      </c>
      <c r="I604" s="179">
        <f t="shared" si="389"/>
        <v>0.99999999999999989</v>
      </c>
      <c r="J604" s="179">
        <f t="shared" si="389"/>
        <v>1</v>
      </c>
      <c r="K604" s="179">
        <f t="shared" si="389"/>
        <v>1.0000000000000002</v>
      </c>
      <c r="L604" s="179">
        <f t="shared" si="389"/>
        <v>1</v>
      </c>
      <c r="M604" s="179">
        <f t="shared" si="389"/>
        <v>1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0.99999999999999989</v>
      </c>
      <c r="F605" s="179">
        <f t="shared" si="389"/>
        <v>0.99999999999999989</v>
      </c>
      <c r="G605" s="179">
        <f t="shared" si="389"/>
        <v>0.99999999999999989</v>
      </c>
      <c r="H605" s="179">
        <f t="shared" si="389"/>
        <v>0.99999999999999989</v>
      </c>
      <c r="I605" s="179">
        <f t="shared" si="389"/>
        <v>0.99999999999999989</v>
      </c>
      <c r="J605" s="179">
        <f t="shared" si="389"/>
        <v>1</v>
      </c>
      <c r="K605" s="179">
        <f t="shared" si="389"/>
        <v>1.0000000000000002</v>
      </c>
      <c r="L605" s="179">
        <f t="shared" si="389"/>
        <v>1</v>
      </c>
      <c r="M605" s="179">
        <f t="shared" si="389"/>
        <v>1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0.99999999999999989</v>
      </c>
      <c r="F606" s="179">
        <f t="shared" si="389"/>
        <v>0.99999999999999989</v>
      </c>
      <c r="G606" s="179">
        <f t="shared" si="389"/>
        <v>0.99999999999999989</v>
      </c>
      <c r="H606" s="179">
        <f t="shared" si="389"/>
        <v>0.99999999999999989</v>
      </c>
      <c r="I606" s="179">
        <f t="shared" si="389"/>
        <v>0.99999999999999989</v>
      </c>
      <c r="J606" s="179">
        <f t="shared" si="389"/>
        <v>1</v>
      </c>
      <c r="K606" s="179">
        <f t="shared" si="389"/>
        <v>1.0000000000000002</v>
      </c>
      <c r="L606" s="179">
        <f t="shared" si="389"/>
        <v>1</v>
      </c>
      <c r="M606" s="179">
        <f t="shared" si="389"/>
        <v>1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0.99999999999999989</v>
      </c>
      <c r="F607" s="179">
        <f t="shared" si="389"/>
        <v>0.99999999999999989</v>
      </c>
      <c r="G607" s="179">
        <f t="shared" si="389"/>
        <v>0.99999999999999989</v>
      </c>
      <c r="H607" s="179">
        <f t="shared" si="389"/>
        <v>0.99999999999999989</v>
      </c>
      <c r="I607" s="179">
        <f t="shared" si="389"/>
        <v>0.99999999999999989</v>
      </c>
      <c r="J607" s="179">
        <f t="shared" si="389"/>
        <v>1</v>
      </c>
      <c r="K607" s="179">
        <f t="shared" si="389"/>
        <v>1.0000000000000002</v>
      </c>
      <c r="L607" s="179">
        <f t="shared" si="389"/>
        <v>1</v>
      </c>
      <c r="M607" s="179">
        <f t="shared" si="389"/>
        <v>1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0.99999999999999989</v>
      </c>
      <c r="F608" s="179">
        <f t="shared" si="389"/>
        <v>0.99999999999999989</v>
      </c>
      <c r="G608" s="179">
        <f t="shared" si="389"/>
        <v>0.99999999999999989</v>
      </c>
      <c r="H608" s="179">
        <f t="shared" si="389"/>
        <v>0.99999999999999989</v>
      </c>
      <c r="I608" s="179">
        <f t="shared" si="389"/>
        <v>0.99999999999999989</v>
      </c>
      <c r="J608" s="179">
        <f t="shared" si="389"/>
        <v>1</v>
      </c>
      <c r="K608" s="179">
        <f t="shared" si="389"/>
        <v>1.0000000000000002</v>
      </c>
      <c r="L608" s="179">
        <f t="shared" si="389"/>
        <v>1</v>
      </c>
      <c r="M608" s="179">
        <f t="shared" si="389"/>
        <v>1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0.99999999999999989</v>
      </c>
      <c r="F609" s="179">
        <f t="shared" si="389"/>
        <v>0.99999999999999989</v>
      </c>
      <c r="G609" s="179">
        <f t="shared" si="389"/>
        <v>0.99999999999999989</v>
      </c>
      <c r="H609" s="179">
        <f t="shared" si="389"/>
        <v>0.99999999999999989</v>
      </c>
      <c r="I609" s="179">
        <f t="shared" si="389"/>
        <v>0.99999999999999989</v>
      </c>
      <c r="J609" s="179">
        <f t="shared" si="389"/>
        <v>1</v>
      </c>
      <c r="K609" s="179">
        <f t="shared" si="389"/>
        <v>1.0000000000000002</v>
      </c>
      <c r="L609" s="179">
        <f t="shared" si="389"/>
        <v>1</v>
      </c>
      <c r="M609" s="179">
        <f t="shared" si="389"/>
        <v>1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0.99999999999999989</v>
      </c>
      <c r="F610" s="179">
        <f t="shared" si="389"/>
        <v>0.99999999999999989</v>
      </c>
      <c r="G610" s="179">
        <f t="shared" si="389"/>
        <v>0.99999999999999989</v>
      </c>
      <c r="H610" s="179">
        <f t="shared" si="389"/>
        <v>0.99999999999999989</v>
      </c>
      <c r="I610" s="179">
        <f t="shared" si="389"/>
        <v>0.99999999999999989</v>
      </c>
      <c r="J610" s="179">
        <f t="shared" si="389"/>
        <v>1</v>
      </c>
      <c r="K610" s="179">
        <f t="shared" si="389"/>
        <v>1.0000000000000002</v>
      </c>
      <c r="L610" s="179">
        <f t="shared" si="389"/>
        <v>1</v>
      </c>
      <c r="M610" s="179">
        <f t="shared" si="389"/>
        <v>1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0.99999999999999989</v>
      </c>
      <c r="F611" s="179">
        <f t="shared" si="389"/>
        <v>0.99999999999999989</v>
      </c>
      <c r="G611" s="179">
        <f t="shared" si="389"/>
        <v>0.99999999999999989</v>
      </c>
      <c r="H611" s="179">
        <f t="shared" si="389"/>
        <v>0.99999999999999989</v>
      </c>
      <c r="I611" s="179">
        <f t="shared" si="389"/>
        <v>0.99999999999999989</v>
      </c>
      <c r="J611" s="179">
        <f t="shared" si="389"/>
        <v>1</v>
      </c>
      <c r="K611" s="179">
        <f t="shared" si="389"/>
        <v>1.0000000000000002</v>
      </c>
      <c r="L611" s="179">
        <f t="shared" si="389"/>
        <v>1</v>
      </c>
      <c r="M611" s="179">
        <f t="shared" si="389"/>
        <v>1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0.99999999999999989</v>
      </c>
      <c r="F612" s="179">
        <f t="shared" si="389"/>
        <v>0.99999999999999989</v>
      </c>
      <c r="G612" s="179">
        <f t="shared" si="389"/>
        <v>0.99999999999999989</v>
      </c>
      <c r="H612" s="179">
        <f t="shared" si="389"/>
        <v>0.99999999999999989</v>
      </c>
      <c r="I612" s="179">
        <f t="shared" si="389"/>
        <v>0.99999999999999989</v>
      </c>
      <c r="J612" s="179">
        <f t="shared" si="389"/>
        <v>1</v>
      </c>
      <c r="K612" s="179">
        <f t="shared" si="389"/>
        <v>1.0000000000000002</v>
      </c>
      <c r="L612" s="179">
        <f t="shared" si="389"/>
        <v>1</v>
      </c>
      <c r="M612" s="179">
        <f t="shared" si="389"/>
        <v>1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0.99999999999999989</v>
      </c>
      <c r="F613" s="179">
        <f t="shared" si="389"/>
        <v>0.99999999999999989</v>
      </c>
      <c r="G613" s="179">
        <f t="shared" si="389"/>
        <v>0.99999999999999989</v>
      </c>
      <c r="H613" s="179">
        <f t="shared" si="389"/>
        <v>0.99999999999999989</v>
      </c>
      <c r="I613" s="179">
        <f t="shared" si="389"/>
        <v>0.99999999999999989</v>
      </c>
      <c r="J613" s="179">
        <f t="shared" si="389"/>
        <v>1</v>
      </c>
      <c r="K613" s="179">
        <f t="shared" si="389"/>
        <v>1.0000000000000002</v>
      </c>
      <c r="L613" s="179">
        <f t="shared" si="389"/>
        <v>1</v>
      </c>
      <c r="M613" s="179">
        <f t="shared" si="389"/>
        <v>1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0.99999999999999989</v>
      </c>
      <c r="F614" s="179">
        <f t="shared" si="389"/>
        <v>0.99999999999999989</v>
      </c>
      <c r="G614" s="179">
        <f t="shared" si="389"/>
        <v>0.99999999999999989</v>
      </c>
      <c r="H614" s="179">
        <f t="shared" si="389"/>
        <v>0.99999999999999989</v>
      </c>
      <c r="I614" s="179">
        <f t="shared" si="389"/>
        <v>0.99999999999999989</v>
      </c>
      <c r="J614" s="179">
        <f t="shared" si="389"/>
        <v>1</v>
      </c>
      <c r="K614" s="179">
        <f t="shared" si="389"/>
        <v>1.0000000000000002</v>
      </c>
      <c r="L614" s="179">
        <f t="shared" si="389"/>
        <v>1</v>
      </c>
      <c r="M614" s="179">
        <f t="shared" si="389"/>
        <v>1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0.99999999999999989</v>
      </c>
      <c r="F615" s="179">
        <f t="shared" si="389"/>
        <v>0.99999999999999989</v>
      </c>
      <c r="G615" s="179">
        <f t="shared" si="389"/>
        <v>0.99999999999999989</v>
      </c>
      <c r="H615" s="179">
        <f t="shared" si="389"/>
        <v>0.99999999999999989</v>
      </c>
      <c r="I615" s="179">
        <f t="shared" si="389"/>
        <v>0.99999999999999989</v>
      </c>
      <c r="J615" s="179">
        <f t="shared" si="389"/>
        <v>1</v>
      </c>
      <c r="K615" s="179">
        <f t="shared" si="389"/>
        <v>1.0000000000000002</v>
      </c>
      <c r="L615" s="179">
        <f t="shared" si="389"/>
        <v>1</v>
      </c>
      <c r="M615" s="179">
        <f t="shared" si="389"/>
        <v>1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0.99999999999999989</v>
      </c>
      <c r="F616" s="179">
        <f t="shared" si="398"/>
        <v>0.99999999999999989</v>
      </c>
      <c r="G616" s="179">
        <f t="shared" si="398"/>
        <v>0.99999999999999989</v>
      </c>
      <c r="H616" s="179">
        <f t="shared" si="398"/>
        <v>0.99999999999999989</v>
      </c>
      <c r="I616" s="179">
        <f t="shared" si="398"/>
        <v>0.99999999999999989</v>
      </c>
      <c r="J616" s="179">
        <f t="shared" si="398"/>
        <v>1</v>
      </c>
      <c r="K616" s="179">
        <f t="shared" si="398"/>
        <v>1.0000000000000002</v>
      </c>
      <c r="L616" s="179">
        <f t="shared" si="398"/>
        <v>1</v>
      </c>
      <c r="M616" s="179">
        <f t="shared" si="398"/>
        <v>1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0.99999999999999989</v>
      </c>
      <c r="F617" s="179">
        <f t="shared" si="398"/>
        <v>0.99999999999999989</v>
      </c>
      <c r="G617" s="179">
        <f t="shared" si="398"/>
        <v>0.99999999999999989</v>
      </c>
      <c r="H617" s="179">
        <f t="shared" si="398"/>
        <v>0.99999999999999989</v>
      </c>
      <c r="I617" s="179">
        <f t="shared" si="398"/>
        <v>0.99999999999999989</v>
      </c>
      <c r="J617" s="179">
        <f t="shared" si="398"/>
        <v>1</v>
      </c>
      <c r="K617" s="179">
        <f t="shared" si="398"/>
        <v>1.0000000000000002</v>
      </c>
      <c r="L617" s="179">
        <f t="shared" si="398"/>
        <v>1</v>
      </c>
      <c r="M617" s="179">
        <f t="shared" si="398"/>
        <v>1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0.99999999999999989</v>
      </c>
      <c r="F618" s="179">
        <f t="shared" si="398"/>
        <v>0.99999999999999989</v>
      </c>
      <c r="G618" s="179">
        <f t="shared" si="398"/>
        <v>0.99999999999999989</v>
      </c>
      <c r="H618" s="179">
        <f t="shared" si="398"/>
        <v>0.99999999999999989</v>
      </c>
      <c r="I618" s="179">
        <f t="shared" si="398"/>
        <v>0.99999999999999989</v>
      </c>
      <c r="J618" s="179">
        <f t="shared" si="398"/>
        <v>1</v>
      </c>
      <c r="K618" s="179">
        <f t="shared" si="398"/>
        <v>1.0000000000000002</v>
      </c>
      <c r="L618" s="179">
        <f t="shared" si="398"/>
        <v>1</v>
      </c>
      <c r="M618" s="179">
        <f t="shared" si="398"/>
        <v>1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0.99999999999999989</v>
      </c>
      <c r="F619" s="179">
        <f t="shared" si="398"/>
        <v>0.99999999999999989</v>
      </c>
      <c r="G619" s="179">
        <f t="shared" si="398"/>
        <v>0.99999999999999989</v>
      </c>
      <c r="H619" s="179">
        <f t="shared" si="398"/>
        <v>0.99999999999999989</v>
      </c>
      <c r="I619" s="179">
        <f t="shared" si="398"/>
        <v>0.99999999999999989</v>
      </c>
      <c r="J619" s="179">
        <f t="shared" si="398"/>
        <v>1</v>
      </c>
      <c r="K619" s="179">
        <f t="shared" si="398"/>
        <v>1.0000000000000002</v>
      </c>
      <c r="L619" s="179">
        <f t="shared" si="398"/>
        <v>1</v>
      </c>
      <c r="M619" s="179">
        <f t="shared" si="398"/>
        <v>1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0.99999999999999989</v>
      </c>
      <c r="F620" s="179">
        <f t="shared" si="398"/>
        <v>0.99999999999999989</v>
      </c>
      <c r="G620" s="179">
        <f t="shared" si="398"/>
        <v>0.99999999999999989</v>
      </c>
      <c r="H620" s="179">
        <f t="shared" si="398"/>
        <v>0.99999999999999989</v>
      </c>
      <c r="I620" s="179">
        <f t="shared" si="398"/>
        <v>0.99999999999999989</v>
      </c>
      <c r="J620" s="179">
        <f t="shared" si="398"/>
        <v>1</v>
      </c>
      <c r="K620" s="179">
        <f t="shared" si="398"/>
        <v>1.0000000000000002</v>
      </c>
      <c r="L620" s="179">
        <f t="shared" si="398"/>
        <v>1</v>
      </c>
      <c r="M620" s="179">
        <f t="shared" si="398"/>
        <v>1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0.99999999999999989</v>
      </c>
      <c r="F621" s="179">
        <f t="shared" si="398"/>
        <v>0.99999999999999989</v>
      </c>
      <c r="G621" s="179">
        <f t="shared" si="398"/>
        <v>0.99999999999999989</v>
      </c>
      <c r="H621" s="179">
        <f t="shared" si="398"/>
        <v>0.99999999999999989</v>
      </c>
      <c r="I621" s="179">
        <f t="shared" si="398"/>
        <v>0.99999999999999989</v>
      </c>
      <c r="J621" s="179">
        <f t="shared" si="398"/>
        <v>1</v>
      </c>
      <c r="K621" s="179">
        <f t="shared" si="398"/>
        <v>1.0000000000000002</v>
      </c>
      <c r="L621" s="179">
        <f t="shared" si="398"/>
        <v>1</v>
      </c>
      <c r="M621" s="179">
        <f t="shared" si="398"/>
        <v>1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0.99999999999999989</v>
      </c>
      <c r="F622" s="179">
        <f t="shared" si="398"/>
        <v>0.99999999999999989</v>
      </c>
      <c r="G622" s="179">
        <f t="shared" si="398"/>
        <v>0.99999999999999989</v>
      </c>
      <c r="H622" s="179">
        <f t="shared" si="398"/>
        <v>0.99999999999999989</v>
      </c>
      <c r="I622" s="179">
        <f t="shared" si="398"/>
        <v>0.99999999999999989</v>
      </c>
      <c r="J622" s="179">
        <f t="shared" si="398"/>
        <v>1</v>
      </c>
      <c r="K622" s="179">
        <f t="shared" si="398"/>
        <v>1.0000000000000002</v>
      </c>
      <c r="L622" s="179">
        <f t="shared" si="398"/>
        <v>1</v>
      </c>
      <c r="M622" s="179">
        <f t="shared" si="398"/>
        <v>1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0.99999999999999989</v>
      </c>
      <c r="F623" s="179">
        <f t="shared" si="398"/>
        <v>0.99999999999999989</v>
      </c>
      <c r="G623" s="179">
        <f t="shared" si="398"/>
        <v>0.99999999999999989</v>
      </c>
      <c r="H623" s="179">
        <f t="shared" si="398"/>
        <v>0.99999999999999989</v>
      </c>
      <c r="I623" s="179">
        <f t="shared" si="398"/>
        <v>0.99999999999999989</v>
      </c>
      <c r="J623" s="179">
        <f t="shared" si="398"/>
        <v>1</v>
      </c>
      <c r="K623" s="179">
        <f t="shared" si="398"/>
        <v>1.0000000000000002</v>
      </c>
      <c r="L623" s="179">
        <f t="shared" si="398"/>
        <v>1</v>
      </c>
      <c r="M623" s="179">
        <f t="shared" si="398"/>
        <v>1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0.99999999999999989</v>
      </c>
      <c r="F624" s="179">
        <f t="shared" si="398"/>
        <v>0.99999999999999989</v>
      </c>
      <c r="G624" s="179">
        <f t="shared" si="398"/>
        <v>0.99999999999999989</v>
      </c>
      <c r="H624" s="179">
        <f t="shared" si="398"/>
        <v>0.99999999999999989</v>
      </c>
      <c r="I624" s="179">
        <f t="shared" si="398"/>
        <v>0.99999999999999989</v>
      </c>
      <c r="J624" s="179">
        <f t="shared" si="398"/>
        <v>1</v>
      </c>
      <c r="K624" s="179">
        <f t="shared" si="398"/>
        <v>1.0000000000000002</v>
      </c>
      <c r="L624" s="179">
        <f t="shared" si="398"/>
        <v>1</v>
      </c>
      <c r="M624" s="179">
        <f t="shared" si="398"/>
        <v>1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0.99999999999999989</v>
      </c>
      <c r="F625" s="179">
        <f t="shared" si="398"/>
        <v>0.99999999999999989</v>
      </c>
      <c r="G625" s="179">
        <f t="shared" si="398"/>
        <v>0.99999999999999989</v>
      </c>
      <c r="H625" s="179">
        <f t="shared" si="398"/>
        <v>0.99999999999999989</v>
      </c>
      <c r="I625" s="179">
        <f t="shared" si="398"/>
        <v>0.99999999999999989</v>
      </c>
      <c r="J625" s="179">
        <f t="shared" si="398"/>
        <v>1</v>
      </c>
      <c r="K625" s="179">
        <f t="shared" si="398"/>
        <v>1.0000000000000002</v>
      </c>
      <c r="L625" s="179">
        <f t="shared" si="398"/>
        <v>1</v>
      </c>
      <c r="M625" s="179">
        <f t="shared" si="398"/>
        <v>1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0.99999999999999989</v>
      </c>
      <c r="F626" s="179">
        <f t="shared" si="398"/>
        <v>0.99999999999999989</v>
      </c>
      <c r="G626" s="179">
        <f t="shared" si="398"/>
        <v>0.99999999999999989</v>
      </c>
      <c r="H626" s="179">
        <f t="shared" si="398"/>
        <v>0.99999999999999989</v>
      </c>
      <c r="I626" s="179">
        <f t="shared" si="398"/>
        <v>0.99999999999999989</v>
      </c>
      <c r="J626" s="179">
        <f t="shared" si="398"/>
        <v>1</v>
      </c>
      <c r="K626" s="179">
        <f t="shared" si="398"/>
        <v>1.0000000000000002</v>
      </c>
      <c r="L626" s="179">
        <f t="shared" si="398"/>
        <v>1</v>
      </c>
      <c r="M626" s="179">
        <f t="shared" si="398"/>
        <v>1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0.99999999999999989</v>
      </c>
      <c r="F627" s="179">
        <f t="shared" si="398"/>
        <v>0.99999999999999989</v>
      </c>
      <c r="G627" s="179">
        <f t="shared" si="398"/>
        <v>0.99999999999999989</v>
      </c>
      <c r="H627" s="179">
        <f t="shared" si="398"/>
        <v>0.99999999999999989</v>
      </c>
      <c r="I627" s="179">
        <f t="shared" si="398"/>
        <v>0.99999999999999989</v>
      </c>
      <c r="J627" s="179">
        <f t="shared" si="398"/>
        <v>1</v>
      </c>
      <c r="K627" s="179">
        <f t="shared" si="398"/>
        <v>1.0000000000000002</v>
      </c>
      <c r="L627" s="179">
        <f t="shared" si="398"/>
        <v>1</v>
      </c>
      <c r="M627" s="179">
        <f t="shared" si="398"/>
        <v>1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0.99999999999999989</v>
      </c>
      <c r="F628" s="179">
        <f t="shared" si="398"/>
        <v>0.99999999999999989</v>
      </c>
      <c r="G628" s="179">
        <f t="shared" si="398"/>
        <v>0.99999999999999989</v>
      </c>
      <c r="H628" s="179">
        <f t="shared" si="398"/>
        <v>0.99999999999999989</v>
      </c>
      <c r="I628" s="179">
        <f t="shared" si="398"/>
        <v>0.99999999999999989</v>
      </c>
      <c r="J628" s="179">
        <f t="shared" si="398"/>
        <v>1</v>
      </c>
      <c r="K628" s="179">
        <f t="shared" si="398"/>
        <v>1.0000000000000002</v>
      </c>
      <c r="L628" s="179">
        <f t="shared" si="398"/>
        <v>1</v>
      </c>
      <c r="M628" s="179">
        <f t="shared" si="398"/>
        <v>1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0.99999999999999989</v>
      </c>
      <c r="F629" s="179">
        <f t="shared" si="398"/>
        <v>0.99999999999999989</v>
      </c>
      <c r="G629" s="179">
        <f t="shared" si="398"/>
        <v>0.99999999999999989</v>
      </c>
      <c r="H629" s="179">
        <f t="shared" si="398"/>
        <v>0.99999999999999989</v>
      </c>
      <c r="I629" s="179">
        <f t="shared" si="398"/>
        <v>0.99999999999999989</v>
      </c>
      <c r="J629" s="179">
        <f t="shared" si="398"/>
        <v>1</v>
      </c>
      <c r="K629" s="179">
        <f t="shared" si="398"/>
        <v>1.0000000000000002</v>
      </c>
      <c r="L629" s="179">
        <f t="shared" si="398"/>
        <v>1</v>
      </c>
      <c r="M629" s="179">
        <f t="shared" si="398"/>
        <v>1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0.99999999999999989</v>
      </c>
      <c r="F630" s="179">
        <f t="shared" si="398"/>
        <v>0.99999999999999989</v>
      </c>
      <c r="G630" s="179">
        <f t="shared" si="398"/>
        <v>0.99999999999999989</v>
      </c>
      <c r="H630" s="179">
        <f t="shared" si="398"/>
        <v>0.99999999999999989</v>
      </c>
      <c r="I630" s="179">
        <f t="shared" si="398"/>
        <v>0.99999999999999989</v>
      </c>
      <c r="J630" s="179">
        <f t="shared" si="398"/>
        <v>1</v>
      </c>
      <c r="K630" s="179">
        <f t="shared" si="398"/>
        <v>1.0000000000000002</v>
      </c>
      <c r="L630" s="179">
        <f t="shared" si="398"/>
        <v>1</v>
      </c>
      <c r="M630" s="179">
        <f t="shared" si="398"/>
        <v>1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0.99999999999999989</v>
      </c>
      <c r="F631" s="179">
        <f t="shared" si="398"/>
        <v>0.99999999999999989</v>
      </c>
      <c r="G631" s="179">
        <f t="shared" si="398"/>
        <v>0.99999999999999989</v>
      </c>
      <c r="H631" s="179">
        <f t="shared" si="398"/>
        <v>0.99999999999999989</v>
      </c>
      <c r="I631" s="179">
        <f t="shared" si="398"/>
        <v>0.99999999999999989</v>
      </c>
      <c r="J631" s="179">
        <f t="shared" si="398"/>
        <v>1</v>
      </c>
      <c r="K631" s="179">
        <f t="shared" si="398"/>
        <v>1.0000000000000002</v>
      </c>
      <c r="L631" s="179">
        <f t="shared" si="398"/>
        <v>1</v>
      </c>
      <c r="M631" s="179">
        <f t="shared" si="398"/>
        <v>1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0.99999999999999989</v>
      </c>
      <c r="F632" s="179">
        <f t="shared" si="407"/>
        <v>0.99999999999999989</v>
      </c>
      <c r="G632" s="179">
        <f t="shared" si="407"/>
        <v>0.99999999999999989</v>
      </c>
      <c r="H632" s="179">
        <f t="shared" si="407"/>
        <v>0.99999999999999989</v>
      </c>
      <c r="I632" s="179">
        <f t="shared" si="407"/>
        <v>0.99999999999999989</v>
      </c>
      <c r="J632" s="179">
        <f t="shared" si="407"/>
        <v>1</v>
      </c>
      <c r="K632" s="179">
        <f t="shared" si="407"/>
        <v>1.0000000000000002</v>
      </c>
      <c r="L632" s="179">
        <f t="shared" si="407"/>
        <v>1</v>
      </c>
      <c r="M632" s="179">
        <f t="shared" si="407"/>
        <v>1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0.99999999999999989</v>
      </c>
      <c r="F633" s="179">
        <f t="shared" si="407"/>
        <v>0.99999999999999989</v>
      </c>
      <c r="G633" s="179">
        <f t="shared" si="407"/>
        <v>0.99999999999999989</v>
      </c>
      <c r="H633" s="179">
        <f t="shared" si="407"/>
        <v>0.99999999999999989</v>
      </c>
      <c r="I633" s="179">
        <f t="shared" si="407"/>
        <v>0.99999999999999989</v>
      </c>
      <c r="J633" s="179">
        <f t="shared" si="407"/>
        <v>1</v>
      </c>
      <c r="K633" s="179">
        <f t="shared" si="407"/>
        <v>1.0000000000000002</v>
      </c>
      <c r="L633" s="179">
        <f t="shared" si="407"/>
        <v>1</v>
      </c>
      <c r="M633" s="179">
        <f t="shared" si="407"/>
        <v>1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0.99999999999999989</v>
      </c>
      <c r="F634" s="179">
        <f t="shared" si="407"/>
        <v>0.99999999999999989</v>
      </c>
      <c r="G634" s="179">
        <f t="shared" si="407"/>
        <v>0.99999999999999989</v>
      </c>
      <c r="H634" s="179">
        <f t="shared" si="407"/>
        <v>0.99999999999999989</v>
      </c>
      <c r="I634" s="179">
        <f t="shared" si="407"/>
        <v>0.99999999999999989</v>
      </c>
      <c r="J634" s="179">
        <f t="shared" si="407"/>
        <v>1</v>
      </c>
      <c r="K634" s="179">
        <f t="shared" si="407"/>
        <v>1.0000000000000002</v>
      </c>
      <c r="L634" s="179">
        <f t="shared" si="407"/>
        <v>1</v>
      </c>
      <c r="M634" s="179">
        <f t="shared" si="407"/>
        <v>1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0.99999999999999989</v>
      </c>
      <c r="F635" s="179">
        <f t="shared" si="407"/>
        <v>0.99999999999999989</v>
      </c>
      <c r="G635" s="179">
        <f t="shared" si="407"/>
        <v>0.99999999999999989</v>
      </c>
      <c r="H635" s="179">
        <f t="shared" si="407"/>
        <v>0.99999999999999989</v>
      </c>
      <c r="I635" s="179">
        <f t="shared" si="407"/>
        <v>0.99999999999999989</v>
      </c>
      <c r="J635" s="179">
        <f t="shared" si="407"/>
        <v>1</v>
      </c>
      <c r="K635" s="179">
        <f t="shared" si="407"/>
        <v>1.0000000000000002</v>
      </c>
      <c r="L635" s="179">
        <f t="shared" si="407"/>
        <v>1</v>
      </c>
      <c r="M635" s="179">
        <f t="shared" si="407"/>
        <v>1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0.99999999999999989</v>
      </c>
      <c r="F636" s="179">
        <f t="shared" si="407"/>
        <v>0.99999999999999989</v>
      </c>
      <c r="G636" s="179">
        <f t="shared" si="407"/>
        <v>0.99999999999999989</v>
      </c>
      <c r="H636" s="179">
        <f t="shared" si="407"/>
        <v>0.99999999999999989</v>
      </c>
      <c r="I636" s="179">
        <f t="shared" si="407"/>
        <v>0.99999999999999989</v>
      </c>
      <c r="J636" s="179">
        <f t="shared" si="407"/>
        <v>1</v>
      </c>
      <c r="K636" s="179">
        <f t="shared" si="407"/>
        <v>1.0000000000000002</v>
      </c>
      <c r="L636" s="179">
        <f t="shared" si="407"/>
        <v>1</v>
      </c>
      <c r="M636" s="179">
        <f t="shared" si="407"/>
        <v>1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0.99999999999999989</v>
      </c>
      <c r="F637" s="179">
        <f t="shared" si="407"/>
        <v>0.99999999999999989</v>
      </c>
      <c r="G637" s="179">
        <f t="shared" si="407"/>
        <v>0.99999999999999989</v>
      </c>
      <c r="H637" s="179">
        <f t="shared" si="407"/>
        <v>0.99999999999999989</v>
      </c>
      <c r="I637" s="179">
        <f t="shared" si="407"/>
        <v>0.99999999999999989</v>
      </c>
      <c r="J637" s="179">
        <f t="shared" si="407"/>
        <v>1</v>
      </c>
      <c r="K637" s="179">
        <f t="shared" si="407"/>
        <v>1.0000000000000002</v>
      </c>
      <c r="L637" s="179">
        <f t="shared" si="407"/>
        <v>1</v>
      </c>
      <c r="M637" s="179">
        <f t="shared" si="407"/>
        <v>1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0.99999999999999989</v>
      </c>
      <c r="F638" s="179">
        <f t="shared" si="407"/>
        <v>0.99999999999999989</v>
      </c>
      <c r="G638" s="179">
        <f t="shared" si="407"/>
        <v>0.99999999999999989</v>
      </c>
      <c r="H638" s="179">
        <f t="shared" si="407"/>
        <v>0.99999999999999989</v>
      </c>
      <c r="I638" s="179">
        <f t="shared" si="407"/>
        <v>0.99999999999999989</v>
      </c>
      <c r="J638" s="179">
        <f t="shared" si="407"/>
        <v>1</v>
      </c>
      <c r="K638" s="179">
        <f t="shared" si="407"/>
        <v>1.0000000000000002</v>
      </c>
      <c r="L638" s="179">
        <f t="shared" si="407"/>
        <v>1</v>
      </c>
      <c r="M638" s="179">
        <f t="shared" si="407"/>
        <v>1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0.99999999999999989</v>
      </c>
      <c r="F639" s="179">
        <f t="shared" si="407"/>
        <v>0.99999999999999989</v>
      </c>
      <c r="G639" s="179">
        <f t="shared" si="407"/>
        <v>0.99999999999999989</v>
      </c>
      <c r="H639" s="179">
        <f t="shared" si="407"/>
        <v>0.99999999999999989</v>
      </c>
      <c r="I639" s="179">
        <f t="shared" si="407"/>
        <v>0.99999999999999989</v>
      </c>
      <c r="J639" s="179">
        <f t="shared" si="407"/>
        <v>1</v>
      </c>
      <c r="K639" s="179">
        <f t="shared" si="407"/>
        <v>1.0000000000000002</v>
      </c>
      <c r="L639" s="179">
        <f t="shared" si="407"/>
        <v>1</v>
      </c>
      <c r="M639" s="179">
        <f t="shared" si="407"/>
        <v>1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0.99999999999999989</v>
      </c>
      <c r="F640" s="179">
        <f t="shared" si="407"/>
        <v>0.99999999999999989</v>
      </c>
      <c r="G640" s="179">
        <f t="shared" si="407"/>
        <v>0.99999999999999989</v>
      </c>
      <c r="H640" s="179">
        <f t="shared" si="407"/>
        <v>0.99999999999999989</v>
      </c>
      <c r="I640" s="179">
        <f t="shared" si="407"/>
        <v>0.99999999999999989</v>
      </c>
      <c r="J640" s="179">
        <f t="shared" si="407"/>
        <v>1</v>
      </c>
      <c r="K640" s="179">
        <f t="shared" si="407"/>
        <v>1.0000000000000002</v>
      </c>
      <c r="L640" s="179">
        <f t="shared" si="407"/>
        <v>1</v>
      </c>
      <c r="M640" s="179">
        <f t="shared" si="407"/>
        <v>1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0.99999999999999989</v>
      </c>
      <c r="F641" s="179">
        <f t="shared" si="407"/>
        <v>0.99999999999999989</v>
      </c>
      <c r="G641" s="179">
        <f t="shared" si="407"/>
        <v>0.99999999999999989</v>
      </c>
      <c r="H641" s="179">
        <f t="shared" si="407"/>
        <v>0.99999999999999989</v>
      </c>
      <c r="I641" s="179">
        <f t="shared" si="407"/>
        <v>0.99999999999999989</v>
      </c>
      <c r="J641" s="179">
        <f t="shared" si="407"/>
        <v>1</v>
      </c>
      <c r="K641" s="179">
        <f t="shared" si="407"/>
        <v>1.0000000000000002</v>
      </c>
      <c r="L641" s="179">
        <f t="shared" si="407"/>
        <v>1</v>
      </c>
      <c r="M641" s="179">
        <f t="shared" si="407"/>
        <v>1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0.99999999999999989</v>
      </c>
      <c r="F642" s="179">
        <f t="shared" si="407"/>
        <v>0.99999999999999989</v>
      </c>
      <c r="G642" s="179">
        <f t="shared" si="407"/>
        <v>0.99999999999999989</v>
      </c>
      <c r="H642" s="179">
        <f t="shared" si="407"/>
        <v>0.99999999999999989</v>
      </c>
      <c r="I642" s="179">
        <f t="shared" si="407"/>
        <v>0.99999999999999989</v>
      </c>
      <c r="J642" s="179">
        <f t="shared" si="407"/>
        <v>1</v>
      </c>
      <c r="K642" s="179">
        <f t="shared" si="407"/>
        <v>1.0000000000000002</v>
      </c>
      <c r="L642" s="179">
        <f t="shared" si="407"/>
        <v>1</v>
      </c>
      <c r="M642" s="179">
        <f t="shared" si="407"/>
        <v>1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0.99999999999999989</v>
      </c>
      <c r="F643" s="179">
        <f t="shared" si="407"/>
        <v>0.99999999999999989</v>
      </c>
      <c r="G643" s="179">
        <f t="shared" si="407"/>
        <v>0.99999999999999989</v>
      </c>
      <c r="H643" s="179">
        <f t="shared" si="407"/>
        <v>0.99999999999999989</v>
      </c>
      <c r="I643" s="179">
        <f t="shared" si="407"/>
        <v>0.99999999999999989</v>
      </c>
      <c r="J643" s="179">
        <f t="shared" si="407"/>
        <v>1</v>
      </c>
      <c r="K643" s="179">
        <f t="shared" si="407"/>
        <v>1.0000000000000002</v>
      </c>
      <c r="L643" s="179">
        <f t="shared" si="407"/>
        <v>1</v>
      </c>
      <c r="M643" s="179">
        <f t="shared" si="407"/>
        <v>1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0.99999999999999989</v>
      </c>
      <c r="F644" s="179">
        <f t="shared" si="407"/>
        <v>0.99999999999999989</v>
      </c>
      <c r="G644" s="179">
        <f t="shared" si="407"/>
        <v>0.99999999999999989</v>
      </c>
      <c r="H644" s="179">
        <f t="shared" si="407"/>
        <v>0.99999999999999989</v>
      </c>
      <c r="I644" s="179">
        <f t="shared" si="407"/>
        <v>0.99999999999999989</v>
      </c>
      <c r="J644" s="179">
        <f t="shared" si="407"/>
        <v>1</v>
      </c>
      <c r="K644" s="179">
        <f t="shared" si="407"/>
        <v>1.0000000000000002</v>
      </c>
      <c r="L644" s="179">
        <f t="shared" si="407"/>
        <v>1</v>
      </c>
      <c r="M644" s="179">
        <f t="shared" si="407"/>
        <v>1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0.99999999999999989</v>
      </c>
      <c r="F645" s="179">
        <f t="shared" si="407"/>
        <v>0.99999999999999989</v>
      </c>
      <c r="G645" s="179">
        <f t="shared" si="407"/>
        <v>0.99999999999999989</v>
      </c>
      <c r="H645" s="179">
        <f t="shared" si="407"/>
        <v>0.99999999999999989</v>
      </c>
      <c r="I645" s="179">
        <f t="shared" si="407"/>
        <v>0.99999999999999989</v>
      </c>
      <c r="J645" s="179">
        <f t="shared" si="407"/>
        <v>1</v>
      </c>
      <c r="K645" s="179">
        <f t="shared" si="407"/>
        <v>1.0000000000000002</v>
      </c>
      <c r="L645" s="179">
        <f t="shared" si="407"/>
        <v>1</v>
      </c>
      <c r="M645" s="179">
        <f t="shared" si="407"/>
        <v>1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0.99999999999999989</v>
      </c>
      <c r="F646" s="179">
        <f t="shared" si="407"/>
        <v>0.99999999999999989</v>
      </c>
      <c r="G646" s="179">
        <f t="shared" si="407"/>
        <v>0.99999999999999989</v>
      </c>
      <c r="H646" s="179">
        <f t="shared" si="407"/>
        <v>0.99999999999999989</v>
      </c>
      <c r="I646" s="179">
        <f t="shared" si="407"/>
        <v>0.99999999999999989</v>
      </c>
      <c r="J646" s="179">
        <f t="shared" si="407"/>
        <v>1</v>
      </c>
      <c r="K646" s="179">
        <f t="shared" si="407"/>
        <v>1.0000000000000002</v>
      </c>
      <c r="L646" s="179">
        <f t="shared" si="407"/>
        <v>1</v>
      </c>
      <c r="M646" s="179">
        <f t="shared" si="407"/>
        <v>1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0.99999999999999989</v>
      </c>
      <c r="F647" s="179">
        <f t="shared" si="407"/>
        <v>0.99999999999999989</v>
      </c>
      <c r="G647" s="179">
        <f t="shared" si="407"/>
        <v>0.99999999999999989</v>
      </c>
      <c r="H647" s="179">
        <f t="shared" si="407"/>
        <v>0.99999999999999989</v>
      </c>
      <c r="I647" s="179">
        <f t="shared" si="407"/>
        <v>0.99999999999999989</v>
      </c>
      <c r="J647" s="179">
        <f t="shared" si="407"/>
        <v>1</v>
      </c>
      <c r="K647" s="179">
        <f t="shared" si="407"/>
        <v>1.0000000000000002</v>
      </c>
      <c r="L647" s="179">
        <f t="shared" si="407"/>
        <v>1</v>
      </c>
      <c r="M647" s="179">
        <f t="shared" si="407"/>
        <v>1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0.99999999999999989</v>
      </c>
      <c r="F648" s="179">
        <f t="shared" si="416"/>
        <v>0.99999999999999989</v>
      </c>
      <c r="G648" s="179">
        <f t="shared" si="416"/>
        <v>0.99999999999999989</v>
      </c>
      <c r="H648" s="179">
        <f t="shared" si="416"/>
        <v>0.99999999999999989</v>
      </c>
      <c r="I648" s="179">
        <f t="shared" si="416"/>
        <v>0.99999999999999989</v>
      </c>
      <c r="J648" s="179">
        <f t="shared" si="416"/>
        <v>1</v>
      </c>
      <c r="K648" s="179">
        <f t="shared" si="416"/>
        <v>1.0000000000000002</v>
      </c>
      <c r="L648" s="179">
        <f t="shared" si="416"/>
        <v>1</v>
      </c>
      <c r="M648" s="179">
        <f t="shared" si="416"/>
        <v>1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0.99999999999999989</v>
      </c>
      <c r="F649" s="179">
        <f t="shared" si="416"/>
        <v>0.99999999999999989</v>
      </c>
      <c r="G649" s="179">
        <f t="shared" si="416"/>
        <v>0.99999999999999989</v>
      </c>
      <c r="H649" s="179">
        <f t="shared" si="416"/>
        <v>0.99999999999999989</v>
      </c>
      <c r="I649" s="179">
        <f t="shared" si="416"/>
        <v>0.99999999999999989</v>
      </c>
      <c r="J649" s="179">
        <f t="shared" si="416"/>
        <v>1</v>
      </c>
      <c r="K649" s="179">
        <f t="shared" si="416"/>
        <v>1.0000000000000002</v>
      </c>
      <c r="L649" s="179">
        <f t="shared" si="416"/>
        <v>1</v>
      </c>
      <c r="M649" s="179">
        <f t="shared" si="416"/>
        <v>1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0.99999999999999989</v>
      </c>
      <c r="F650" s="179">
        <f t="shared" si="416"/>
        <v>0.99999999999999989</v>
      </c>
      <c r="G650" s="179">
        <f t="shared" si="416"/>
        <v>0.99999999999999989</v>
      </c>
      <c r="H650" s="179">
        <f t="shared" si="416"/>
        <v>0.99999999999999989</v>
      </c>
      <c r="I650" s="179">
        <f t="shared" si="416"/>
        <v>0.99999999999999989</v>
      </c>
      <c r="J650" s="179">
        <f t="shared" si="416"/>
        <v>1</v>
      </c>
      <c r="K650" s="179">
        <f t="shared" si="416"/>
        <v>1.0000000000000002</v>
      </c>
      <c r="L650" s="179">
        <f t="shared" si="416"/>
        <v>1</v>
      </c>
      <c r="M650" s="179">
        <f t="shared" si="416"/>
        <v>1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0.99999999999999989</v>
      </c>
      <c r="F651" s="179">
        <f t="shared" si="416"/>
        <v>0.99999999999999989</v>
      </c>
      <c r="G651" s="179">
        <f t="shared" si="416"/>
        <v>0.99999999999999989</v>
      </c>
      <c r="H651" s="179">
        <f t="shared" si="416"/>
        <v>0.99999999999999989</v>
      </c>
      <c r="I651" s="179">
        <f t="shared" si="416"/>
        <v>0.99999999999999989</v>
      </c>
      <c r="J651" s="179">
        <f t="shared" si="416"/>
        <v>1</v>
      </c>
      <c r="K651" s="179">
        <f t="shared" si="416"/>
        <v>1.0000000000000002</v>
      </c>
      <c r="L651" s="179">
        <f t="shared" si="416"/>
        <v>1</v>
      </c>
      <c r="M651" s="179">
        <f t="shared" si="416"/>
        <v>1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0.99999999999999989</v>
      </c>
      <c r="F652" s="179">
        <f t="shared" si="416"/>
        <v>0.99999999999999989</v>
      </c>
      <c r="G652" s="179">
        <f t="shared" si="416"/>
        <v>0.99999999999999989</v>
      </c>
      <c r="H652" s="179">
        <f t="shared" si="416"/>
        <v>0.99999999999999989</v>
      </c>
      <c r="I652" s="179">
        <f t="shared" si="416"/>
        <v>0.99999999999999989</v>
      </c>
      <c r="J652" s="179">
        <f t="shared" si="416"/>
        <v>1</v>
      </c>
      <c r="K652" s="179">
        <f t="shared" si="416"/>
        <v>1.0000000000000002</v>
      </c>
      <c r="L652" s="179">
        <f t="shared" si="416"/>
        <v>1</v>
      </c>
      <c r="M652" s="179">
        <f t="shared" si="416"/>
        <v>1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0.99999999999999989</v>
      </c>
      <c r="F653" s="179">
        <f t="shared" si="416"/>
        <v>0.99999999999999989</v>
      </c>
      <c r="G653" s="179">
        <f t="shared" si="416"/>
        <v>0.99999999999999989</v>
      </c>
      <c r="H653" s="179">
        <f t="shared" si="416"/>
        <v>0.99999999999999989</v>
      </c>
      <c r="I653" s="179">
        <f t="shared" si="416"/>
        <v>0.99999999999999989</v>
      </c>
      <c r="J653" s="179">
        <f t="shared" si="416"/>
        <v>1</v>
      </c>
      <c r="K653" s="179">
        <f t="shared" si="416"/>
        <v>1.0000000000000002</v>
      </c>
      <c r="L653" s="179">
        <f t="shared" si="416"/>
        <v>1</v>
      </c>
      <c r="M653" s="179">
        <f t="shared" si="416"/>
        <v>1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0.99999999999999989</v>
      </c>
      <c r="F654" s="179">
        <f t="shared" si="416"/>
        <v>0.99999999999999989</v>
      </c>
      <c r="G654" s="179">
        <f t="shared" si="416"/>
        <v>0.99999999999999989</v>
      </c>
      <c r="H654" s="179">
        <f t="shared" si="416"/>
        <v>0.99999999999999989</v>
      </c>
      <c r="I654" s="179">
        <f t="shared" si="416"/>
        <v>0.99999999999999989</v>
      </c>
      <c r="J654" s="179">
        <f t="shared" si="416"/>
        <v>1</v>
      </c>
      <c r="K654" s="179">
        <f t="shared" si="416"/>
        <v>1.0000000000000002</v>
      </c>
      <c r="L654" s="179">
        <f t="shared" si="416"/>
        <v>1</v>
      </c>
      <c r="M654" s="179">
        <f t="shared" si="416"/>
        <v>1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0.99999999999999989</v>
      </c>
      <c r="F655" s="179">
        <f t="shared" si="416"/>
        <v>0.99999999999999989</v>
      </c>
      <c r="G655" s="179">
        <f t="shared" si="416"/>
        <v>0.99999999999999989</v>
      </c>
      <c r="H655" s="179">
        <f t="shared" si="416"/>
        <v>0.99999999999999989</v>
      </c>
      <c r="I655" s="179">
        <f t="shared" si="416"/>
        <v>0.99999999999999989</v>
      </c>
      <c r="J655" s="179">
        <f t="shared" si="416"/>
        <v>1</v>
      </c>
      <c r="K655" s="179">
        <f t="shared" si="416"/>
        <v>1.0000000000000002</v>
      </c>
      <c r="L655" s="179">
        <f t="shared" si="416"/>
        <v>1</v>
      </c>
      <c r="M655" s="179">
        <f t="shared" si="416"/>
        <v>1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0.99999999999999989</v>
      </c>
      <c r="F656" s="179">
        <f t="shared" si="416"/>
        <v>0.99999999999999989</v>
      </c>
      <c r="G656" s="179">
        <f t="shared" si="416"/>
        <v>0.99999999999999989</v>
      </c>
      <c r="H656" s="179">
        <f t="shared" si="416"/>
        <v>0.99999999999999989</v>
      </c>
      <c r="I656" s="179">
        <f t="shared" si="416"/>
        <v>0.99999999999999989</v>
      </c>
      <c r="J656" s="179">
        <f t="shared" si="416"/>
        <v>1</v>
      </c>
      <c r="K656" s="179">
        <f t="shared" si="416"/>
        <v>1.0000000000000002</v>
      </c>
      <c r="L656" s="179">
        <f t="shared" si="416"/>
        <v>1</v>
      </c>
      <c r="M656" s="179">
        <f t="shared" si="416"/>
        <v>1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0.99999999999999989</v>
      </c>
      <c r="F657" s="179">
        <f t="shared" si="416"/>
        <v>0.99999999999999989</v>
      </c>
      <c r="G657" s="179">
        <f t="shared" si="416"/>
        <v>0.99999999999999989</v>
      </c>
      <c r="H657" s="179">
        <f t="shared" si="416"/>
        <v>0.99999999999999989</v>
      </c>
      <c r="I657" s="179">
        <f t="shared" si="416"/>
        <v>0.99999999999999989</v>
      </c>
      <c r="J657" s="179">
        <f t="shared" si="416"/>
        <v>1</v>
      </c>
      <c r="K657" s="179">
        <f t="shared" si="416"/>
        <v>1.0000000000000002</v>
      </c>
      <c r="L657" s="179">
        <f t="shared" si="416"/>
        <v>1</v>
      </c>
      <c r="M657" s="179">
        <f t="shared" si="416"/>
        <v>1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0.99999999999999989</v>
      </c>
      <c r="F658" s="179">
        <f t="shared" si="416"/>
        <v>0.99999999999999989</v>
      </c>
      <c r="G658" s="179">
        <f t="shared" si="416"/>
        <v>0.99999999999999989</v>
      </c>
      <c r="H658" s="179">
        <f t="shared" si="416"/>
        <v>0.99999999999999989</v>
      </c>
      <c r="I658" s="179">
        <f t="shared" si="416"/>
        <v>0.99999999999999989</v>
      </c>
      <c r="J658" s="179">
        <f t="shared" si="416"/>
        <v>1</v>
      </c>
      <c r="K658" s="179">
        <f t="shared" si="416"/>
        <v>1.0000000000000002</v>
      </c>
      <c r="L658" s="179">
        <f t="shared" si="416"/>
        <v>1</v>
      </c>
      <c r="M658" s="179">
        <f t="shared" si="416"/>
        <v>1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0.99999999999999989</v>
      </c>
      <c r="F659" s="179">
        <f t="shared" si="416"/>
        <v>0.99999999999999989</v>
      </c>
      <c r="G659" s="179">
        <f t="shared" si="416"/>
        <v>0.99999999999999989</v>
      </c>
      <c r="H659" s="179">
        <f t="shared" si="416"/>
        <v>0.99999999999999989</v>
      </c>
      <c r="I659" s="179">
        <f t="shared" si="416"/>
        <v>0.99999999999999989</v>
      </c>
      <c r="J659" s="179">
        <f t="shared" si="416"/>
        <v>1</v>
      </c>
      <c r="K659" s="179">
        <f t="shared" si="416"/>
        <v>1.0000000000000002</v>
      </c>
      <c r="L659" s="179">
        <f t="shared" si="416"/>
        <v>1</v>
      </c>
      <c r="M659" s="179">
        <f t="shared" si="416"/>
        <v>1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0.99999999999999989</v>
      </c>
      <c r="F660" s="179">
        <f t="shared" si="416"/>
        <v>0.99999999999999989</v>
      </c>
      <c r="G660" s="179">
        <f t="shared" si="416"/>
        <v>0.99999999999999989</v>
      </c>
      <c r="H660" s="179">
        <f t="shared" si="416"/>
        <v>0.99999999999999989</v>
      </c>
      <c r="I660" s="179">
        <f t="shared" si="416"/>
        <v>0.99999999999999989</v>
      </c>
      <c r="J660" s="179">
        <f t="shared" si="416"/>
        <v>1</v>
      </c>
      <c r="K660" s="179">
        <f t="shared" si="416"/>
        <v>1.0000000000000002</v>
      </c>
      <c r="L660" s="179">
        <f t="shared" si="416"/>
        <v>1</v>
      </c>
      <c r="M660" s="179">
        <f t="shared" si="416"/>
        <v>1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0.99999999999999989</v>
      </c>
      <c r="F661" s="179">
        <f t="shared" si="416"/>
        <v>0.99999999999999989</v>
      </c>
      <c r="G661" s="179">
        <f t="shared" si="416"/>
        <v>0.99999999999999989</v>
      </c>
      <c r="H661" s="179">
        <f t="shared" si="416"/>
        <v>0.99999999999999989</v>
      </c>
      <c r="I661" s="179">
        <f t="shared" si="416"/>
        <v>0.99999999999999989</v>
      </c>
      <c r="J661" s="179">
        <f t="shared" si="416"/>
        <v>1</v>
      </c>
      <c r="K661" s="179">
        <f t="shared" si="416"/>
        <v>1.0000000000000002</v>
      </c>
      <c r="L661" s="179">
        <f t="shared" si="416"/>
        <v>1</v>
      </c>
      <c r="M661" s="179">
        <f t="shared" si="416"/>
        <v>1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0.99999999999999989</v>
      </c>
      <c r="F662" s="179">
        <f t="shared" si="416"/>
        <v>0.99999999999999989</v>
      </c>
      <c r="G662" s="179">
        <f t="shared" si="416"/>
        <v>0.99999999999999989</v>
      </c>
      <c r="H662" s="179">
        <f t="shared" si="416"/>
        <v>0.99999999999999989</v>
      </c>
      <c r="I662" s="179">
        <f t="shared" si="416"/>
        <v>0.99999999999999989</v>
      </c>
      <c r="J662" s="179">
        <f t="shared" si="416"/>
        <v>1</v>
      </c>
      <c r="K662" s="179">
        <f t="shared" si="416"/>
        <v>1.0000000000000002</v>
      </c>
      <c r="L662" s="179">
        <f t="shared" si="416"/>
        <v>1</v>
      </c>
      <c r="M662" s="179">
        <f t="shared" si="416"/>
        <v>1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0.99999999999999989</v>
      </c>
      <c r="F663" s="179">
        <f t="shared" si="416"/>
        <v>0.99999999999999989</v>
      </c>
      <c r="G663" s="179">
        <f t="shared" si="416"/>
        <v>0.99999999999999989</v>
      </c>
      <c r="H663" s="179">
        <f t="shared" si="416"/>
        <v>0.99999999999999989</v>
      </c>
      <c r="I663" s="179">
        <f t="shared" si="416"/>
        <v>0.99999999999999989</v>
      </c>
      <c r="J663" s="179">
        <f t="shared" si="416"/>
        <v>1</v>
      </c>
      <c r="K663" s="179">
        <f t="shared" si="416"/>
        <v>1.0000000000000002</v>
      </c>
      <c r="L663" s="179">
        <f t="shared" si="416"/>
        <v>1</v>
      </c>
      <c r="M663" s="179">
        <f t="shared" si="416"/>
        <v>1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0.99999999999999989</v>
      </c>
      <c r="F664" s="179">
        <f t="shared" si="426"/>
        <v>0.99999999999999989</v>
      </c>
      <c r="G664" s="179">
        <f t="shared" si="426"/>
        <v>0.99999999999999989</v>
      </c>
      <c r="H664" s="179">
        <f t="shared" si="426"/>
        <v>0.99999999999999989</v>
      </c>
      <c r="I664" s="179">
        <f t="shared" si="426"/>
        <v>0.99999999999999989</v>
      </c>
      <c r="J664" s="179">
        <f t="shared" si="426"/>
        <v>1</v>
      </c>
      <c r="K664" s="179">
        <f t="shared" si="426"/>
        <v>1.0000000000000002</v>
      </c>
      <c r="L664" s="179">
        <f t="shared" si="426"/>
        <v>1</v>
      </c>
      <c r="M664" s="179">
        <f t="shared" si="426"/>
        <v>1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0.99999999999999989</v>
      </c>
      <c r="F665" s="179">
        <f t="shared" si="426"/>
        <v>0.99999999999999989</v>
      </c>
      <c r="G665" s="179">
        <f t="shared" si="426"/>
        <v>0.99999999999999989</v>
      </c>
      <c r="H665" s="179">
        <f t="shared" si="426"/>
        <v>0.99999999999999989</v>
      </c>
      <c r="I665" s="179">
        <f t="shared" si="426"/>
        <v>0.99999999999999989</v>
      </c>
      <c r="J665" s="179">
        <f t="shared" si="426"/>
        <v>1</v>
      </c>
      <c r="K665" s="179">
        <f t="shared" si="426"/>
        <v>1.0000000000000002</v>
      </c>
      <c r="L665" s="179">
        <f t="shared" si="426"/>
        <v>1</v>
      </c>
      <c r="M665" s="179">
        <f t="shared" si="426"/>
        <v>1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0.99999999999999989</v>
      </c>
      <c r="F666" s="179">
        <f t="shared" si="426"/>
        <v>0.99999999999999989</v>
      </c>
      <c r="G666" s="179">
        <f t="shared" si="426"/>
        <v>0.99999999999999989</v>
      </c>
      <c r="H666" s="179">
        <f t="shared" si="426"/>
        <v>0.99999999999999989</v>
      </c>
      <c r="I666" s="179">
        <f t="shared" si="426"/>
        <v>0.99999999999999989</v>
      </c>
      <c r="J666" s="179">
        <f t="shared" si="426"/>
        <v>1</v>
      </c>
      <c r="K666" s="179">
        <f t="shared" si="426"/>
        <v>1.0000000000000002</v>
      </c>
      <c r="L666" s="179">
        <f t="shared" si="426"/>
        <v>1</v>
      </c>
      <c r="M666" s="179">
        <f t="shared" si="426"/>
        <v>1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0.99999999999999989</v>
      </c>
      <c r="F667" s="179">
        <f t="shared" si="426"/>
        <v>0.99999999999999989</v>
      </c>
      <c r="G667" s="179">
        <f t="shared" si="426"/>
        <v>0.99999999999999989</v>
      </c>
      <c r="H667" s="179">
        <f t="shared" si="426"/>
        <v>0.99999999999999989</v>
      </c>
      <c r="I667" s="179">
        <f t="shared" si="426"/>
        <v>0.99999999999999989</v>
      </c>
      <c r="J667" s="179">
        <f t="shared" si="426"/>
        <v>1</v>
      </c>
      <c r="K667" s="179">
        <f t="shared" si="426"/>
        <v>1.0000000000000002</v>
      </c>
      <c r="L667" s="179">
        <f t="shared" si="426"/>
        <v>1</v>
      </c>
      <c r="M667" s="179">
        <f t="shared" si="426"/>
        <v>1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0.99999999999999989</v>
      </c>
      <c r="F668" s="179">
        <f t="shared" si="426"/>
        <v>0.99999999999999989</v>
      </c>
      <c r="G668" s="179">
        <f t="shared" si="426"/>
        <v>0.99999999999999989</v>
      </c>
      <c r="H668" s="179">
        <f t="shared" si="426"/>
        <v>0.99999999999999989</v>
      </c>
      <c r="I668" s="179">
        <f t="shared" si="426"/>
        <v>0.99999999999999989</v>
      </c>
      <c r="J668" s="179">
        <f t="shared" si="426"/>
        <v>1</v>
      </c>
      <c r="K668" s="179">
        <f t="shared" si="426"/>
        <v>1.0000000000000002</v>
      </c>
      <c r="L668" s="179">
        <f t="shared" si="426"/>
        <v>1</v>
      </c>
      <c r="M668" s="179">
        <f t="shared" si="426"/>
        <v>1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0.99999999999999989</v>
      </c>
      <c r="F669" s="179">
        <f t="shared" si="426"/>
        <v>0.99999999999999989</v>
      </c>
      <c r="G669" s="179">
        <f t="shared" si="426"/>
        <v>0.99999999999999989</v>
      </c>
      <c r="H669" s="179">
        <f t="shared" si="426"/>
        <v>0.99999999999999989</v>
      </c>
      <c r="I669" s="179">
        <f t="shared" si="426"/>
        <v>0.99999999999999989</v>
      </c>
      <c r="J669" s="179">
        <f t="shared" si="426"/>
        <v>1</v>
      </c>
      <c r="K669" s="179">
        <f t="shared" si="426"/>
        <v>1.0000000000000002</v>
      </c>
      <c r="L669" s="179">
        <f t="shared" si="426"/>
        <v>1</v>
      </c>
      <c r="M669" s="179">
        <f t="shared" si="426"/>
        <v>1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0.99999999999999989</v>
      </c>
      <c r="F670" s="179">
        <f t="shared" si="426"/>
        <v>0.99999999999999989</v>
      </c>
      <c r="G670" s="179">
        <f t="shared" si="426"/>
        <v>0.99999999999999989</v>
      </c>
      <c r="H670" s="179">
        <f t="shared" si="426"/>
        <v>0.99999999999999989</v>
      </c>
      <c r="I670" s="179">
        <f t="shared" si="426"/>
        <v>0.99999999999999989</v>
      </c>
      <c r="J670" s="179">
        <f t="shared" si="426"/>
        <v>1</v>
      </c>
      <c r="K670" s="179">
        <f t="shared" si="426"/>
        <v>1.0000000000000002</v>
      </c>
      <c r="L670" s="179">
        <f t="shared" si="426"/>
        <v>1</v>
      </c>
      <c r="M670" s="179">
        <f t="shared" si="426"/>
        <v>1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0.99999999999999989</v>
      </c>
      <c r="F671" s="194">
        <f t="shared" si="426"/>
        <v>0.99999999999999989</v>
      </c>
      <c r="G671" s="194">
        <f t="shared" si="426"/>
        <v>0.99999999999999989</v>
      </c>
      <c r="H671" s="194">
        <f t="shared" si="426"/>
        <v>0.99999999999999989</v>
      </c>
      <c r="I671" s="194">
        <f t="shared" si="426"/>
        <v>0.99999999999999989</v>
      </c>
      <c r="J671" s="194">
        <f t="shared" si="426"/>
        <v>1</v>
      </c>
      <c r="K671" s="194">
        <f t="shared" si="426"/>
        <v>1.0000000000000002</v>
      </c>
      <c r="L671" s="194">
        <f t="shared" si="426"/>
        <v>1</v>
      </c>
      <c r="M671" s="194">
        <f t="shared" si="426"/>
        <v>1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3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0.27074409444023217</v>
      </c>
      <c r="G679" s="175">
        <f t="shared" si="428"/>
        <v>0.59080302229906956</v>
      </c>
      <c r="H679" s="175">
        <f t="shared" si="428"/>
        <v>0.77801206344725016</v>
      </c>
      <c r="I679" s="175">
        <f t="shared" si="428"/>
        <v>0.8827206010623736</v>
      </c>
      <c r="J679" s="175">
        <f t="shared" si="428"/>
        <v>0.94060334226468711</v>
      </c>
      <c r="K679" s="175">
        <f t="shared" si="428"/>
        <v>0.96992100166839645</v>
      </c>
      <c r="L679" s="175">
        <f t="shared" si="428"/>
        <v>0.9841579752576336</v>
      </c>
      <c r="M679" s="175">
        <f t="shared" si="428"/>
        <v>0.9921911770486862</v>
      </c>
      <c r="N679" s="175">
        <f t="shared" si="428"/>
        <v>0.99625252640364281</v>
      </c>
      <c r="O679" s="175">
        <f t="shared" si="428"/>
        <v>0.99816209888461016</v>
      </c>
      <c r="P679" s="175">
        <f t="shared" si="428"/>
        <v>0.99909472576345781</v>
      </c>
      <c r="Q679" s="175">
        <f t="shared" si="428"/>
        <v>0.99955075165121665</v>
      </c>
      <c r="R679" s="175">
        <f t="shared" si="428"/>
        <v>0.99978340345115146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-0.47873838489089021</v>
      </c>
      <c r="F680" s="179" t="e">
        <f t="shared" si="428"/>
        <v>#DIV/0!</v>
      </c>
      <c r="G680" s="179">
        <f t="shared" si="428"/>
        <v>0.25896826097300857</v>
      </c>
      <c r="H680" s="179">
        <f t="shared" si="428"/>
        <v>0.58368499181181832</v>
      </c>
      <c r="I680" s="179">
        <f t="shared" si="428"/>
        <v>0.77393637903049972</v>
      </c>
      <c r="J680" s="179">
        <f t="shared" si="428"/>
        <v>0.88347952439762101</v>
      </c>
      <c r="K680" s="179">
        <f t="shared" si="428"/>
        <v>0.9404437296178304</v>
      </c>
      <c r="L680" s="179">
        <f t="shared" si="428"/>
        <v>0.96849473541544406</v>
      </c>
      <c r="M680" s="179">
        <f t="shared" si="428"/>
        <v>0.9844252368610128</v>
      </c>
      <c r="N680" s="179">
        <f t="shared" si="428"/>
        <v>0.99251450142915254</v>
      </c>
      <c r="O680" s="179">
        <f t="shared" si="428"/>
        <v>0.99632642385033865</v>
      </c>
      <c r="P680" s="179">
        <f t="shared" si="428"/>
        <v>0.99818998280688886</v>
      </c>
      <c r="Q680" s="179">
        <f t="shared" si="428"/>
        <v>0.99910163188398804</v>
      </c>
      <c r="R680" s="179">
        <f t="shared" si="428"/>
        <v>0.99956683610088182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-0.21229547304098909</v>
      </c>
      <c r="F681" s="179">
        <f t="shared" si="428"/>
        <v>-0.48681113680664595</v>
      </c>
      <c r="G681" s="179" t="e">
        <f t="shared" si="428"/>
        <v>#DIV/0!</v>
      </c>
      <c r="H681" s="179">
        <f t="shared" si="428"/>
        <v>0.25812087213589935</v>
      </c>
      <c r="I681" s="179">
        <f t="shared" si="428"/>
        <v>0.57967815391829225</v>
      </c>
      <c r="J681" s="179">
        <f t="shared" si="428"/>
        <v>0.77691208292024971</v>
      </c>
      <c r="K681" s="179">
        <f t="shared" si="428"/>
        <v>0.88407330215932645</v>
      </c>
      <c r="L681" s="179">
        <f t="shared" si="428"/>
        <v>0.93817179792217098</v>
      </c>
      <c r="M681" s="179">
        <f t="shared" si="428"/>
        <v>0.96926317946582419</v>
      </c>
      <c r="N681" s="179">
        <f t="shared" si="428"/>
        <v>0.98518448666831726</v>
      </c>
      <c r="O681" s="179">
        <f t="shared" si="428"/>
        <v>0.99271982335826137</v>
      </c>
      <c r="P681" s="179">
        <f t="shared" si="428"/>
        <v>0.99641076732567291</v>
      </c>
      <c r="Q681" s="179">
        <f t="shared" si="428"/>
        <v>0.99821802528212955</v>
      </c>
      <c r="R681" s="179">
        <f t="shared" si="428"/>
        <v>0.99914066179567296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-5.9021170422255992E-2</v>
      </c>
      <c r="F682" s="179">
        <f t="shared" si="428"/>
        <v>-0.22803184890234801</v>
      </c>
      <c r="G682" s="179">
        <f t="shared" si="428"/>
        <v>-0.49306773191244663</v>
      </c>
      <c r="H682" s="179" t="e">
        <f t="shared" si="428"/>
        <v>#DIV/0!</v>
      </c>
      <c r="I682" s="179">
        <f t="shared" si="428"/>
        <v>0.24786685839854872</v>
      </c>
      <c r="J682" s="179">
        <f t="shared" si="428"/>
        <v>0.58156956544568883</v>
      </c>
      <c r="K682" s="179">
        <f t="shared" si="428"/>
        <v>0.77639771399220103</v>
      </c>
      <c r="L682" s="179">
        <f t="shared" si="428"/>
        <v>0.87897319809448038</v>
      </c>
      <c r="M682" s="179">
        <f t="shared" si="428"/>
        <v>0.93917813986613352</v>
      </c>
      <c r="N682" s="179">
        <f t="shared" si="428"/>
        <v>0.97051497121508112</v>
      </c>
      <c r="O682" s="179">
        <f t="shared" si="428"/>
        <v>0.98547435776010239</v>
      </c>
      <c r="P682" s="179">
        <f t="shared" si="428"/>
        <v>0.99282985839735538</v>
      </c>
      <c r="Q682" s="179">
        <f t="shared" si="428"/>
        <v>0.99643806999894524</v>
      </c>
      <c r="R682" s="179">
        <f t="shared" si="428"/>
        <v>0.99828178275694757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-1.5526563352658397E-2</v>
      </c>
      <c r="F683" s="179">
        <f t="shared" si="428"/>
        <v>-6.6574425228910286E-2</v>
      </c>
      <c r="G683" s="179">
        <f t="shared" si="428"/>
        <v>-0.2504425133075997</v>
      </c>
      <c r="H683" s="179">
        <f t="shared" si="428"/>
        <v>-0.50028387018799436</v>
      </c>
      <c r="I683" s="179" t="e">
        <f t="shared" si="428"/>
        <v>#DIV/0!</v>
      </c>
      <c r="J683" s="179">
        <f t="shared" si="428"/>
        <v>0.2587044888883378</v>
      </c>
      <c r="K683" s="179">
        <f t="shared" si="428"/>
        <v>0.58659283994432787</v>
      </c>
      <c r="L683" s="179">
        <f t="shared" si="428"/>
        <v>0.77094668429398405</v>
      </c>
      <c r="M683" s="179">
        <f t="shared" si="428"/>
        <v>0.88263358149699878</v>
      </c>
      <c r="N683" s="179">
        <f t="shared" si="428"/>
        <v>0.94249480327857582</v>
      </c>
      <c r="O683" s="179">
        <f t="shared" si="428"/>
        <v>0.97153336229940646</v>
      </c>
      <c r="P683" s="179">
        <f t="shared" si="428"/>
        <v>0.98591532471992738</v>
      </c>
      <c r="Q683" s="179">
        <f t="shared" si="428"/>
        <v>0.99299512678459256</v>
      </c>
      <c r="R683" s="179">
        <f t="shared" si="428"/>
        <v>0.99661900815167748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-3.8979277366010248E-3</v>
      </c>
      <c r="F684" s="179">
        <f t="shared" si="428"/>
        <v>-1.7059917238512152E-2</v>
      </c>
      <c r="G684" s="179">
        <f t="shared" si="428"/>
        <v>-7.2801911924246232E-2</v>
      </c>
      <c r="H684" s="179">
        <f t="shared" si="428"/>
        <v>-0.2698333763524855</v>
      </c>
      <c r="I684" s="179">
        <f t="shared" si="428"/>
        <v>-0.50068709481873674</v>
      </c>
      <c r="J684" s="179" t="e">
        <f t="shared" si="428"/>
        <v>#DIV/0!</v>
      </c>
      <c r="K684" s="179">
        <f t="shared" si="428"/>
        <v>0.25811952769584001</v>
      </c>
      <c r="L684" s="179">
        <f t="shared" si="428"/>
        <v>0.57404709508733298</v>
      </c>
      <c r="M684" s="179">
        <f t="shared" si="428"/>
        <v>0.77413257782820644</v>
      </c>
      <c r="N684" s="179">
        <f t="shared" si="428"/>
        <v>0.88709550778944957</v>
      </c>
      <c r="O684" s="179">
        <f t="shared" si="428"/>
        <v>0.9435847662415292</v>
      </c>
      <c r="P684" s="179">
        <f t="shared" si="428"/>
        <v>0.97195717080482125</v>
      </c>
      <c r="Q684" s="179">
        <f t="shared" si="428"/>
        <v>0.9860212404357136</v>
      </c>
      <c r="R684" s="179">
        <f t="shared" si="428"/>
        <v>0.99324509725569932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-9.7539566324943204E-4</v>
      </c>
      <c r="F685" s="179">
        <f t="shared" si="428"/>
        <v>-4.2870752358145671E-3</v>
      </c>
      <c r="G685" s="179">
        <f t="shared" si="428"/>
        <v>-1.8749846771266059E-2</v>
      </c>
      <c r="H685" s="179">
        <f t="shared" si="428"/>
        <v>-8.0352246189209983E-2</v>
      </c>
      <c r="I685" s="179">
        <f t="shared" si="428"/>
        <v>-0.26693333664995889</v>
      </c>
      <c r="J685" s="179">
        <f t="shared" si="428"/>
        <v>-0.49890730142632272</v>
      </c>
      <c r="K685" s="179" t="e">
        <f t="shared" si="428"/>
        <v>#DIV/0!</v>
      </c>
      <c r="L685" s="179">
        <f t="shared" si="428"/>
        <v>0.24839284391120978</v>
      </c>
      <c r="M685" s="179">
        <f t="shared" si="428"/>
        <v>0.5786083833691924</v>
      </c>
      <c r="N685" s="179">
        <f t="shared" si="428"/>
        <v>0.78187868068905408</v>
      </c>
      <c r="O685" s="179">
        <f t="shared" si="428"/>
        <v>0.88914119063819952</v>
      </c>
      <c r="P685" s="179">
        <f t="shared" si="428"/>
        <v>0.94440733987783398</v>
      </c>
      <c r="Q685" s="179">
        <f t="shared" si="428"/>
        <v>0.97216473127288727</v>
      </c>
      <c r="R685" s="179">
        <f t="shared" si="428"/>
        <v>0.98651831685828018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-2.4390279803915301E-4</v>
      </c>
      <c r="F686" s="179">
        <f t="shared" si="428"/>
        <v>-1.0730218906680057E-3</v>
      </c>
      <c r="G686" s="179">
        <f t="shared" si="428"/>
        <v>-4.7172246239130331E-3</v>
      </c>
      <c r="H686" s="179">
        <f t="shared" si="428"/>
        <v>-2.0813766974214335E-2</v>
      </c>
      <c r="I686" s="179">
        <f t="shared" si="428"/>
        <v>-7.9330415158473583E-2</v>
      </c>
      <c r="J686" s="179">
        <f t="shared" si="428"/>
        <v>-0.26135476072311464</v>
      </c>
      <c r="K686" s="179">
        <f t="shared" si="428"/>
        <v>-0.49960509442312173</v>
      </c>
      <c r="L686" s="179" t="e">
        <f t="shared" si="428"/>
        <v>#DIV/0!</v>
      </c>
      <c r="M686" s="179">
        <f t="shared" si="428"/>
        <v>0.25189149428007701</v>
      </c>
      <c r="N686" s="179">
        <f t="shared" si="428"/>
        <v>0.58984445432156218</v>
      </c>
      <c r="O686" s="179">
        <f t="shared" si="428"/>
        <v>0.78545564998868833</v>
      </c>
      <c r="P686" s="179">
        <f t="shared" si="428"/>
        <v>0.89068814054135048</v>
      </c>
      <c r="Q686" s="179">
        <f t="shared" si="428"/>
        <v>0.944805299388214</v>
      </c>
      <c r="R686" s="179">
        <f t="shared" si="428"/>
        <v>0.97314753567177537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-6.0978967139181659E-5</v>
      </c>
      <c r="F687" s="179">
        <f t="shared" si="428"/>
        <v>-2.6832979031220434E-4</v>
      </c>
      <c r="G687" s="179">
        <f t="shared" si="428"/>
        <v>-1.1810112882147913E-3</v>
      </c>
      <c r="H687" s="179">
        <f t="shared" si="428"/>
        <v>-5.2434032242783014E-3</v>
      </c>
      <c r="I687" s="179">
        <f t="shared" si="428"/>
        <v>-2.0544532713577115E-2</v>
      </c>
      <c r="J687" s="179">
        <f t="shared" si="428"/>
        <v>-7.7139170941135357E-2</v>
      </c>
      <c r="K687" s="179">
        <f t="shared" si="428"/>
        <v>-0.26351861689964723</v>
      </c>
      <c r="L687" s="179">
        <f t="shared" si="428"/>
        <v>-0.51200690785439285</v>
      </c>
      <c r="M687" s="179" t="e">
        <f t="shared" si="428"/>
        <v>#DIV/0!</v>
      </c>
      <c r="N687" s="179">
        <f t="shared" si="428"/>
        <v>0.2606944858135401</v>
      </c>
      <c r="O687" s="179">
        <f t="shared" si="428"/>
        <v>0.59510400022670717</v>
      </c>
      <c r="P687" s="179">
        <f t="shared" si="428"/>
        <v>0.78817133335456002</v>
      </c>
      <c r="Q687" s="179">
        <f t="shared" si="428"/>
        <v>0.89141489216748615</v>
      </c>
      <c r="R687" s="179">
        <f t="shared" si="428"/>
        <v>0.94672635845733488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-1.5244942900973693E-5</v>
      </c>
      <c r="F688" s="179">
        <f t="shared" si="428"/>
        <v>-6.7086967908330363E-5</v>
      </c>
      <c r="G688" s="179">
        <f t="shared" si="428"/>
        <v>-2.9535447767621288E-4</v>
      </c>
      <c r="H688" s="179">
        <f t="shared" si="428"/>
        <v>-1.3131567127798451E-3</v>
      </c>
      <c r="I688" s="179">
        <f t="shared" si="428"/>
        <v>-5.1754746486633888E-3</v>
      </c>
      <c r="J688" s="179">
        <f t="shared" si="428"/>
        <v>-1.9943842602338373E-2</v>
      </c>
      <c r="K688" s="179">
        <f t="shared" si="428"/>
        <v>-7.798554377729508E-2</v>
      </c>
      <c r="L688" s="179">
        <f t="shared" si="428"/>
        <v>-0.30762746417184461</v>
      </c>
      <c r="M688" s="179">
        <f t="shared" si="428"/>
        <v>-0.50736473063916687</v>
      </c>
      <c r="N688" s="179" t="e">
        <f t="shared" si="428"/>
        <v>#DIV/0!</v>
      </c>
      <c r="O688" s="179">
        <f t="shared" si="428"/>
        <v>0.26490793122542938</v>
      </c>
      <c r="P688" s="179">
        <f t="shared" si="428"/>
        <v>0.59912758094391005</v>
      </c>
      <c r="Q688" s="179">
        <f t="shared" si="428"/>
        <v>0.78934553625631509</v>
      </c>
      <c r="R688" s="179">
        <f t="shared" si="428"/>
        <v>0.89508507271771531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-3.8112481980411109E-6</v>
      </c>
      <c r="F689" s="179">
        <f t="shared" si="428"/>
        <v>-1.6772020617428705E-5</v>
      </c>
      <c r="G689" s="179">
        <f t="shared" si="428"/>
        <v>-7.3844819017281071E-5</v>
      </c>
      <c r="H689" s="179">
        <f t="shared" si="428"/>
        <v>-3.2842712619480808E-4</v>
      </c>
      <c r="I689" s="179">
        <f t="shared" si="428"/>
        <v>-1.2961435785508921E-3</v>
      </c>
      <c r="J689" s="179">
        <f t="shared" si="428"/>
        <v>-5.0222238525278896E-3</v>
      </c>
      <c r="K689" s="179">
        <f t="shared" si="428"/>
        <v>-2.0175623551305828E-2</v>
      </c>
      <c r="L689" s="179">
        <f t="shared" si="428"/>
        <v>-9.6280309575125941E-2</v>
      </c>
      <c r="M689" s="179">
        <f t="shared" si="428"/>
        <v>-0.28975096772089087</v>
      </c>
      <c r="N689" s="179">
        <f t="shared" si="428"/>
        <v>-0.49657117885997359</v>
      </c>
      <c r="O689" s="179" t="e">
        <f t="shared" si="428"/>
        <v>#DIV/0!</v>
      </c>
      <c r="P689" s="179">
        <f t="shared" si="428"/>
        <v>0.26817232194699314</v>
      </c>
      <c r="Q689" s="179">
        <f t="shared" si="428"/>
        <v>0.60036234587427229</v>
      </c>
      <c r="R689" s="179">
        <f t="shared" si="428"/>
        <v>0.79604143190062926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-9.5281282603396586E-7</v>
      </c>
      <c r="F690" s="179">
        <f t="shared" si="428"/>
        <v>-4.1930224483182231E-6</v>
      </c>
      <c r="G690" s="179">
        <f t="shared" si="428"/>
        <v>-1.8461587421885414E-5</v>
      </c>
      <c r="H690" s="179">
        <f t="shared" si="428"/>
        <v>-8.2115208883482609E-5</v>
      </c>
      <c r="I690" s="179">
        <f t="shared" si="428"/>
        <v>-3.2417214388997899E-4</v>
      </c>
      <c r="J690" s="179">
        <f t="shared" si="428"/>
        <v>-1.2576490748064813E-3</v>
      </c>
      <c r="K690" s="179">
        <f t="shared" si="428"/>
        <v>-5.0813429254134776E-3</v>
      </c>
      <c r="L690" s="179">
        <f t="shared" si="428"/>
        <v>-2.5259518867156213E-2</v>
      </c>
      <c r="M690" s="179">
        <f t="shared" si="428"/>
        <v>-8.8617705981611242E-2</v>
      </c>
      <c r="N690" s="179">
        <f t="shared" si="428"/>
        <v>-0.25432058883716235</v>
      </c>
      <c r="O690" s="179">
        <f t="shared" si="428"/>
        <v>-0.491809428917794</v>
      </c>
      <c r="P690" s="179" t="e">
        <f t="shared" si="428"/>
        <v>#DIV/0!</v>
      </c>
      <c r="Q690" s="179">
        <f t="shared" si="428"/>
        <v>0.26663613904258571</v>
      </c>
      <c r="R690" s="179">
        <f t="shared" si="428"/>
        <v>0.61144090695172237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-2.4202975177082603E-7</v>
      </c>
      <c r="F691" s="179">
        <f t="shared" si="428"/>
        <v>-1.065095878774312E-6</v>
      </c>
      <c r="G691" s="179">
        <f t="shared" si="428"/>
        <v>-4.6895626098847303E-6</v>
      </c>
      <c r="H691" s="179">
        <f t="shared" si="428"/>
        <v>-2.0859103059763053E-5</v>
      </c>
      <c r="I691" s="179">
        <f t="shared" si="428"/>
        <v>-8.2353328629843135E-5</v>
      </c>
      <c r="J691" s="179">
        <f t="shared" si="428"/>
        <v>-3.195895828791216E-4</v>
      </c>
      <c r="K691" s="179">
        <f t="shared" si="428"/>
        <v>-1.2929281439693424E-3</v>
      </c>
      <c r="L691" s="179">
        <f t="shared" si="428"/>
        <v>-6.4846591302507254E-3</v>
      </c>
      <c r="M691" s="179">
        <f t="shared" si="428"/>
        <v>-2.3479266456558342E-2</v>
      </c>
      <c r="N691" s="179">
        <f t="shared" si="428"/>
        <v>-7.5559002575125281E-2</v>
      </c>
      <c r="O691" s="179">
        <f t="shared" si="428"/>
        <v>-0.24396726216755599</v>
      </c>
      <c r="P691" s="179">
        <f t="shared" si="428"/>
        <v>-0.48934110946973358</v>
      </c>
      <c r="Q691" s="179" t="e">
        <f t="shared" si="428"/>
        <v>#DIV/0!</v>
      </c>
      <c r="R691" s="179">
        <f t="shared" si="428"/>
        <v>0.28585534370558635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-5.8601814961015065E-8</v>
      </c>
      <c r="F692" s="179">
        <f t="shared" si="428"/>
        <v>-2.5788798412379051E-7</v>
      </c>
      <c r="G692" s="179">
        <f t="shared" si="428"/>
        <v>-1.1354687846023381E-6</v>
      </c>
      <c r="H692" s="179">
        <f t="shared" si="428"/>
        <v>-5.0505738887462603E-6</v>
      </c>
      <c r="I692" s="179">
        <f t="shared" si="428"/>
        <v>-1.9940441623608331E-5</v>
      </c>
      <c r="J692" s="179">
        <f t="shared" si="428"/>
        <v>-7.7388834131488136E-5</v>
      </c>
      <c r="K692" s="179">
        <f t="shared" si="428"/>
        <v>-3.1318295219421709E-4</v>
      </c>
      <c r="L692" s="179">
        <f t="shared" si="428"/>
        <v>-1.5741017445259217E-3</v>
      </c>
      <c r="M692" s="179">
        <f t="shared" si="428"/>
        <v>-5.7393715270160394E-3</v>
      </c>
      <c r="N692" s="179">
        <f t="shared" si="428"/>
        <v>-1.8897709008074522E-2</v>
      </c>
      <c r="O692" s="179">
        <f t="shared" si="428"/>
        <v>-6.8298940921049642E-2</v>
      </c>
      <c r="P692" s="179">
        <f t="shared" si="428"/>
        <v>-0.22872258771644188</v>
      </c>
      <c r="Q692" s="179">
        <f t="shared" si="428"/>
        <v>-0.48198808442644303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-9.2750636853587067E-10</v>
      </c>
      <c r="F693" s="179">
        <f t="shared" si="428"/>
        <v>-4.0816613557847893E-9</v>
      </c>
      <c r="G693" s="179">
        <f t="shared" si="428"/>
        <v>-1.7971370817611229E-8</v>
      </c>
      <c r="H693" s="179">
        <f t="shared" si="428"/>
        <v>-7.9936924692570135E-8</v>
      </c>
      <c r="I693" s="179">
        <f t="shared" si="428"/>
        <v>-3.156051902394546E-7</v>
      </c>
      <c r="J693" s="179">
        <f t="shared" si="428"/>
        <v>-1.2248914306104068E-6</v>
      </c>
      <c r="K693" s="179">
        <f t="shared" si="428"/>
        <v>-4.9574634402838491E-6</v>
      </c>
      <c r="L693" s="179">
        <f t="shared" si="428"/>
        <v>-2.4932751168636032E-5</v>
      </c>
      <c r="M693" s="179">
        <f t="shared" si="428"/>
        <v>-9.1087898976434679E-5</v>
      </c>
      <c r="N693" s="179">
        <f t="shared" si="428"/>
        <v>-3.0166614566705299E-4</v>
      </c>
      <c r="O693" s="179">
        <f t="shared" si="428"/>
        <v>-1.1187331789933577E-3</v>
      </c>
      <c r="P693" s="179">
        <f t="shared" si="428"/>
        <v>-4.2380439200871605E-3</v>
      </c>
      <c r="Q693" s="179">
        <f t="shared" si="428"/>
        <v>-1.5786313796516231E-2</v>
      </c>
      <c r="R693" s="179">
        <f t="shared" si="428"/>
        <v>-6.0085804190377359E-2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-2.1952813462251952E-13</v>
      </c>
      <c r="F694" s="179">
        <f t="shared" si="428"/>
        <v>-9.660736949605502E-13</v>
      </c>
      <c r="G694" s="179">
        <f t="shared" si="428"/>
        <v>-4.2535789199895452E-12</v>
      </c>
      <c r="H694" s="179">
        <f t="shared" si="428"/>
        <v>-1.891998279125527E-11</v>
      </c>
      <c r="I694" s="179">
        <f t="shared" si="428"/>
        <v>-7.4699463052434324E-11</v>
      </c>
      <c r="J694" s="179">
        <f t="shared" si="428"/>
        <v>-2.8991527476219505E-10</v>
      </c>
      <c r="K694" s="179">
        <f t="shared" si="428"/>
        <v>-1.1733665003901163E-9</v>
      </c>
      <c r="L694" s="179">
        <f t="shared" si="428"/>
        <v>-5.9013131058874133E-9</v>
      </c>
      <c r="M694" s="179">
        <f t="shared" si="428"/>
        <v>-2.1560157972062077E-8</v>
      </c>
      <c r="N694" s="179">
        <f t="shared" si="428"/>
        <v>-7.1408838146230374E-8</v>
      </c>
      <c r="O694" s="179">
        <f t="shared" si="428"/>
        <v>-2.6490096170028818E-7</v>
      </c>
      <c r="P694" s="179">
        <f t="shared" si="428"/>
        <v>-1.0046763443788338E-6</v>
      </c>
      <c r="Q694" s="179">
        <f t="shared" si="428"/>
        <v>-3.7592013009174019E-6</v>
      </c>
      <c r="R694" s="179">
        <f t="shared" si="428"/>
        <v>-1.4595868605318949E-5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20.25" x14ac:dyDescent="0.3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9.8487938273968928E-2</v>
      </c>
      <c r="F806" s="179">
        <f t="shared" si="503"/>
        <v>0.1072185608014319</v>
      </c>
      <c r="G806" s="179">
        <f t="shared" si="503"/>
        <v>9.271602101026484E-2</v>
      </c>
      <c r="H806" s="179">
        <f t="shared" si="503"/>
        <v>9.256522412866125E-2</v>
      </c>
      <c r="I806" s="179">
        <f t="shared" si="503"/>
        <v>9.583467413126967E-2</v>
      </c>
      <c r="J806" s="179">
        <f t="shared" si="503"/>
        <v>9.821749133671194E-2</v>
      </c>
      <c r="K806" s="179">
        <f t="shared" si="503"/>
        <v>9.8179105901116309E-2</v>
      </c>
      <c r="L806" s="179">
        <f t="shared" si="503"/>
        <v>9.1548177975032938E-2</v>
      </c>
      <c r="M806" s="179">
        <f t="shared" si="503"/>
        <v>9.3974471115094424E-2</v>
      </c>
      <c r="N806" s="179">
        <f t="shared" si="503"/>
        <v>0.10010257079147232</v>
      </c>
      <c r="O806" s="179">
        <f t="shared" si="503"/>
        <v>0.10307039951980534</v>
      </c>
      <c r="P806" s="179">
        <f t="shared" si="503"/>
        <v>0.10538511985267275</v>
      </c>
      <c r="Q806" s="179">
        <f t="shared" si="503"/>
        <v>0.10778571660373919</v>
      </c>
      <c r="R806" s="179">
        <f t="shared" si="503"/>
        <v>0.11098576630833606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0.13634061600390271</v>
      </c>
      <c r="F807" s="179">
        <f t="shared" si="503"/>
        <v>0.22436328327784685</v>
      </c>
      <c r="G807" s="179">
        <f t="shared" si="503"/>
        <v>0.24032441602405688</v>
      </c>
      <c r="H807" s="179">
        <f t="shared" si="503"/>
        <v>0.21161859011210249</v>
      </c>
      <c r="I807" s="179">
        <f t="shared" si="503"/>
        <v>0.21612203185666845</v>
      </c>
      <c r="J807" s="179">
        <f t="shared" si="503"/>
        <v>0.22761300729400916</v>
      </c>
      <c r="K807" s="179">
        <f t="shared" si="503"/>
        <v>0.22986806784574529</v>
      </c>
      <c r="L807" s="179">
        <f t="shared" si="503"/>
        <v>0.214939657625867</v>
      </c>
      <c r="M807" s="179">
        <f t="shared" si="503"/>
        <v>0.22078125674814311</v>
      </c>
      <c r="N807" s="179">
        <f t="shared" si="503"/>
        <v>0.23521762955490083</v>
      </c>
      <c r="O807" s="179">
        <f t="shared" si="503"/>
        <v>0.2422019495424729</v>
      </c>
      <c r="P807" s="179">
        <f t="shared" si="503"/>
        <v>0.24764401291911195</v>
      </c>
      <c r="Q807" s="179">
        <f t="shared" si="503"/>
        <v>0.25328588042256461</v>
      </c>
      <c r="R807" s="179">
        <f t="shared" si="503"/>
        <v>0.26080587695863378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0.10110697135029807</v>
      </c>
      <c r="F808" s="179">
        <f t="shared" si="503"/>
        <v>0.20466594725424975</v>
      </c>
      <c r="G808" s="179">
        <f t="shared" si="503"/>
        <v>0.32838909819936607</v>
      </c>
      <c r="H808" s="179">
        <f t="shared" si="503"/>
        <v>0.35186490973975948</v>
      </c>
      <c r="I808" s="179">
        <f t="shared" si="503"/>
        <v>0.32116545958494486</v>
      </c>
      <c r="J808" s="179">
        <f t="shared" si="503"/>
        <v>0.33235238452134735</v>
      </c>
      <c r="K808" s="179">
        <f t="shared" si="503"/>
        <v>0.34528696020509198</v>
      </c>
      <c r="L808" s="179">
        <f t="shared" si="503"/>
        <v>0.32625228107361265</v>
      </c>
      <c r="M808" s="179">
        <f t="shared" si="503"/>
        <v>0.33598805561001188</v>
      </c>
      <c r="N808" s="179">
        <f t="shared" si="503"/>
        <v>0.35819632065520851</v>
      </c>
      <c r="O808" s="179">
        <f t="shared" si="503"/>
        <v>0.36889722109148726</v>
      </c>
      <c r="P808" s="179">
        <f t="shared" si="503"/>
        <v>0.37720300097330584</v>
      </c>
      <c r="Q808" s="179">
        <f t="shared" si="503"/>
        <v>0.38580088963474074</v>
      </c>
      <c r="R808" s="179">
        <f t="shared" si="503"/>
        <v>0.39725640730930895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4.0072507999459328E-2</v>
      </c>
      <c r="F809" s="179">
        <f t="shared" si="503"/>
        <v>8.3951350302273561E-2</v>
      </c>
      <c r="G809" s="179">
        <f t="shared" si="503"/>
        <v>0.16745034408848938</v>
      </c>
      <c r="H809" s="179">
        <f t="shared" si="503"/>
        <v>0.26403891887912118</v>
      </c>
      <c r="I809" s="179">
        <f t="shared" si="503"/>
        <v>0.28780036204018883</v>
      </c>
      <c r="J809" s="179">
        <f t="shared" si="503"/>
        <v>0.26613878739191682</v>
      </c>
      <c r="K809" s="179">
        <f t="shared" si="503"/>
        <v>0.27291790678079519</v>
      </c>
      <c r="L809" s="179">
        <f t="shared" si="503"/>
        <v>0.26523569847080281</v>
      </c>
      <c r="M809" s="179">
        <f t="shared" si="503"/>
        <v>0.27563666428751327</v>
      </c>
      <c r="N809" s="179">
        <f t="shared" si="503"/>
        <v>0.29459478234305381</v>
      </c>
      <c r="O809" s="179">
        <f t="shared" si="503"/>
        <v>0.30359996559556895</v>
      </c>
      <c r="P809" s="179">
        <f t="shared" si="503"/>
        <v>0.31048914167892483</v>
      </c>
      <c r="Q809" s="179">
        <f t="shared" si="503"/>
        <v>0.31758021211023602</v>
      </c>
      <c r="R809" s="179">
        <f t="shared" si="503"/>
        <v>0.32701379797643398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9.9083519554733594E-3</v>
      </c>
      <c r="F810" s="179">
        <f t="shared" si="506"/>
        <v>2.0435540628854141E-2</v>
      </c>
      <c r="G810" s="179">
        <f t="shared" si="506"/>
        <v>4.2560054899854899E-2</v>
      </c>
      <c r="H810" s="179">
        <f t="shared" si="506"/>
        <v>8.5374926404823942E-2</v>
      </c>
      <c r="I810" s="179">
        <f t="shared" si="506"/>
        <v>0.13435286150491565</v>
      </c>
      <c r="J810" s="179">
        <f t="shared" si="506"/>
        <v>0.14967180093075458</v>
      </c>
      <c r="K810" s="179">
        <f t="shared" si="506"/>
        <v>0.13654384012933984</v>
      </c>
      <c r="L810" s="179">
        <f t="shared" si="506"/>
        <v>0.13172597305114178</v>
      </c>
      <c r="M810" s="179">
        <f t="shared" si="506"/>
        <v>0.14001608454717632</v>
      </c>
      <c r="N810" s="179">
        <f t="shared" si="506"/>
        <v>0.15105125272420689</v>
      </c>
      <c r="O810" s="179">
        <f t="shared" si="506"/>
        <v>0.15608710140781293</v>
      </c>
      <c r="P810" s="179">
        <f t="shared" si="506"/>
        <v>0.15974006253405851</v>
      </c>
      <c r="Q810" s="179">
        <f t="shared" si="506"/>
        <v>0.16341704897232234</v>
      </c>
      <c r="R810" s="179">
        <f t="shared" si="506"/>
        <v>0.16827904816728037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2.2218892773005826E-3</v>
      </c>
      <c r="F811" s="179">
        <f t="shared" si="506"/>
        <v>4.4991857031876142E-3</v>
      </c>
      <c r="G811" s="179">
        <f t="shared" si="506"/>
        <v>9.2268830889569876E-3</v>
      </c>
      <c r="H811" s="179">
        <f t="shared" si="506"/>
        <v>1.948090023294485E-2</v>
      </c>
      <c r="I811" s="179">
        <f t="shared" si="506"/>
        <v>3.8589998428195708E-2</v>
      </c>
      <c r="J811" s="179">
        <f t="shared" si="506"/>
        <v>6.2162678848510927E-2</v>
      </c>
      <c r="K811" s="179">
        <f t="shared" si="506"/>
        <v>6.8417523861515506E-2</v>
      </c>
      <c r="L811" s="179">
        <f t="shared" si="506"/>
        <v>5.9520682009574589E-2</v>
      </c>
      <c r="M811" s="179">
        <f t="shared" si="506"/>
        <v>6.1892396023446296E-2</v>
      </c>
      <c r="N811" s="179">
        <f t="shared" si="506"/>
        <v>6.8387133477561701E-2</v>
      </c>
      <c r="O811" s="179">
        <f t="shared" si="506"/>
        <v>7.138221608133638E-2</v>
      </c>
      <c r="P811" s="179">
        <f t="shared" si="506"/>
        <v>7.3253850139805413E-2</v>
      </c>
      <c r="Q811" s="179">
        <f t="shared" si="506"/>
        <v>7.4992724778153164E-2</v>
      </c>
      <c r="R811" s="179">
        <f t="shared" si="506"/>
        <v>7.7238161648373202E-2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5.2147117261512317E-4</v>
      </c>
      <c r="F812" s="179">
        <f t="shared" si="506"/>
        <v>1.043317210979153E-3</v>
      </c>
      <c r="G812" s="179">
        <f t="shared" si="506"/>
        <v>2.0983071988980979E-3</v>
      </c>
      <c r="H812" s="179">
        <f t="shared" si="506"/>
        <v>4.3638617047063264E-3</v>
      </c>
      <c r="I812" s="179">
        <f t="shared" si="506"/>
        <v>9.101611650355888E-3</v>
      </c>
      <c r="J812" s="179">
        <f t="shared" si="506"/>
        <v>1.8378848059612984E-2</v>
      </c>
      <c r="K812" s="179">
        <f t="shared" si="506"/>
        <v>2.945199184270833E-2</v>
      </c>
      <c r="L812" s="179">
        <f t="shared" si="506"/>
        <v>3.0291806757511031E-2</v>
      </c>
      <c r="M812" s="179">
        <f t="shared" si="506"/>
        <v>2.882962086229986E-2</v>
      </c>
      <c r="N812" s="179">
        <f t="shared" si="506"/>
        <v>3.1149767148085105E-2</v>
      </c>
      <c r="O812" s="179">
        <f t="shared" si="506"/>
        <v>3.3450194205796667E-2</v>
      </c>
      <c r="P812" s="179">
        <f t="shared" si="506"/>
        <v>3.4685163153577996E-2</v>
      </c>
      <c r="Q812" s="179">
        <f t="shared" si="506"/>
        <v>3.5607296168337257E-2</v>
      </c>
      <c r="R812" s="179">
        <f t="shared" si="506"/>
        <v>3.6700453793494001E-2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2.2611768943360324E-4</v>
      </c>
      <c r="F813" s="179">
        <f t="shared" si="506"/>
        <v>4.4935292960106223E-4</v>
      </c>
      <c r="G813" s="179">
        <f t="shared" si="506"/>
        <v>8.9208759630759267E-4</v>
      </c>
      <c r="H813" s="179">
        <f t="shared" si="506"/>
        <v>1.8169370406028163E-3</v>
      </c>
      <c r="I813" s="179">
        <f t="shared" si="506"/>
        <v>3.7423077000296109E-3</v>
      </c>
      <c r="J813" s="179">
        <f t="shared" si="506"/>
        <v>7.9468637049322395E-3</v>
      </c>
      <c r="K813" s="179">
        <f t="shared" si="506"/>
        <v>1.6028267826546413E-2</v>
      </c>
      <c r="L813" s="179">
        <f t="shared" si="506"/>
        <v>2.4378118364935034E-2</v>
      </c>
      <c r="M813" s="179">
        <f t="shared" si="506"/>
        <v>2.7134292835142973E-2</v>
      </c>
      <c r="N813" s="179">
        <f t="shared" si="506"/>
        <v>2.6344687302116011E-2</v>
      </c>
      <c r="O813" s="179">
        <f t="shared" si="506"/>
        <v>2.7922887317429135E-2</v>
      </c>
      <c r="P813" s="179">
        <f t="shared" si="506"/>
        <v>2.9841362280258677E-2</v>
      </c>
      <c r="Q813" s="179">
        <f t="shared" si="506"/>
        <v>3.0958864145655039E-2</v>
      </c>
      <c r="R813" s="179">
        <f t="shared" si="506"/>
        <v>3.2002371828847076E-2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3.5075486835201003E-4</v>
      </c>
      <c r="F814" s="179">
        <f t="shared" si="509"/>
        <v>6.945586227917746E-4</v>
      </c>
      <c r="G814" s="179">
        <f t="shared" si="509"/>
        <v>1.3688303875531061E-3</v>
      </c>
      <c r="H814" s="179">
        <f t="shared" si="509"/>
        <v>2.748838633607515E-3</v>
      </c>
      <c r="I814" s="179">
        <f t="shared" si="509"/>
        <v>5.5557032159171344E-3</v>
      </c>
      <c r="J814" s="179">
        <f t="shared" si="509"/>
        <v>1.1660330007945004E-2</v>
      </c>
      <c r="K814" s="179">
        <f t="shared" si="509"/>
        <v>2.4731306597750045E-2</v>
      </c>
      <c r="L814" s="179">
        <f t="shared" si="509"/>
        <v>4.9423586454256006E-2</v>
      </c>
      <c r="M814" s="179">
        <f t="shared" si="509"/>
        <v>7.7357606913909208E-2</v>
      </c>
      <c r="N814" s="179">
        <f t="shared" si="509"/>
        <v>8.996013605770635E-2</v>
      </c>
      <c r="O814" s="179">
        <f t="shared" si="509"/>
        <v>8.374930748234867E-2</v>
      </c>
      <c r="P814" s="179">
        <f t="shared" si="509"/>
        <v>8.8695577680783511E-2</v>
      </c>
      <c r="Q814" s="179">
        <f t="shared" si="509"/>
        <v>9.4936174122352807E-2</v>
      </c>
      <c r="R814" s="179">
        <f t="shared" si="509"/>
        <v>9.9228268523976287E-2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8.7916645051636512E-5</v>
      </c>
      <c r="F815" s="179">
        <f t="shared" si="509"/>
        <v>1.7377284225906711E-4</v>
      </c>
      <c r="G815" s="179">
        <f t="shared" si="509"/>
        <v>3.4114639829046145E-4</v>
      </c>
      <c r="H815" s="179">
        <f t="shared" si="509"/>
        <v>6.7960698242079188E-4</v>
      </c>
      <c r="I815" s="179">
        <f t="shared" si="509"/>
        <v>1.3558979215293635E-3</v>
      </c>
      <c r="J815" s="179">
        <f t="shared" si="509"/>
        <v>2.7952218822769525E-3</v>
      </c>
      <c r="K815" s="179">
        <f t="shared" si="509"/>
        <v>5.8524712691562231E-3</v>
      </c>
      <c r="L815" s="179">
        <f t="shared" si="509"/>
        <v>1.2468328463143127E-2</v>
      </c>
      <c r="M815" s="179">
        <f t="shared" si="509"/>
        <v>2.4872214374910696E-2</v>
      </c>
      <c r="N815" s="179">
        <f t="shared" si="509"/>
        <v>4.0732711966208535E-2</v>
      </c>
      <c r="O815" s="179">
        <f t="shared" si="509"/>
        <v>4.6510016480575934E-2</v>
      </c>
      <c r="P815" s="179">
        <f t="shared" si="509"/>
        <v>4.2731016379347835E-2</v>
      </c>
      <c r="Q815" s="179">
        <f t="shared" si="509"/>
        <v>4.5427658807624595E-2</v>
      </c>
      <c r="R815" s="179">
        <f t="shared" si="509"/>
        <v>4.9092105303451927E-2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8.5610511806044169E-6</v>
      </c>
      <c r="F816" s="179">
        <f t="shared" si="509"/>
        <v>1.6905793148009162E-5</v>
      </c>
      <c r="G816" s="179">
        <f t="shared" si="509"/>
        <v>3.3123045777833321E-5</v>
      </c>
      <c r="H816" s="179">
        <f t="shared" si="509"/>
        <v>6.5705241363048073E-5</v>
      </c>
      <c r="I816" s="179">
        <f t="shared" si="509"/>
        <v>1.3012592974680603E-4</v>
      </c>
      <c r="J816" s="179">
        <f t="shared" si="509"/>
        <v>2.6498295647979454E-4</v>
      </c>
      <c r="K816" s="179">
        <f t="shared" si="509"/>
        <v>5.4439990333850512E-4</v>
      </c>
      <c r="L816" s="179">
        <f t="shared" si="509"/>
        <v>1.1380554001408142E-3</v>
      </c>
      <c r="M816" s="179">
        <f t="shared" si="509"/>
        <v>2.4225381493230467E-3</v>
      </c>
      <c r="N816" s="179">
        <f t="shared" si="509"/>
        <v>4.901585193899707E-3</v>
      </c>
      <c r="O816" s="179">
        <f t="shared" si="509"/>
        <v>8.1174131087599442E-3</v>
      </c>
      <c r="P816" s="179">
        <f t="shared" si="509"/>
        <v>9.2690665458016967E-3</v>
      </c>
      <c r="Q816" s="179">
        <f t="shared" si="509"/>
        <v>8.4687796386260315E-3</v>
      </c>
      <c r="R816" s="179">
        <f t="shared" si="509"/>
        <v>9.1107024549458571E-3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2.4377788123289626E-6</v>
      </c>
      <c r="F817" s="179">
        <f t="shared" si="509"/>
        <v>4.8117374391958281E-6</v>
      </c>
      <c r="G817" s="179">
        <f t="shared" si="509"/>
        <v>9.4180769083578242E-6</v>
      </c>
      <c r="H817" s="179">
        <f t="shared" si="509"/>
        <v>1.8641861220072704E-5</v>
      </c>
      <c r="I817" s="179">
        <f t="shared" si="509"/>
        <v>3.6775931442013287E-5</v>
      </c>
      <c r="J817" s="179">
        <f t="shared" si="509"/>
        <v>7.4370319834426123E-5</v>
      </c>
      <c r="K817" s="179">
        <f t="shared" si="509"/>
        <v>1.5084957192183302E-4</v>
      </c>
      <c r="L817" s="179">
        <f t="shared" si="509"/>
        <v>3.0699022903178408E-4</v>
      </c>
      <c r="M817" s="179">
        <f t="shared" si="509"/>
        <v>6.4858246548360552E-4</v>
      </c>
      <c r="N817" s="179">
        <f t="shared" si="509"/>
        <v>1.381206433425415E-3</v>
      </c>
      <c r="O817" s="179">
        <f t="shared" si="509"/>
        <v>2.8108501472604089E-3</v>
      </c>
      <c r="P817" s="179">
        <f t="shared" si="509"/>
        <v>4.6838661815104743E-3</v>
      </c>
      <c r="Q817" s="179">
        <f t="shared" si="509"/>
        <v>5.3583739386997521E-3</v>
      </c>
      <c r="R817" s="179">
        <f t="shared" si="509"/>
        <v>4.8818233779067818E-3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20.25" x14ac:dyDescent="0.3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0.13220672967768851</v>
      </c>
      <c r="F933" s="179" t="e">
        <f t="shared" si="605"/>
        <v>#DIV/0!</v>
      </c>
      <c r="G933" s="179">
        <f t="shared" si="605"/>
        <v>9.4028807652515062E-2</v>
      </c>
      <c r="H933" s="179">
        <f t="shared" si="605"/>
        <v>8.204446068943605E-2</v>
      </c>
      <c r="I933" s="179">
        <f t="shared" si="605"/>
        <v>7.660276790767738E-2</v>
      </c>
      <c r="J933" s="179">
        <f t="shared" si="605"/>
        <v>7.374058760775036E-2</v>
      </c>
      <c r="K933" s="179">
        <f t="shared" si="605"/>
        <v>7.2106197875691988E-2</v>
      </c>
      <c r="L933" s="179">
        <f t="shared" si="605"/>
        <v>7.1112860742874026E-2</v>
      </c>
      <c r="M933" s="179">
        <f t="shared" si="605"/>
        <v>7.0813742406222929E-2</v>
      </c>
      <c r="N933" s="179">
        <f t="shared" si="605"/>
        <v>7.0669198541409906E-2</v>
      </c>
      <c r="O933" s="179">
        <f t="shared" si="605"/>
        <v>7.0567044025239806E-2</v>
      </c>
      <c r="P933" s="179">
        <f t="shared" si="605"/>
        <v>7.0510436762116949E-2</v>
      </c>
      <c r="Q933" s="179">
        <f t="shared" si="605"/>
        <v>7.0480742042645705E-2</v>
      </c>
      <c r="R933" s="179">
        <f t="shared" si="605"/>
        <v>7.0464758124033383E-2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0.28452345740003437</v>
      </c>
      <c r="F934" s="179">
        <f t="shared" si="605"/>
        <v>0.2940183218576658</v>
      </c>
      <c r="G934" s="179" t="e">
        <f t="shared" si="605"/>
        <v>#DIV/0!</v>
      </c>
      <c r="H934" s="179">
        <f t="shared" si="605"/>
        <v>0.21410843967570992</v>
      </c>
      <c r="I934" s="179">
        <f t="shared" si="605"/>
        <v>0.19243906814538947</v>
      </c>
      <c r="J934" s="179">
        <f t="shared" si="605"/>
        <v>0.18036141260799937</v>
      </c>
      <c r="K934" s="179">
        <f t="shared" si="605"/>
        <v>0.17313262003782448</v>
      </c>
      <c r="L934" s="179">
        <f t="shared" si="605"/>
        <v>0.1686139645574995</v>
      </c>
      <c r="M934" s="179">
        <f t="shared" si="605"/>
        <v>0.16724404416427291</v>
      </c>
      <c r="N934" s="179">
        <f t="shared" si="605"/>
        <v>0.16657670385669648</v>
      </c>
      <c r="O934" s="179">
        <f t="shared" si="605"/>
        <v>0.16610229861063552</v>
      </c>
      <c r="P934" s="179">
        <f t="shared" si="605"/>
        <v>0.16583886097405906</v>
      </c>
      <c r="Q934" s="179">
        <f t="shared" si="605"/>
        <v>0.16570053511937846</v>
      </c>
      <c r="R934" s="179">
        <f t="shared" si="605"/>
        <v>0.16562604312220094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0.41046994568192191</v>
      </c>
      <c r="F935" s="179">
        <f t="shared" si="605"/>
        <v>0.41378574385992023</v>
      </c>
      <c r="G935" s="179">
        <f t="shared" si="605"/>
        <v>0.42222226870916552</v>
      </c>
      <c r="H935" s="179" t="e">
        <f t="shared" si="605"/>
        <v>#DIV/0!</v>
      </c>
      <c r="I935" s="179">
        <f t="shared" si="605"/>
        <v>0.3254606537846278</v>
      </c>
      <c r="J935" s="179">
        <f t="shared" si="605"/>
        <v>0.29448711970743158</v>
      </c>
      <c r="K935" s="179">
        <f t="shared" si="605"/>
        <v>0.27444974665957939</v>
      </c>
      <c r="L935" s="179">
        <f t="shared" si="605"/>
        <v>0.26130802887990318</v>
      </c>
      <c r="M935" s="179">
        <f t="shared" si="605"/>
        <v>0.25727869520477081</v>
      </c>
      <c r="N935" s="179">
        <f t="shared" si="605"/>
        <v>0.25528513015342819</v>
      </c>
      <c r="O935" s="179">
        <f t="shared" si="605"/>
        <v>0.25385135690334182</v>
      </c>
      <c r="P935" s="179">
        <f t="shared" si="605"/>
        <v>0.25305183831303557</v>
      </c>
      <c r="Q935" s="179">
        <f t="shared" si="605"/>
        <v>0.25263121634826824</v>
      </c>
      <c r="R935" s="179">
        <f t="shared" si="605"/>
        <v>0.2524044887469018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0.33253978804518747</v>
      </c>
      <c r="F936" s="179">
        <f t="shared" si="605"/>
        <v>0.32312852773970951</v>
      </c>
      <c r="G936" s="179">
        <f t="shared" si="605"/>
        <v>0.32481692777682003</v>
      </c>
      <c r="H936" s="179">
        <f t="shared" si="605"/>
        <v>0.33071249783170026</v>
      </c>
      <c r="I936" s="179" t="e">
        <f t="shared" si="605"/>
        <v>#DIV/0!</v>
      </c>
      <c r="J936" s="179">
        <f t="shared" si="605"/>
        <v>0.26930528382123287</v>
      </c>
      <c r="K936" s="179">
        <f t="shared" si="605"/>
        <v>0.24150112695105647</v>
      </c>
      <c r="L936" s="179">
        <f t="shared" si="605"/>
        <v>0.22182968015779395</v>
      </c>
      <c r="M936" s="179">
        <f t="shared" si="605"/>
        <v>0.21570864153948652</v>
      </c>
      <c r="N936" s="179">
        <f t="shared" si="605"/>
        <v>0.21259509794086576</v>
      </c>
      <c r="O936" s="179">
        <f t="shared" si="605"/>
        <v>0.21030638722042766</v>
      </c>
      <c r="P936" s="179">
        <f t="shared" si="605"/>
        <v>0.2090199714954401</v>
      </c>
      <c r="Q936" s="179">
        <f t="shared" si="605"/>
        <v>0.20834069584724338</v>
      </c>
      <c r="R936" s="179">
        <f t="shared" si="605"/>
        <v>0.2079738870484292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0.17038887852193824</v>
      </c>
      <c r="F937" s="179">
        <f t="shared" si="608"/>
        <v>0.16352156906667745</v>
      </c>
      <c r="G937" s="179">
        <f t="shared" si="608"/>
        <v>0.1585797137214123</v>
      </c>
      <c r="H937" s="179">
        <f t="shared" si="608"/>
        <v>0.16045114870747437</v>
      </c>
      <c r="I937" s="179">
        <f t="shared" si="608"/>
        <v>0.16877399308539251</v>
      </c>
      <c r="J937" s="179" t="e">
        <f t="shared" si="608"/>
        <v>#DIV/0!</v>
      </c>
      <c r="K937" s="179">
        <f t="shared" si="608"/>
        <v>0.13815033791485445</v>
      </c>
      <c r="L937" s="179">
        <f t="shared" si="608"/>
        <v>0.12046169049363062</v>
      </c>
      <c r="M937" s="179">
        <f t="shared" si="608"/>
        <v>0.11487563756414414</v>
      </c>
      <c r="N937" s="179">
        <f t="shared" si="608"/>
        <v>0.1118928300111222</v>
      </c>
      <c r="O937" s="179">
        <f t="shared" si="608"/>
        <v>0.10960635774853103</v>
      </c>
      <c r="P937" s="179">
        <f t="shared" si="608"/>
        <v>0.1083012992356983</v>
      </c>
      <c r="Q937" s="179">
        <f t="shared" si="608"/>
        <v>0.10760713565151583</v>
      </c>
      <c r="R937" s="179">
        <f t="shared" si="608"/>
        <v>0.10723093443770348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7.8126336889416143E-2</v>
      </c>
      <c r="F938" s="179">
        <f t="shared" si="608"/>
        <v>7.4732194403964211E-2</v>
      </c>
      <c r="G938" s="179">
        <f t="shared" si="608"/>
        <v>7.1593538133176204E-2</v>
      </c>
      <c r="H938" s="179">
        <f t="shared" si="608"/>
        <v>6.9976046602940531E-2</v>
      </c>
      <c r="I938" s="179">
        <f t="shared" si="608"/>
        <v>7.3040109794876476E-2</v>
      </c>
      <c r="J938" s="179">
        <f t="shared" si="608"/>
        <v>7.8516134017429171E-2</v>
      </c>
      <c r="K938" s="179" t="e">
        <f t="shared" si="608"/>
        <v>#DIV/0!</v>
      </c>
      <c r="L938" s="179">
        <f t="shared" si="608"/>
        <v>6.0082698284987676E-2</v>
      </c>
      <c r="M938" s="179">
        <f t="shared" si="608"/>
        <v>5.5932417953692089E-2</v>
      </c>
      <c r="N938" s="179">
        <f t="shared" si="608"/>
        <v>5.3532432428676544E-2</v>
      </c>
      <c r="O938" s="179">
        <f t="shared" si="608"/>
        <v>5.1547289938035652E-2</v>
      </c>
      <c r="P938" s="179">
        <f t="shared" si="608"/>
        <v>5.0381983226355363E-2</v>
      </c>
      <c r="Q938" s="179">
        <f t="shared" si="608"/>
        <v>4.9753529288255403E-2</v>
      </c>
      <c r="R938" s="179">
        <f t="shared" si="608"/>
        <v>4.9410547718007743E-2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3.7121367584316514E-2</v>
      </c>
      <c r="F939" s="179">
        <f t="shared" si="608"/>
        <v>3.5479229424776812E-2</v>
      </c>
      <c r="G939" s="179">
        <f t="shared" si="608"/>
        <v>3.3878885773684447E-2</v>
      </c>
      <c r="H939" s="179">
        <f t="shared" si="608"/>
        <v>3.2709221357431276E-2</v>
      </c>
      <c r="I939" s="179">
        <f t="shared" si="608"/>
        <v>3.3024371520509105E-2</v>
      </c>
      <c r="J939" s="179">
        <f t="shared" si="608"/>
        <v>3.5095752633796967E-2</v>
      </c>
      <c r="K939" s="179">
        <f t="shared" si="608"/>
        <v>3.7120640138201259E-2</v>
      </c>
      <c r="L939" s="179" t="e">
        <f t="shared" si="608"/>
        <v>#DIV/0!</v>
      </c>
      <c r="M939" s="179">
        <f t="shared" si="608"/>
        <v>2.9126700601067399E-2</v>
      </c>
      <c r="N939" s="179">
        <f t="shared" si="608"/>
        <v>2.7326503311970726E-2</v>
      </c>
      <c r="O939" s="179">
        <f t="shared" si="608"/>
        <v>2.5618036753974251E-2</v>
      </c>
      <c r="P939" s="179">
        <f t="shared" si="608"/>
        <v>2.4566113259362823E-2</v>
      </c>
      <c r="Q939" s="179">
        <f t="shared" si="608"/>
        <v>2.3984511145676308E-2</v>
      </c>
      <c r="R939" s="179">
        <f t="shared" si="608"/>
        <v>2.3662880119657063E-2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3.2398525484442317E-2</v>
      </c>
      <c r="F940" s="179">
        <f t="shared" si="608"/>
        <v>3.0958876817720096E-2</v>
      </c>
      <c r="G940" s="179">
        <f t="shared" si="608"/>
        <v>2.9538098113248944E-2</v>
      </c>
      <c r="H940" s="179">
        <f t="shared" si="608"/>
        <v>2.8424437469439054E-2</v>
      </c>
      <c r="I940" s="179">
        <f t="shared" si="608"/>
        <v>2.8362587361637256E-2</v>
      </c>
      <c r="J940" s="179">
        <f t="shared" si="608"/>
        <v>2.91294199967236E-2</v>
      </c>
      <c r="K940" s="179">
        <f t="shared" si="608"/>
        <v>3.0501357793833436E-2</v>
      </c>
      <c r="L940" s="179">
        <f t="shared" si="608"/>
        <v>2.95630292928191E-2</v>
      </c>
      <c r="M940" s="179" t="e">
        <f t="shared" si="608"/>
        <v>#DIV/0!</v>
      </c>
      <c r="N940" s="179">
        <f t="shared" si="608"/>
        <v>2.6669851510105376E-2</v>
      </c>
      <c r="O940" s="179">
        <f t="shared" si="608"/>
        <v>2.4153190642597751E-2</v>
      </c>
      <c r="P940" s="179">
        <f t="shared" si="608"/>
        <v>2.2476214471054006E-2</v>
      </c>
      <c r="Q940" s="179">
        <f t="shared" si="608"/>
        <v>2.1510024845540966E-2</v>
      </c>
      <c r="R940" s="179">
        <f t="shared" si="608"/>
        <v>2.0962967919635811E-2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0.10084137604998135</v>
      </c>
      <c r="F941" s="179">
        <f t="shared" si="611"/>
        <v>9.635541684494324E-2</v>
      </c>
      <c r="G941" s="179">
        <f t="shared" si="611"/>
        <v>9.1914447737682897E-2</v>
      </c>
      <c r="H941" s="179">
        <f t="shared" si="611"/>
        <v>8.8375024998829876E-2</v>
      </c>
      <c r="I941" s="179">
        <f t="shared" si="611"/>
        <v>8.7904820409015608E-2</v>
      </c>
      <c r="J941" s="179">
        <f t="shared" si="611"/>
        <v>8.921495880983521E-2</v>
      </c>
      <c r="K941" s="179">
        <f t="shared" si="611"/>
        <v>9.0293529651337384E-2</v>
      </c>
      <c r="L941" s="179">
        <f t="shared" si="611"/>
        <v>8.8136727323211414E-2</v>
      </c>
      <c r="M941" s="179">
        <f t="shared" si="611"/>
        <v>9.5188264858342836E-2</v>
      </c>
      <c r="N941" s="179" t="e">
        <f t="shared" si="611"/>
        <v>#DIV/0!</v>
      </c>
      <c r="O941" s="179">
        <f t="shared" si="611"/>
        <v>8.4859391507617801E-2</v>
      </c>
      <c r="P941" s="179">
        <f t="shared" si="611"/>
        <v>7.5894577531726043E-2</v>
      </c>
      <c r="Q941" s="179">
        <f t="shared" si="611"/>
        <v>7.0376642014302354E-2</v>
      </c>
      <c r="R941" s="179">
        <f t="shared" si="611"/>
        <v>6.7130288859605008E-2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5.0635028662963523E-2</v>
      </c>
      <c r="F942" s="179">
        <f t="shared" si="611"/>
        <v>4.8381885081127771E-2</v>
      </c>
      <c r="G942" s="179">
        <f t="shared" si="611"/>
        <v>4.6149605699793546E-2</v>
      </c>
      <c r="H942" s="179">
        <f t="shared" si="611"/>
        <v>4.43631661756674E-2</v>
      </c>
      <c r="I942" s="179">
        <f t="shared" si="611"/>
        <v>4.4091776174224891E-2</v>
      </c>
      <c r="J942" s="179">
        <f t="shared" si="611"/>
        <v>4.4606986069178817E-2</v>
      </c>
      <c r="K942" s="179">
        <f t="shared" si="611"/>
        <v>4.4612218353768301E-2</v>
      </c>
      <c r="L942" s="179">
        <f t="shared" si="611"/>
        <v>4.2240876513734843E-2</v>
      </c>
      <c r="M942" s="179">
        <f t="shared" si="611"/>
        <v>4.5485652425273852E-2</v>
      </c>
      <c r="N942" s="179">
        <f t="shared" si="611"/>
        <v>5.1816925494483412E-2</v>
      </c>
      <c r="O942" s="179" t="e">
        <f t="shared" si="611"/>
        <v>#DIV/0!</v>
      </c>
      <c r="P942" s="179">
        <f t="shared" si="611"/>
        <v>4.3326457713056342E-2</v>
      </c>
      <c r="Q942" s="179">
        <f t="shared" si="611"/>
        <v>3.8522190008810998E-2</v>
      </c>
      <c r="R942" s="179">
        <f t="shared" si="611"/>
        <v>3.5519754629538103E-2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9.869528984963705E-3</v>
      </c>
      <c r="F943" s="179">
        <f t="shared" si="611"/>
        <v>9.4303267481657734E-3</v>
      </c>
      <c r="G943" s="179">
        <f t="shared" si="611"/>
        <v>8.9951071138743028E-3</v>
      </c>
      <c r="H943" s="179">
        <f t="shared" si="611"/>
        <v>8.6464543170837165E-3</v>
      </c>
      <c r="I943" s="179">
        <f t="shared" si="611"/>
        <v>8.5918319544681654E-3</v>
      </c>
      <c r="J943" s="179">
        <f t="shared" si="611"/>
        <v>8.685223387088388E-3</v>
      </c>
      <c r="K943" s="179">
        <f t="shared" si="611"/>
        <v>8.6586201416519164E-3</v>
      </c>
      <c r="L943" s="179">
        <f t="shared" si="611"/>
        <v>8.1014098292060809E-3</v>
      </c>
      <c r="M943" s="179">
        <f t="shared" si="611"/>
        <v>8.4495106508341439E-3</v>
      </c>
      <c r="N943" s="179">
        <f t="shared" si="611"/>
        <v>9.4680013595339202E-3</v>
      </c>
      <c r="O943" s="179">
        <f t="shared" si="611"/>
        <v>1.0476705234584783E-2</v>
      </c>
      <c r="P943" s="179" t="e">
        <f t="shared" si="611"/>
        <v>#DIV/0!</v>
      </c>
      <c r="Q943" s="179">
        <f t="shared" si="611"/>
        <v>8.6045458056687747E-3</v>
      </c>
      <c r="R943" s="179">
        <f t="shared" si="611"/>
        <v>7.5815415474532232E-3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5.5784279505046424E-3</v>
      </c>
      <c r="F944" s="179">
        <f t="shared" si="611"/>
        <v>5.330178965827769E-3</v>
      </c>
      <c r="G944" s="179">
        <f t="shared" si="611"/>
        <v>5.0841691899730845E-3</v>
      </c>
      <c r="H944" s="179">
        <f t="shared" si="611"/>
        <v>4.8870415221589783E-3</v>
      </c>
      <c r="I944" s="179">
        <f t="shared" si="611"/>
        <v>4.8559255036497518E-3</v>
      </c>
      <c r="J944" s="179">
        <f t="shared" si="611"/>
        <v>4.9077212224165759E-3</v>
      </c>
      <c r="K944" s="179">
        <f t="shared" si="611"/>
        <v>4.888756450988521E-3</v>
      </c>
      <c r="L944" s="179">
        <f t="shared" si="611"/>
        <v>4.5593371670122175E-3</v>
      </c>
      <c r="M944" s="179">
        <f t="shared" si="611"/>
        <v>4.6996000403358015E-3</v>
      </c>
      <c r="N944" s="179">
        <f t="shared" si="611"/>
        <v>5.0879195620399048E-3</v>
      </c>
      <c r="O944" s="179">
        <f t="shared" si="611"/>
        <v>5.519658216673393E-3</v>
      </c>
      <c r="P944" s="179">
        <f t="shared" si="611"/>
        <v>6.0889655932632658E-3</v>
      </c>
      <c r="Q944" s="179" t="e">
        <f t="shared" si="611"/>
        <v>#DIV/0!</v>
      </c>
      <c r="R944" s="179">
        <f t="shared" si="611"/>
        <v>4.9413724106458857E-3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20.25" x14ac:dyDescent="0.3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0.15450697978797662</v>
      </c>
      <c r="F1058" s="199">
        <f t="array" ref="F1058">IF(F33=MAX(IF(ISNUMBER($E$33:$DT$33),$E$33:$DT$33)),0,SUM(IF($D$805:$D$924&gt;=F33+1,IF($D$805:$D$924&lt;=MAX(IF(ISNUMBER($E$33:$DT$33),$E$33:$DT$33)),F$805:F$924))))</f>
        <v>0.11126879577053357</v>
      </c>
      <c r="G1058" s="199">
        <f t="array" ref="G1058">IF(G33=MAX(IF(ISNUMBER($E$33:$DT$33),$E$33:$DT$33)),0,SUM(IF($D$805:$D$924&gt;=G33+1,IF($D$805:$D$924&lt;=MAX(IF(ISNUMBER($E$33:$DT$33),$E$33:$DT$33)),G$805:G$924))))</f>
        <v>5.6529850692547345E-2</v>
      </c>
      <c r="H1058" s="199">
        <f t="array" ref="H1058">IF(H33=MAX(IF(ISNUMBER($E$33:$DT$33),$E$33:$DT$33)),0,SUM(IF($D$805:$D$924&gt;=H33+1,IF($D$805:$D$924&lt;=MAX(IF(ISNUMBER($E$33:$DT$33),$E$33:$DT$33)),H$805:H$924))))</f>
        <v>2.9174491696865423E-2</v>
      </c>
      <c r="I1058" s="199">
        <f t="array" ref="I1058">IF(I33=MAX(IF(ISNUMBER($E$33:$DT$33),$E$33:$DT$33)),0,SUM(IF($D$805:$D$924&gt;=I33+1,IF($D$805:$D$924&lt;=MAX(IF(ISNUMBER($E$33:$DT$33),$E$33:$DT$33)),I$805:I$924))))</f>
        <v>1.9922422349020818E-2</v>
      </c>
      <c r="J1058" s="199">
        <f t="array" ref="J1058">IF(J33=MAX(IF(ISNUMBER($E$33:$DT$33),$E$33:$DT$33)),0,SUM(IF($D$805:$D$924&gt;=J33+1,IF($D$805:$D$924&lt;=MAX(IF(ISNUMBER($E$33:$DT$33),$E$33:$DT$33)),J$805:J$924))))</f>
        <v>2.2741768871468421E-2</v>
      </c>
      <c r="K1058" s="199">
        <f t="array" ref="K1058">IF(K33=MAX(IF(ISNUMBER($E$33:$DT$33),$E$33:$DT$33)),0,SUM(IF($D$805:$D$924&gt;=K33+1,IF($D$805:$D$924&lt;=MAX(IF(ISNUMBER($E$33:$DT$33),$E$33:$DT$33)),K$805:K$924))))</f>
        <v>3.1279027342166608E-2</v>
      </c>
      <c r="L1058" s="199">
        <f t="array" ref="L1058">IF(L33=MAX(IF(ISNUMBER($E$33:$DT$33),$E$33:$DT$33)),0,SUM(IF($D$805:$D$924&gt;=L33+1,IF($D$805:$D$924&lt;=MAX(IF(ISNUMBER($E$33:$DT$33),$E$33:$DT$33)),L$805:L$924))))</f>
        <v>1.3913374092315725E-2</v>
      </c>
      <c r="M1058" s="199">
        <f t="array" ref="M1058">IF(M33=MAX(IF(ISNUMBER($E$33:$DT$33),$E$33:$DT$33)),0,SUM(IF($D$805:$D$924&gt;=M33+1,IF($D$805:$D$924&lt;=MAX(IF(ISNUMBER($E$33:$DT$33),$E$33:$DT$33)),M$805:M$924))))</f>
        <v>3.0711206148066523E-3</v>
      </c>
      <c r="N1058" s="199">
        <f t="array" ref="N1058">IF(N33=MAX(IF(ISNUMBER($E$33:$DT$33),$E$33:$DT$33)),0,SUM(IF($D$805:$D$924&gt;=N33+1,IF($D$805:$D$924&lt;=MAX(IF(ISNUMBER($E$33:$DT$33),$E$33:$DT$33)),N$805:N$924))))</f>
        <v>1.381206433425415E-3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20.25" x14ac:dyDescent="0.3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7.660276790767738E-2</v>
      </c>
      <c r="J1065" s="199">
        <f t="array" ref="J1065">IF(J32=MIN($E$12:$DT$12),0,SUM(IF($D$932:$D$1051&gt;=MIN($E$12:$DT$12),IF($D$932:$D$1051&lt;=J32-1,J$932:J$1051))))</f>
        <v>0.25410200021574975</v>
      </c>
      <c r="K1065" s="199">
        <f t="array" ref="K1065">IF(K32=MIN($E$12:$DT$12),0,SUM(IF($D$932:$D$1051&gt;=MIN($E$12:$DT$12),IF($D$932:$D$1051&lt;=K32-1,K$932:K$1051))))</f>
        <v>0.51968856457309587</v>
      </c>
      <c r="L1065" s="199">
        <f t="array" ref="L1065">IF(L32=MIN($E$12:$DT$12),0,SUM(IF($D$932:$D$1051&gt;=MIN($E$12:$DT$12),IF($D$932:$D$1051&lt;=L32-1,L$932:L$1051))))</f>
        <v>0.72286453433807063</v>
      </c>
      <c r="M1065" s="199">
        <f t="array" ref="M1065">IF(M32=MIN($E$12:$DT$12),0,SUM(IF($D$932:$D$1051&gt;=MIN($E$12:$DT$12),IF($D$932:$D$1051&lt;=M32-1,M$932:M$1051))))</f>
        <v>0.82592076087889732</v>
      </c>
      <c r="N1065" s="199">
        <f t="array" ref="N1065">IF(N32=MIN($E$12:$DT$12),0,SUM(IF($D$932:$D$1051&gt;=MIN($E$12:$DT$12),IF($D$932:$D$1051&lt;=N32-1,N$932:N$1051))))</f>
        <v>0.87055139293219908</v>
      </c>
      <c r="O1065" s="199">
        <f t="array" ref="O1065">IF(O32=MIN($E$12:$DT$12),0,SUM(IF($D$932:$D$1051&gt;=MIN($E$12:$DT$12),IF($D$932:$D$1051&lt;=O32-1,O$932:O$1051))))</f>
        <v>0.88759877120018582</v>
      </c>
      <c r="P1065" s="199">
        <f t="array" ref="P1065">IF(P32=MIN($E$12:$DT$12),0,SUM(IF($D$932:$D$1051&gt;=MIN($E$12:$DT$12),IF($D$932:$D$1051&lt;=P32-1,P$932:P$1051))))</f>
        <v>0.90414671773712219</v>
      </c>
      <c r="Q1065" s="199">
        <f t="array" ref="Q1065">IF(Q32=MIN($E$12:$DT$12),0,SUM(IF($D$932:$D$1051&gt;=MIN($E$12:$DT$12),IF($D$932:$D$1051&lt;=Q32-1,Q$932:Q$1051))))</f>
        <v>0.97038503230282669</v>
      </c>
      <c r="R1065" s="199">
        <f t="array" ref="R1065">IF(R32=MIN($E$12:$DT$12),0,SUM(IF($D$932:$D$1051&gt;=MIN($E$12:$DT$12),IF($D$932:$D$1051&lt;=R32-1,R$932:R$1051))))</f>
        <v>1.0003865507257126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20.25" x14ac:dyDescent="0.3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0.37590018803344932</v>
      </c>
      <c r="F1072" s="199">
        <f t="array" ref="F1072">(F$545)*SUM(IF($E$12:$DT$12&gt;=F32,IF($E$12:$DT$12&lt;=F33,$E$15:$DT$15)))</f>
        <v>0.74294467369864081</v>
      </c>
      <c r="G1072" s="199">
        <f t="array" ref="G1072">(G$545)*SUM(IF($E$12:$DT$12&gt;=G32,IF($E$12:$DT$12&lt;=G33,$E$15:$DT$15)))</f>
        <v>1.0099882902882455</v>
      </c>
      <c r="H1072" s="199">
        <f t="array" ref="H1072">(H$545)*SUM(IF($E$12:$DT$12&gt;=H32,IF($E$12:$DT$12&lt;=H33,$E$15:$DT$15)))</f>
        <v>1.1198777415755805</v>
      </c>
      <c r="I1072" s="199">
        <f t="array" ref="I1072">(I$545)*SUM(IF($E$12:$DT$12&gt;=I32,IF($E$12:$DT$12&lt;=I33,$E$15:$DT$15)))</f>
        <v>1.0830332897281343</v>
      </c>
      <c r="J1072" s="199">
        <f t="array" ref="J1072">(J$545)*SUM(IF($E$12:$DT$12&gt;=J32,IF($E$12:$DT$12&lt;=J33,$E$15:$DT$15)))</f>
        <v>0.89519968702972141</v>
      </c>
      <c r="K1072" s="199">
        <f t="array" ref="K1072">(K$545)*SUM(IF($E$12:$DT$12&gt;=K32,IF($E$12:$DT$12&lt;=K33,$E$15:$DT$15)))</f>
        <v>0.56801581623488984</v>
      </c>
      <c r="L1072" s="199">
        <f t="array" ref="L1072">(L$545)*SUM(IF($E$12:$DT$12&gt;=L32,IF($E$12:$DT$12&lt;=L33,$E$15:$DT$15)))</f>
        <v>0.34161453747921394</v>
      </c>
      <c r="M1072" s="199">
        <f t="array" ref="M1072">(M$545)*SUM(IF($E$12:$DT$12&gt;=M32,IF($E$12:$DT$12&lt;=M33,$E$15:$DT$15)))</f>
        <v>0.25049804114032653</v>
      </c>
      <c r="N1072" s="199">
        <f t="array" ref="N1072">(N$545)*SUM(IF($E$12:$DT$12&gt;=N32,IF($E$12:$DT$12&lt;=N33,$E$15:$DT$15)))</f>
        <v>0.20595129020870645</v>
      </c>
      <c r="O1072" s="199">
        <f t="array" ref="O1072">(O$545)*SUM(IF($E$12:$DT$12&gt;=O32,IF($E$12:$DT$12&lt;=O33,$E$15:$DT$15)))</f>
        <v>0.18308392080701291</v>
      </c>
      <c r="P1072" s="199">
        <f t="array" ref="P1072">(P$545)*SUM(IF($E$12:$DT$12&gt;=P32,IF($E$12:$DT$12&lt;=P33,$E$15:$DT$15)))</f>
        <v>0.15676812549203736</v>
      </c>
      <c r="Q1072" s="199">
        <f t="array" ref="Q1072">(Q$545)*SUM(IF($E$12:$DT$12&gt;=Q32,IF($E$12:$DT$12&lt;=Q33,$E$15:$DT$15)))</f>
        <v>6.3476122043058594E-2</v>
      </c>
      <c r="R1072" s="199">
        <f t="array" ref="R1072">(R$545)*SUM(IF($E$12:$DT$12&gt;=R32,IF($E$12:$DT$12&lt;=R33,$E$15:$DT$15)))</f>
        <v>1.5279112495923952E-2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75" x14ac:dyDescent="0.2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0.53040716782142594</v>
      </c>
      <c r="F1079" s="199">
        <f t="shared" si="705"/>
        <v>0.85421346946917442</v>
      </c>
      <c r="G1079" s="199">
        <f t="shared" si="705"/>
        <v>1.0665181409807929</v>
      </c>
      <c r="H1079" s="199">
        <f t="shared" si="705"/>
        <v>1.149052233272446</v>
      </c>
      <c r="I1079" s="199">
        <f t="shared" si="705"/>
        <v>1.1795584799848324</v>
      </c>
      <c r="J1079" s="199">
        <f t="shared" si="705"/>
        <v>1.1720434561169397</v>
      </c>
      <c r="K1079" s="199">
        <f t="shared" si="705"/>
        <v>1.1189834081501524</v>
      </c>
      <c r="L1079" s="199">
        <f t="shared" si="705"/>
        <v>1.0783924459096004</v>
      </c>
      <c r="M1079" s="199">
        <f t="shared" si="705"/>
        <v>1.0794899226340304</v>
      </c>
      <c r="N1079" s="199">
        <f t="shared" si="705"/>
        <v>1.077883889574331</v>
      </c>
      <c r="O1079" s="199">
        <f t="shared" si="705"/>
        <v>1.0706826920071988</v>
      </c>
      <c r="P1079" s="199">
        <f t="shared" si="705"/>
        <v>1.0609148432291595</v>
      </c>
      <c r="Q1079" s="199">
        <f t="shared" si="705"/>
        <v>1.0338611543458853</v>
      </c>
      <c r="R1079" s="199">
        <f t="shared" si="705"/>
        <v>1.0156656632216365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75" x14ac:dyDescent="0.2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75" x14ac:dyDescent="0.2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1.1795584799848324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0.15222516139016806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0.78111530172413801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0.1484375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3.1046798343516639E-2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2578125" defaultRowHeight="12.75" x14ac:dyDescent="0.2"/>
  <sheetData>
    <row r="1" spans="1:9" ht="18" x14ac:dyDescent="0.25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8" x14ac:dyDescent="0.25">
      <c r="A2" s="39"/>
      <c r="B2" s="39"/>
      <c r="C2" s="39"/>
      <c r="D2" s="39"/>
      <c r="E2" s="39"/>
      <c r="F2" s="39"/>
      <c r="G2" s="39"/>
      <c r="H2" s="39"/>
      <c r="I2" s="39"/>
    </row>
    <row r="3" spans="1:9" ht="18" x14ac:dyDescent="0.2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8" x14ac:dyDescent="0.25">
      <c r="A4" s="39"/>
      <c r="B4" s="39"/>
      <c r="C4" s="39"/>
      <c r="D4" s="39"/>
      <c r="E4" s="39"/>
      <c r="F4" s="39"/>
      <c r="G4" s="39"/>
      <c r="H4" s="39"/>
      <c r="I4" s="39"/>
    </row>
    <row r="5" spans="1:9" ht="18" x14ac:dyDescent="0.25">
      <c r="A5" s="39"/>
      <c r="B5" s="39"/>
      <c r="C5" s="39"/>
      <c r="D5" s="39"/>
      <c r="E5" s="39"/>
      <c r="F5" s="39"/>
      <c r="G5" s="39"/>
      <c r="H5" s="39"/>
      <c r="I5" s="39"/>
    </row>
    <row r="6" spans="1:9" ht="18" x14ac:dyDescent="0.25">
      <c r="A6" s="39"/>
      <c r="B6" s="39"/>
      <c r="C6" s="39"/>
      <c r="D6" s="39"/>
      <c r="E6" s="39"/>
      <c r="F6" s="39"/>
      <c r="G6" s="39"/>
      <c r="H6" s="39"/>
      <c r="I6" s="39"/>
    </row>
    <row r="7" spans="1:9" ht="18" x14ac:dyDescent="0.25">
      <c r="A7" s="39"/>
      <c r="B7" s="39"/>
      <c r="C7" s="39"/>
      <c r="D7" s="39"/>
      <c r="E7" s="39"/>
      <c r="F7" s="39"/>
      <c r="G7" s="39"/>
      <c r="H7" s="39"/>
      <c r="I7" s="39"/>
    </row>
    <row r="8" spans="1:9" ht="18" x14ac:dyDescent="0.25">
      <c r="A8" s="39"/>
      <c r="B8" s="39"/>
      <c r="C8" s="39"/>
      <c r="D8" s="39"/>
      <c r="E8" s="39"/>
      <c r="F8" s="39"/>
      <c r="G8" s="39"/>
      <c r="H8" s="39"/>
      <c r="I8" s="39"/>
    </row>
    <row r="9" spans="1:9" ht="18" x14ac:dyDescent="0.25">
      <c r="A9" s="39"/>
      <c r="B9" s="39"/>
      <c r="C9" s="39"/>
      <c r="D9" s="39"/>
      <c r="E9" s="39"/>
      <c r="F9" s="39"/>
      <c r="G9" s="39"/>
      <c r="H9" s="39"/>
      <c r="I9" s="39"/>
    </row>
    <row r="10" spans="1:9" ht="18" x14ac:dyDescent="0.2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8" x14ac:dyDescent="0.2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8" x14ac:dyDescent="0.2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8" x14ac:dyDescent="0.2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8" x14ac:dyDescent="0.2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8" x14ac:dyDescent="0.2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8" x14ac:dyDescent="0.2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8" x14ac:dyDescent="0.2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8" x14ac:dyDescent="0.2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8" x14ac:dyDescent="0.2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8" x14ac:dyDescent="0.2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8" x14ac:dyDescent="0.2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8" x14ac:dyDescent="0.2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8" x14ac:dyDescent="0.2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8" x14ac:dyDescent="0.2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8" x14ac:dyDescent="0.2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8" x14ac:dyDescent="0.2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8" x14ac:dyDescent="0.2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8" x14ac:dyDescent="0.2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8" x14ac:dyDescent="0.2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8" x14ac:dyDescent="0.2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8" x14ac:dyDescent="0.2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8" x14ac:dyDescent="0.2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8" x14ac:dyDescent="0.2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8" x14ac:dyDescent="0.2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8" x14ac:dyDescent="0.2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8" x14ac:dyDescent="0.2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8" x14ac:dyDescent="0.2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2021-07-01T10:15:16Z</dcterms:modified>
</cp:coreProperties>
</file>