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37" i="13"/>
  <c r="C15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<sst xmlns="http://schemas.openxmlformats.org/spreadsheetml/2006/main" count="396" uniqueCount="226">
  <si>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</si>
  <si>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</si>
  <si>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</si>
  <si>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</si>
  <si>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</si>
  <si>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</si>
  <si>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</si>
  <si>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</si>
  <si>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</si>
  <si>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</si>
  <si>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</si>
  <si>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</si>
  <si>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</si>
  <si>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</si>
  <si>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</si>
  <si>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</si>
  <si>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</si>
  <si>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</si>
  <si>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</si>
  <si>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</si>
  <si>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</si>
  <si>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</si>
  <si>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</si>
  <si>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</si>
  <si>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</si>
  <si>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</si>
  <si>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</si>
  <si>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</si>
  <si>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</si>
  <si>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</si>
  <si>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</si>
  <si>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</si>
  <si>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</si>
  <si>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</si>
  <si>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</si>
  <si>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</si>
  <si>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</si>
  <si>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</si>
  <si>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</si>
  <si>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</si>
  <si>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</si>
  <si>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</si>
  <si>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</si>
  <si>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</si>
  <si>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</si>
  <si>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</si>
  <si>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</si>
  <si>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</si>
  <si>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</si>
  <si>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</si>
  <si>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</si>
  <si>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</si>
  <si>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</si>
  <si>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</si>
  <si>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</si>
  <si>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</si>
  <si>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</si>
  <si>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</si>
  <si>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</si>
  <si>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</si>
  <si>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</si>
  <si>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</si>
  <si>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</si>
  <si>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</si>
  <si>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</si>
  <si>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</si>
  <si>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</si>
  <si>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</si>
  <si>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</si>
  <si>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</si>
  <si>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</si>
  <si>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</si>
  <si>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</si>
  <si>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</si>
  <si>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</si>
  <si>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</si>
  <si>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</si>
  <si>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</si>
  <si>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</si>
  <si>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</si>
  <si>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</si>
  <si>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</si>
  <si>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</si>
  <si>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</si>
  <si>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</si>
  <si>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</si>
  <si>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</si>
  <si>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</si>
  <si>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</si>
  <si>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</si>
  <si>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</si>
  <si>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</si>
  <si>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</si>
  <si>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</si>
  <si>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</si>
  <si>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</si>
  <si>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</si>
  <si>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</si>
  <si>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</si>
  <si>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</si>
  <si>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</si>
  <si>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</si>
  <si>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</si>
  <si>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</si>
  <si>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</si>
  <si>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</si>
  <si>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</si>
  <si>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</si>
  <si>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</si>
  <si>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</si>
  <si>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</si>
  <si>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</si>
  <si>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</si>
  <si>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</si>
  <si>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</si>
  <si>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</si>
  <si>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</si>
  <si>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</si>
  <si>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</si>
  <si>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</si>
  <si>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</si>
  <si>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</si>
  <si>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</si>
  <si>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</si>
  <si>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</si>
  <si>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</si>
  <si>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</si>
  <si>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</si>
  <si>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</si>
  <si>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</si>
  <si>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</si>
  <si>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</si>
  <si>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</si>
  <si>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</si>
  <si>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</si>
  <si>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</si>
  <si>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</si>
  <si>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</si>
  <si>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</si>
  <si>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</si>
  <si>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</si>
  <si>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</si>
  <si>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</si>
  <si>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</si>
  <si>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</si>
  <si>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</si>
  <si>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</si>
  <si>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</si>
  <si>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</si>
  <si>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</si>
  <si>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</si>
  <si>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</si>
  <si>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</si>
  <si>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</si>
  <si>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</si>
  <si>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</si>
  <si>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</si>
  <si>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</si>
  <si>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</si>
  <si>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</si>
  <si>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</si>
  <si>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</si>
  <si>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</si>
  <si>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</si>
  <si>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</si>
  <si>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</si>
  <si>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</si>
  <si>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</si>
  <si>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</si>
  <si>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</si>
  <si>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</si>
  <si>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</si>
  <si>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</si>
  <si>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</si>
  <si>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</si>
  <si>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</si>
  <si>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</si>
  <si>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</si>
  <si>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</si>
  <si>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</si>
  <si>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</si>
  <si>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</si>
  <si>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</si>
  <si>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</si>
  <si>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</si>
  <si>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</si>
  <si>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</si>
  <si>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</si>
  <si>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</si>
  <si>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</si>
  <si>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</si>
  <si>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</si>
  <si>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</si>
  <si>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</si>
  <si>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</si>
  <si>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</si>
  <si>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</si>
  <si>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</si>
  <si>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</si>
  <si>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</si>
  <si>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</si>
  <si>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</si>
  <si>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</si>
  <si>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</si>
  <si>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</si>
  <si>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</si>
  <si>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</si>
  <si>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</si>
  <si>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</si>
  <si>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</si>
  <si>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</si>
  <si>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</si>
  <si>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</si>
  <si>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</si>
  <si>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</si>
  <si>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</si>
  <si>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</si>
  <si>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</si>
  <si>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</si>
  <si>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</si>
  <si>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</si>
  <si>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</si>
  <si>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</si>
  <si>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</si>
  <si>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</si>
  <si>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MS3_FC1-1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</si>
</sst>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0.17481567714396584</c:v>
                </c:pt>
                <c:pt idx="3">
                  <c:v>0.2173069460613116</c:v>
                </c:pt>
                <c:pt idx="4">
                  <c:v>0.19188979433449749</c:v>
                </c:pt>
                <c:pt idx="5">
                  <c:v>0.12204113310050446</c:v>
                </c:pt>
                <c:pt idx="6">
                  <c:v>5.8013193636010867E-2</c:v>
                </c:pt>
                <c:pt idx="7">
                  <c:v>2.5611175785797437E-2</c:v>
                </c:pt>
                <c:pt idx="8">
                  <c:v>2.8715560729530461E-2</c:v>
                </c:pt>
                <c:pt idx="9">
                  <c:v>9.5653861078773772E-2</c:v>
                </c:pt>
                <c:pt idx="10">
                  <c:v>4.831199068684517E-2</c:v>
                </c:pt>
                <c:pt idx="11">
                  <c:v>1.8432285603414825E-2</c:v>
                </c:pt>
                <c:pt idx="12">
                  <c:v>1.9208381839348081E-2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0.82518432285603416</c:v>
                </c:pt>
                <c:pt idx="4">
                  <c:v>0.60787737679472253</c:v>
                </c:pt>
                <c:pt idx="5">
                  <c:v>0.41598758246022505</c:v>
                </c:pt>
                <c:pt idx="6">
                  <c:v>0.29394644935972059</c:v>
                </c:pt>
                <c:pt idx="7">
                  <c:v>0.23593325572370974</c:v>
                </c:pt>
                <c:pt idx="8">
                  <c:v>0.2103220799379123</c:v>
                </c:pt>
                <c:pt idx="9">
                  <c:v>0.18160651920838183</c:v>
                </c:pt>
                <c:pt idx="10">
                  <c:v>8.5952658129608075E-2</c:v>
                </c:pt>
                <c:pt idx="11">
                  <c:v>3.7640667442762905E-2</c:v>
                </c:pt>
                <c:pt idx="12">
                  <c:v>1.9208381839348081E-2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0.17481567714396584</c:v>
                </c:pt>
                <c:pt idx="3">
                  <c:v>0.2173069460613116</c:v>
                </c:pt>
                <c:pt idx="4">
                  <c:v>0.19188979433449749</c:v>
                </c:pt>
                <c:pt idx="5">
                  <c:v>0.12204113310050446</c:v>
                </c:pt>
                <c:pt idx="6">
                  <c:v>5.8013193636010867E-2</c:v>
                </c:pt>
                <c:pt idx="7">
                  <c:v>2.5611175785797437E-2</c:v>
                </c:pt>
                <c:pt idx="8">
                  <c:v>2.8715560729530461E-2</c:v>
                </c:pt>
                <c:pt idx="9">
                  <c:v>9.5653861078773772E-2</c:v>
                </c:pt>
                <c:pt idx="10">
                  <c:v>4.831199068684517E-2</c:v>
                </c:pt>
                <c:pt idx="11">
                  <c:v>1.8432285603414825E-2</c:v>
                </c:pt>
                <c:pt idx="12">
                  <c:v>1.9208381839348081E-2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8.8741196746494236E-2</c:v>
                </c:pt>
                <c:pt idx="1">
                  <c:v>8.8741196746494236E-2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0.17481567714396584</c:v>
                </c:pt>
                <c:pt idx="3">
                  <c:v>0.2173069460613116</c:v>
                </c:pt>
                <c:pt idx="4">
                  <c:v>0.19188979433449749</c:v>
                </c:pt>
                <c:pt idx="5">
                  <c:v>0.12204113310050446</c:v>
                </c:pt>
                <c:pt idx="6">
                  <c:v>5.8013193636010867E-2</c:v>
                </c:pt>
                <c:pt idx="7">
                  <c:v>2.5611175785797437E-2</c:v>
                </c:pt>
                <c:pt idx="8">
                  <c:v>2.8715560729530461E-2</c:v>
                </c:pt>
                <c:pt idx="9">
                  <c:v>9.5653861078773772E-2</c:v>
                </c:pt>
                <c:pt idx="10">
                  <c:v>4.831199068684517E-2</c:v>
                </c:pt>
                <c:pt idx="11">
                  <c:v>1.8432285603414825E-2</c:v>
                </c:pt>
                <c:pt idx="12">
                  <c:v>1.9208381839348081E-2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0.17481567714396584</c:v>
                </c:pt>
                <c:pt idx="3">
                  <c:v>0.2173069460613116</c:v>
                </c:pt>
                <c:pt idx="4">
                  <c:v>0.19188979433449749</c:v>
                </c:pt>
                <c:pt idx="5">
                  <c:v>0.12204113310050446</c:v>
                </c:pt>
                <c:pt idx="6">
                  <c:v>5.8013193636010867E-2</c:v>
                </c:pt>
                <c:pt idx="7">
                  <c:v>2.5611175785797437E-2</c:v>
                </c:pt>
                <c:pt idx="8">
                  <c:v>2.8715560729530461E-2</c:v>
                </c:pt>
                <c:pt idx="9">
                  <c:v>9.5653861078773772E-2</c:v>
                </c:pt>
                <c:pt idx="10">
                  <c:v>4.831199068684517E-2</c:v>
                </c:pt>
                <c:pt idx="11">
                  <c:v>1.8432285603414825E-2</c:v>
                </c:pt>
                <c:pt idx="12">
                  <c:v>1.9208381839348081E-2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8.8741196746494236E-2</c:v>
                </c:pt>
                <c:pt idx="1">
                  <c:v>8.8741196746494236E-2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7.6999999999999999E-2</c:v>
                </c:pt>
                <c:pt idx="1">
                  <c:v>7.6999999999999999E-2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1.8981083908544177E-2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15" zoomScaleNormal="115" workbookViewId="0">
      <selection activeCell="D10" sqref="D10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5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3">
      <c r="B4" s="369" t="s">
        <v>1</v>
      </c>
      <c r="C4" s="370">
        <v>44356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3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3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3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8" t="s">
        <v>21</v>
      </c>
      <c r="C9" s="379">
        <f>C35+C57+C79+C101</f>
        <v>25785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6"/>
      <c r="B11" s="266">
        <v>125</v>
      </c>
      <c r="C11" s="265">
        <f t="shared" ref="C11:C22" si="0">K33+K55+K77+K99</f>
        <v>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6"/>
      <c r="B12" s="266">
        <v>63</v>
      </c>
      <c r="C12" s="265">
        <f t="shared" si="0"/>
        <v>4505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7"/>
      <c r="B13" s="267">
        <v>31.5</v>
      </c>
      <c r="C13" s="265">
        <f t="shared" si="0"/>
        <v>5600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4945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3145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1495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660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740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2465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1245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475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495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1545</v>
      </c>
      <c r="I33" s="283">
        <f>H33</f>
        <v>1545</v>
      </c>
      <c r="J33" s="283">
        <f>I33</f>
        <v>1545</v>
      </c>
      <c r="K33" s="284">
        <f t="shared" si="1"/>
        <v>0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6220</v>
      </c>
      <c r="I34" s="283">
        <f t="shared" ref="I34:J44" si="3">H34</f>
        <v>6220</v>
      </c>
      <c r="J34" s="283">
        <f t="shared" si="3"/>
        <v>6220</v>
      </c>
      <c r="K34" s="284">
        <f>AVERAGE(H34:J34)-AVERAGE(E34:G34)</f>
        <v>4505</v>
      </c>
    </row>
    <row r="35" spans="2:11" ht="10.8" thickBot="1" x14ac:dyDescent="0.25">
      <c r="B35" s="258" t="s">
        <v>27</v>
      </c>
      <c r="C35" s="288">
        <f>D47-D45</f>
        <v>25785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7355</v>
      </c>
      <c r="I35" s="283">
        <f t="shared" si="3"/>
        <v>7355</v>
      </c>
      <c r="J35" s="283">
        <f t="shared" si="3"/>
        <v>7355</v>
      </c>
      <c r="K35" s="284">
        <f t="shared" ref="K35:K44" si="4">AVERAGE(H35:J35)-AVERAGE(E35:G35)</f>
        <v>5600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6440</v>
      </c>
      <c r="I36" s="283">
        <f t="shared" si="3"/>
        <v>6440</v>
      </c>
      <c r="J36" s="283">
        <f t="shared" si="3"/>
        <v>6440</v>
      </c>
      <c r="K36" s="284">
        <f t="shared" si="4"/>
        <v>4945</v>
      </c>
    </row>
    <row r="37" spans="2:11" x14ac:dyDescent="0.2">
      <c r="D37" s="281">
        <v>4</v>
      </c>
      <c r="E37" s="282">
        <v>1560</v>
      </c>
      <c r="F37" s="282">
        <f t="shared" si="2"/>
        <v>1560</v>
      </c>
      <c r="G37" s="282">
        <f t="shared" si="2"/>
        <v>1560</v>
      </c>
      <c r="H37" s="283">
        <v>4705</v>
      </c>
      <c r="I37" s="283">
        <f t="shared" si="3"/>
        <v>4705</v>
      </c>
      <c r="J37" s="283">
        <f t="shared" si="3"/>
        <v>4705</v>
      </c>
      <c r="K37" s="284">
        <f t="shared" si="4"/>
        <v>3145</v>
      </c>
    </row>
    <row r="38" spans="2:11" x14ac:dyDescent="0.2">
      <c r="B38" s="258"/>
      <c r="C38" s="255"/>
      <c r="D38" s="281">
        <v>2</v>
      </c>
      <c r="E38" s="282">
        <v>1385</v>
      </c>
      <c r="F38" s="282">
        <f t="shared" si="2"/>
        <v>1385</v>
      </c>
      <c r="G38" s="282">
        <f t="shared" si="2"/>
        <v>1385</v>
      </c>
      <c r="H38" s="283">
        <v>2880</v>
      </c>
      <c r="I38" s="283">
        <f t="shared" si="3"/>
        <v>2880</v>
      </c>
      <c r="J38" s="283">
        <f t="shared" si="3"/>
        <v>2880</v>
      </c>
      <c r="K38" s="284">
        <f t="shared" si="4"/>
        <v>1495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1860</v>
      </c>
      <c r="I39" s="283">
        <f t="shared" si="3"/>
        <v>1860</v>
      </c>
      <c r="J39" s="283">
        <f t="shared" si="3"/>
        <v>1860</v>
      </c>
      <c r="K39" s="284">
        <f t="shared" si="4"/>
        <v>660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1785</v>
      </c>
      <c r="I40" s="283">
        <f t="shared" si="3"/>
        <v>1785</v>
      </c>
      <c r="J40" s="283">
        <f t="shared" si="3"/>
        <v>1785</v>
      </c>
      <c r="K40" s="284">
        <f t="shared" si="4"/>
        <v>740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3445</v>
      </c>
      <c r="I41" s="283">
        <f t="shared" si="3"/>
        <v>3445</v>
      </c>
      <c r="J41" s="283">
        <f t="shared" si="3"/>
        <v>3445</v>
      </c>
      <c r="K41" s="284">
        <f t="shared" si="4"/>
        <v>2465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2190</v>
      </c>
      <c r="I42" s="283">
        <f t="shared" si="3"/>
        <v>2190</v>
      </c>
      <c r="J42" s="283">
        <f t="shared" si="3"/>
        <v>2190</v>
      </c>
      <c r="K42" s="284">
        <f t="shared" si="4"/>
        <v>1245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1385</v>
      </c>
      <c r="I43" s="283">
        <f t="shared" si="3"/>
        <v>1385</v>
      </c>
      <c r="J43" s="283">
        <f t="shared" si="3"/>
        <v>1385</v>
      </c>
      <c r="K43" s="284">
        <f t="shared" si="4"/>
        <v>475</v>
      </c>
    </row>
    <row r="44" spans="2:11" ht="10.8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2180</v>
      </c>
      <c r="I44" s="283">
        <f t="shared" si="3"/>
        <v>2180</v>
      </c>
      <c r="J44" s="283">
        <f t="shared" si="3"/>
        <v>2180</v>
      </c>
      <c r="K44" s="284">
        <f t="shared" si="4"/>
        <v>495</v>
      </c>
    </row>
    <row r="45" spans="2:11" ht="10.8" thickBot="1" x14ac:dyDescent="0.25">
      <c r="C45" s="290" t="s">
        <v>30</v>
      </c>
      <c r="D45" s="380">
        <f>3315+3325</f>
        <v>6640</v>
      </c>
      <c r="I45" s="270"/>
      <c r="J45" s="255" t="s">
        <v>31</v>
      </c>
      <c r="K45" s="271">
        <f>SUM(K31:K44)</f>
        <v>25770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5.8173356602675972E-4</v>
      </c>
    </row>
    <row r="47" spans="2:11" ht="10.8" thickBot="1" x14ac:dyDescent="0.25">
      <c r="B47" s="290" t="s">
        <v>33</v>
      </c>
      <c r="C47" s="290"/>
      <c r="D47" s="381">
        <f>16005+16420</f>
        <v>32425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2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2" t="s">
        <v>20</v>
      </c>
      <c r="D1" s="453"/>
      <c r="E1" s="453"/>
      <c r="F1" s="454"/>
    </row>
    <row r="2" spans="1:11" ht="16.2" thickBot="1" x14ac:dyDescent="0.35">
      <c r="B2" s="22" t="s">
        <v>3</v>
      </c>
      <c r="C2" s="455" t="s">
        <v>5</v>
      </c>
      <c r="D2" s="456"/>
      <c r="E2" s="456"/>
      <c r="F2" s="457"/>
    </row>
    <row r="3" spans="1:11" x14ac:dyDescent="0.25">
      <c r="B3" s="19" t="s">
        <v>1</v>
      </c>
      <c r="C3" s="458">
        <f>'Input-data'!C4</f>
        <v>44356</v>
      </c>
      <c r="D3" s="459"/>
      <c r="E3" s="459"/>
      <c r="F3" s="460"/>
    </row>
    <row r="4" spans="1:11" x14ac:dyDescent="0.25">
      <c r="B4" s="20" t="s">
        <v>42</v>
      </c>
      <c r="C4" s="443">
        <f>'Input-data'!C5</f>
        <v>0</v>
      </c>
      <c r="D4" s="444"/>
      <c r="E4" s="444"/>
      <c r="F4" s="445"/>
    </row>
    <row r="5" spans="1:11" x14ac:dyDescent="0.25">
      <c r="B5" s="20" t="s">
        <v>43</v>
      </c>
      <c r="C5" s="446">
        <f>'Input-data'!C6</f>
        <v>0</v>
      </c>
      <c r="D5" s="447"/>
      <c r="E5" s="447"/>
      <c r="F5" s="448"/>
    </row>
    <row r="6" spans="1:11" x14ac:dyDescent="0.25">
      <c r="B6" s="20" t="s">
        <v>0</v>
      </c>
      <c r="C6" s="461" t="str">
        <f>'Input-data'!C7</f>
        <v>MS3_FC1-1</v>
      </c>
      <c r="D6" s="462"/>
      <c r="E6" s="462"/>
      <c r="F6" s="463"/>
      <c r="G6" s="7"/>
    </row>
    <row r="7" spans="1:11" x14ac:dyDescent="0.25">
      <c r="B7" s="20" t="s">
        <v>4</v>
      </c>
      <c r="C7" s="440">
        <f>'Input-data'!C8</f>
        <v>0</v>
      </c>
      <c r="D7" s="441"/>
      <c r="E7" s="441"/>
      <c r="F7" s="442"/>
      <c r="G7" s="7"/>
    </row>
    <row r="8" spans="1:11" x14ac:dyDescent="0.25">
      <c r="B8" s="20" t="s">
        <v>11</v>
      </c>
      <c r="C8" s="449">
        <f>(C9-D12)/D12</f>
        <v>5.8207217694994178E-4</v>
      </c>
      <c r="D8" s="450"/>
      <c r="E8" s="450"/>
      <c r="F8" s="451"/>
      <c r="G8" s="7"/>
    </row>
    <row r="9" spans="1:11" ht="13.8" thickBot="1" x14ac:dyDescent="0.3">
      <c r="B9" s="224" t="s">
        <v>6</v>
      </c>
      <c r="C9" s="464">
        <f>'Input-data'!C9</f>
        <v>25785</v>
      </c>
      <c r="D9" s="465"/>
      <c r="E9" s="465"/>
      <c r="F9" s="466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3" t="s">
        <v>52</v>
      </c>
      <c r="B11" s="230">
        <v>250</v>
      </c>
      <c r="C11" s="242">
        <f>'Input-data'!C10</f>
        <v>0</v>
      </c>
      <c r="D11" s="243">
        <f t="shared" ref="D11:D24" si="0">D12+C11</f>
        <v>25770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4"/>
      <c r="B12" s="231">
        <v>125</v>
      </c>
      <c r="C12" s="242">
        <f>'Input-data'!C11</f>
        <v>0</v>
      </c>
      <c r="D12" s="244">
        <f t="shared" si="0"/>
        <v>25770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5"/>
      <c r="B13" s="231">
        <v>63</v>
      </c>
      <c r="C13" s="242">
        <f>'Input-data'!C12</f>
        <v>4505</v>
      </c>
      <c r="D13" s="244">
        <f t="shared" si="0"/>
        <v>25770</v>
      </c>
      <c r="E13" s="246">
        <f t="shared" si="2"/>
        <v>0.17481567714396584</v>
      </c>
      <c r="F13" s="248">
        <f t="shared" si="1"/>
        <v>1</v>
      </c>
      <c r="G13" s="7"/>
    </row>
    <row r="14" spans="1:11" ht="17.25" customHeight="1" x14ac:dyDescent="0.25">
      <c r="A14" s="437" t="s">
        <v>53</v>
      </c>
      <c r="B14" s="232">
        <v>31.5</v>
      </c>
      <c r="C14" s="242">
        <f>'Input-data'!C13</f>
        <v>5600</v>
      </c>
      <c r="D14" s="244">
        <f t="shared" si="0"/>
        <v>21265</v>
      </c>
      <c r="E14" s="246">
        <f t="shared" si="2"/>
        <v>0.2173069460613116</v>
      </c>
      <c r="F14" s="248">
        <f t="shared" si="1"/>
        <v>0.82518432285603416</v>
      </c>
      <c r="G14" s="7"/>
    </row>
    <row r="15" spans="1:11" ht="17.25" customHeight="1" x14ac:dyDescent="0.25">
      <c r="A15" s="438"/>
      <c r="B15" s="232">
        <v>16</v>
      </c>
      <c r="C15" s="242">
        <f>'Input-data'!C14</f>
        <v>4945</v>
      </c>
      <c r="D15" s="244">
        <f t="shared" si="0"/>
        <v>15665</v>
      </c>
      <c r="E15" s="246">
        <f t="shared" si="2"/>
        <v>0.19188979433449749</v>
      </c>
      <c r="F15" s="248">
        <f t="shared" si="1"/>
        <v>0.60787737679472253</v>
      </c>
      <c r="G15" s="7"/>
    </row>
    <row r="16" spans="1:11" ht="17.25" customHeight="1" x14ac:dyDescent="0.25">
      <c r="A16" s="438"/>
      <c r="B16" s="232">
        <v>8</v>
      </c>
      <c r="C16" s="242">
        <f>'Input-data'!C15</f>
        <v>3145</v>
      </c>
      <c r="D16" s="244">
        <f t="shared" si="0"/>
        <v>10720</v>
      </c>
      <c r="E16" s="246">
        <f t="shared" si="2"/>
        <v>0.12204113310050446</v>
      </c>
      <c r="F16" s="248">
        <f t="shared" si="1"/>
        <v>0.41598758246022505</v>
      </c>
      <c r="G16" s="7"/>
      <c r="H16" s="43"/>
      <c r="I16" s="43"/>
      <c r="J16" s="43"/>
      <c r="K16" s="43"/>
    </row>
    <row r="17" spans="1:8" ht="17.25" customHeight="1" x14ac:dyDescent="0.25">
      <c r="A17" s="438"/>
      <c r="B17" s="232">
        <v>4</v>
      </c>
      <c r="C17" s="242">
        <f>'Input-data'!C16</f>
        <v>1495</v>
      </c>
      <c r="D17" s="244">
        <f t="shared" si="0"/>
        <v>7575</v>
      </c>
      <c r="E17" s="246">
        <f>C17/$D$11</f>
        <v>5.8013193636010867E-2</v>
      </c>
      <c r="F17" s="248">
        <f t="shared" si="1"/>
        <v>0.29394644935972059</v>
      </c>
      <c r="G17" s="7"/>
    </row>
    <row r="18" spans="1:8" ht="17.25" customHeight="1" x14ac:dyDescent="0.25">
      <c r="A18" s="439"/>
      <c r="B18" s="232">
        <v>2</v>
      </c>
      <c r="C18" s="242">
        <f>'Input-data'!C17</f>
        <v>660</v>
      </c>
      <c r="D18" s="244">
        <f t="shared" si="0"/>
        <v>6080</v>
      </c>
      <c r="E18" s="246">
        <f t="shared" si="2"/>
        <v>2.5611175785797437E-2</v>
      </c>
      <c r="F18" s="248">
        <f t="shared" si="1"/>
        <v>0.23593325572370974</v>
      </c>
      <c r="G18" s="7"/>
      <c r="H18" s="12"/>
    </row>
    <row r="19" spans="1:8" ht="17.25" customHeight="1" x14ac:dyDescent="0.25">
      <c r="A19" s="436" t="s">
        <v>54</v>
      </c>
      <c r="B19" s="231">
        <v>1</v>
      </c>
      <c r="C19" s="242">
        <f>'Input-data'!C18</f>
        <v>740</v>
      </c>
      <c r="D19" s="244">
        <f t="shared" si="0"/>
        <v>5420</v>
      </c>
      <c r="E19" s="246">
        <f t="shared" si="2"/>
        <v>2.8715560729530461E-2</v>
      </c>
      <c r="F19" s="248">
        <f t="shared" si="1"/>
        <v>0.2103220799379123</v>
      </c>
      <c r="G19" s="7"/>
    </row>
    <row r="20" spans="1:8" ht="17.25" customHeight="1" x14ac:dyDescent="0.25">
      <c r="A20" s="434"/>
      <c r="B20" s="231">
        <v>0.5</v>
      </c>
      <c r="C20" s="242">
        <f>'Input-data'!C19</f>
        <v>2465</v>
      </c>
      <c r="D20" s="244">
        <f t="shared" si="0"/>
        <v>4680</v>
      </c>
      <c r="E20" s="246">
        <f t="shared" si="2"/>
        <v>9.5653861078773772E-2</v>
      </c>
      <c r="F20" s="248">
        <f t="shared" si="1"/>
        <v>0.18160651920838183</v>
      </c>
      <c r="G20" s="7"/>
    </row>
    <row r="21" spans="1:8" ht="17.25" customHeight="1" x14ac:dyDescent="0.25">
      <c r="A21" s="434"/>
      <c r="B21" s="233">
        <v>0.25</v>
      </c>
      <c r="C21" s="242">
        <f>'Input-data'!C20</f>
        <v>1245</v>
      </c>
      <c r="D21" s="244">
        <f t="shared" si="0"/>
        <v>2215</v>
      </c>
      <c r="E21" s="246">
        <f t="shared" si="2"/>
        <v>4.831199068684517E-2</v>
      </c>
      <c r="F21" s="248">
        <f t="shared" si="1"/>
        <v>8.5952658129608075E-2</v>
      </c>
    </row>
    <row r="22" spans="1:8" ht="17.25" customHeight="1" x14ac:dyDescent="0.25">
      <c r="A22" s="434"/>
      <c r="B22" s="233">
        <v>0.125</v>
      </c>
      <c r="C22" s="242">
        <f>'Input-data'!C21</f>
        <v>475</v>
      </c>
      <c r="D22" s="244">
        <f t="shared" si="0"/>
        <v>970</v>
      </c>
      <c r="E22" s="246">
        <f t="shared" si="2"/>
        <v>1.8432285603414825E-2</v>
      </c>
      <c r="F22" s="248">
        <f t="shared" si="1"/>
        <v>3.7640667442762905E-2</v>
      </c>
    </row>
    <row r="23" spans="1:8" ht="17.25" customHeight="1" x14ac:dyDescent="0.25">
      <c r="A23" s="435"/>
      <c r="B23" s="233">
        <v>6.3E-2</v>
      </c>
      <c r="C23" s="242">
        <f>'Input-data'!C22</f>
        <v>495</v>
      </c>
      <c r="D23" s="244">
        <f t="shared" si="0"/>
        <v>495</v>
      </c>
      <c r="E23" s="246">
        <f t="shared" si="2"/>
        <v>1.9208381839348081E-2</v>
      </c>
      <c r="F23" s="248">
        <f t="shared" si="1"/>
        <v>1.9208381839348081E-2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3" t="s">
        <v>63</v>
      </c>
      <c r="B30" s="424"/>
      <c r="C30" s="413">
        <f ca="1">SUM(Interpolation!E3:E403)*0.0025</f>
        <v>16.903904427489813</v>
      </c>
      <c r="D30" s="414"/>
      <c r="E30" s="241" t="s">
        <v>197</v>
      </c>
      <c r="F30" s="241"/>
      <c r="G30" s="241"/>
      <c r="H30" s="241"/>
    </row>
    <row r="31" spans="1:8" ht="20.25" customHeight="1" x14ac:dyDescent="0.25">
      <c r="A31" s="425" t="s">
        <v>68</v>
      </c>
      <c r="B31" s="426"/>
      <c r="C31" s="409">
        <f ca="1">(C45*C39)^0.5</f>
        <v>3.89779768507276</v>
      </c>
      <c r="D31" s="410"/>
    </row>
    <row r="32" spans="1:8" ht="20.25" customHeight="1" x14ac:dyDescent="0.25">
      <c r="A32" s="421" t="s">
        <v>15</v>
      </c>
      <c r="B32" s="422"/>
      <c r="C32" s="409">
        <f ca="1">C31/C33</f>
        <v>0.44352941176470589</v>
      </c>
      <c r="D32" s="410"/>
    </row>
    <row r="33" spans="1:6" ht="20.25" customHeight="1" x14ac:dyDescent="0.25">
      <c r="A33" s="419" t="s">
        <v>69</v>
      </c>
      <c r="B33" s="420"/>
      <c r="C33" s="409">
        <f ca="1">(C45/C39)^0.5</f>
        <v>8.7881380167422964</v>
      </c>
      <c r="D33" s="410"/>
    </row>
    <row r="34" spans="1:6" ht="20.25" customHeight="1" x14ac:dyDescent="0.25">
      <c r="A34" s="421" t="s">
        <v>12</v>
      </c>
      <c r="B34" s="422"/>
      <c r="C34" s="409">
        <f ca="1">STDEV(Interpolation!E3:E403)</f>
        <v>17.166874523918615</v>
      </c>
      <c r="D34" s="410"/>
    </row>
    <row r="35" spans="1:6" ht="20.25" customHeight="1" x14ac:dyDescent="0.25">
      <c r="A35" s="417" t="s">
        <v>76</v>
      </c>
      <c r="B35" s="418"/>
      <c r="C35" s="415">
        <f>geometric_std_dev!G21</f>
        <v>2.7120370294377976</v>
      </c>
      <c r="D35" s="416"/>
      <c r="E35" s="228"/>
    </row>
    <row r="36" spans="1:6" ht="20.25" customHeight="1" x14ac:dyDescent="0.25">
      <c r="A36" s="421" t="s">
        <v>10</v>
      </c>
      <c r="B36" s="422"/>
      <c r="C36" s="409">
        <f ca="1">SKEW(Interpolation!E3:E403)</f>
        <v>1.0843741911578944</v>
      </c>
      <c r="D36" s="410"/>
      <c r="E36" s="228"/>
      <c r="F36" s="228"/>
    </row>
    <row r="37" spans="1:6" ht="20.25" customHeight="1" x14ac:dyDescent="0.25">
      <c r="A37" s="421" t="s">
        <v>9</v>
      </c>
      <c r="B37" s="422"/>
      <c r="C37" s="409">
        <f ca="1">KURT(Interpolation!E3:E403)</f>
        <v>0.2357247299380627</v>
      </c>
      <c r="D37" s="410"/>
      <c r="E37" s="228"/>
      <c r="F37" s="228"/>
    </row>
    <row r="38" spans="1:6" ht="20.25" customHeight="1" x14ac:dyDescent="0.25">
      <c r="A38" s="421" t="s">
        <v>7</v>
      </c>
      <c r="B38" s="422"/>
      <c r="C38" s="409">
        <f ca="1">Interpolation!E363</f>
        <v>0.28671399594320485</v>
      </c>
      <c r="D38" s="410"/>
      <c r="E38" s="228"/>
      <c r="F38" s="228"/>
    </row>
    <row r="39" spans="1:6" ht="20.25" customHeight="1" x14ac:dyDescent="0.25">
      <c r="A39" s="421" t="s">
        <v>16</v>
      </c>
      <c r="B39" s="422"/>
      <c r="C39" s="409">
        <f ca="1">Interpolation!E339</f>
        <v>0.44352941176470589</v>
      </c>
      <c r="D39" s="410"/>
      <c r="E39" s="228"/>
      <c r="F39" s="228"/>
    </row>
    <row r="40" spans="1:6" ht="20.25" customHeight="1" x14ac:dyDescent="0.25">
      <c r="A40" s="421" t="s">
        <v>18</v>
      </c>
      <c r="B40" s="422"/>
      <c r="C40" s="409">
        <f ca="1">Interpolation!E303</f>
        <v>2.4849498327759179</v>
      </c>
      <c r="D40" s="410"/>
      <c r="E40" s="228"/>
      <c r="F40" s="228"/>
    </row>
    <row r="41" spans="1:6" ht="20.25" customHeight="1" x14ac:dyDescent="0.25">
      <c r="A41" s="419" t="s">
        <v>50</v>
      </c>
      <c r="B41" s="420"/>
      <c r="C41" s="409">
        <f ca="1">Interpolation!E283</f>
        <v>4.1984101748807632</v>
      </c>
      <c r="D41" s="410"/>
      <c r="E41" s="228"/>
      <c r="F41" s="228"/>
    </row>
    <row r="42" spans="1:6" ht="20.25" customHeight="1" x14ac:dyDescent="0.3">
      <c r="A42" s="417" t="s">
        <v>51</v>
      </c>
      <c r="B42" s="418"/>
      <c r="C42" s="415">
        <f ca="1">Interpolation!E203</f>
        <v>11.50252780586451</v>
      </c>
      <c r="D42" s="416"/>
      <c r="E42" s="295">
        <f ca="1">17.5*(C42/1000)^(-1/6)</f>
        <v>36.833175873628221</v>
      </c>
      <c r="F42" s="228"/>
    </row>
    <row r="43" spans="1:6" ht="20.25" customHeight="1" x14ac:dyDescent="0.25">
      <c r="A43" s="419" t="s">
        <v>47</v>
      </c>
      <c r="B43" s="420"/>
      <c r="C43" s="409">
        <f ca="1">Interpolation!E163</f>
        <v>15.671587462082915</v>
      </c>
      <c r="D43" s="410"/>
      <c r="E43" s="296"/>
      <c r="F43" s="228"/>
    </row>
    <row r="44" spans="1:6" ht="20.25" customHeight="1" x14ac:dyDescent="0.25">
      <c r="A44" s="421" t="s">
        <v>19</v>
      </c>
      <c r="B44" s="422"/>
      <c r="C44" s="409">
        <f ca="1">Interpolation!E103</f>
        <v>26.137276785714285</v>
      </c>
      <c r="D44" s="410"/>
      <c r="E44" s="296"/>
      <c r="F44" s="228"/>
    </row>
    <row r="45" spans="1:6" ht="20.25" customHeight="1" x14ac:dyDescent="0.25">
      <c r="A45" s="427" t="s">
        <v>17</v>
      </c>
      <c r="B45" s="428"/>
      <c r="C45" s="409">
        <f ca="1">Interpolation!E67</f>
        <v>34.254384017758042</v>
      </c>
      <c r="D45" s="410"/>
      <c r="E45" s="296"/>
      <c r="F45" s="228"/>
    </row>
    <row r="46" spans="1:6" ht="20.25" customHeight="1" x14ac:dyDescent="0.25">
      <c r="A46" s="427" t="s">
        <v>8</v>
      </c>
      <c r="B46" s="428"/>
      <c r="C46" s="409">
        <f ca="1">Interpolation!E43</f>
        <v>45.40899001109878</v>
      </c>
      <c r="D46" s="410"/>
      <c r="E46" s="296">
        <f ca="1">23.5*(2*C46/1000)^(-1/6)</f>
        <v>35.051441993258798</v>
      </c>
      <c r="F46" s="228"/>
    </row>
    <row r="47" spans="1:6" ht="20.25" customHeight="1" x14ac:dyDescent="0.25">
      <c r="A47" s="429" t="s">
        <v>48</v>
      </c>
      <c r="B47" s="430"/>
      <c r="C47" s="409">
        <f ca="1">C43/C38</f>
        <v>54.659303988729235</v>
      </c>
      <c r="D47" s="410"/>
      <c r="E47" s="228"/>
      <c r="F47" s="228"/>
    </row>
    <row r="48" spans="1:6" ht="20.25" customHeight="1" thickBot="1" x14ac:dyDescent="0.3">
      <c r="A48" s="431" t="s">
        <v>49</v>
      </c>
      <c r="B48" s="432"/>
      <c r="C48" s="411">
        <f ca="1">C41^2/(C43*C38)</f>
        <v>3.9229055090270433</v>
      </c>
      <c r="D48" s="412"/>
      <c r="E48" s="228"/>
      <c r="F48" s="228"/>
    </row>
    <row r="49" spans="1:5" ht="20.25" customHeight="1" x14ac:dyDescent="0.25">
      <c r="A49" s="394" t="s">
        <v>184</v>
      </c>
      <c r="B49" s="395"/>
      <c r="C49" s="395"/>
      <c r="D49" s="396"/>
    </row>
    <row r="50" spans="1:5" ht="20.25" customHeight="1" x14ac:dyDescent="0.25">
      <c r="A50" s="399" t="s">
        <v>179</v>
      </c>
      <c r="B50" s="400"/>
      <c r="C50" s="397">
        <f ca="1">-0.0333+(0.4665/((1000*C42/1000)^0.21))</f>
        <v>0.24600908160055063</v>
      </c>
      <c r="D50" s="398"/>
    </row>
    <row r="51" spans="1:5" ht="20.25" customHeight="1" x14ac:dyDescent="0.25">
      <c r="A51" s="401" t="s">
        <v>180</v>
      </c>
      <c r="B51" s="402"/>
      <c r="C51" s="405">
        <f ca="1">0.13+(0.21/((1000*C42/1000+0.002)^0.21))</f>
        <v>0.25572940118527826</v>
      </c>
      <c r="D51" s="406"/>
    </row>
    <row r="52" spans="1:5" ht="20.25" customHeight="1" x14ac:dyDescent="0.25">
      <c r="A52" s="399" t="s">
        <v>181</v>
      </c>
      <c r="B52" s="400"/>
      <c r="C52" s="397">
        <f>0.621*EXP(-0.457*C35)</f>
        <v>0.17981529038234909</v>
      </c>
      <c r="D52" s="398"/>
    </row>
    <row r="53" spans="1:5" ht="20.25" customHeight="1" x14ac:dyDescent="0.25">
      <c r="A53" s="401" t="s">
        <v>182</v>
      </c>
      <c r="B53" s="402"/>
      <c r="C53" s="405">
        <f>'Berechnung_Yu&amp;Stand'!J1086</f>
        <v>8.9581586089286833E-2</v>
      </c>
      <c r="D53" s="406"/>
    </row>
    <row r="54" spans="1:5" ht="20.25" customHeight="1" thickBot="1" x14ac:dyDescent="0.3">
      <c r="A54" s="403" t="s">
        <v>183</v>
      </c>
      <c r="B54" s="404"/>
      <c r="C54" s="407">
        <f>0.353-0.068*C35+0.146*F20</f>
        <v>0.19509603380265347</v>
      </c>
      <c r="D54" s="408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63.535224750277479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63.535224750277479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63.070449500554929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62.605674250832408</v>
      </c>
    </row>
    <row r="7" spans="1:5" x14ac:dyDescent="0.25">
      <c r="A7" s="16">
        <f>Statistik!F23*100</f>
        <v>1.9208381839348081</v>
      </c>
      <c r="B7" s="18">
        <f>'Input-data'!B22</f>
        <v>6.3E-2</v>
      </c>
      <c r="D7" s="2">
        <v>99</v>
      </c>
      <c r="E7" s="6">
        <f t="shared" ca="1" si="0"/>
        <v>62.140899001109887</v>
      </c>
    </row>
    <row r="8" spans="1:5" x14ac:dyDescent="0.25">
      <c r="A8" s="16">
        <f>Statistik!F22*100</f>
        <v>3.7640667442762905</v>
      </c>
      <c r="B8" s="18">
        <v>0.125</v>
      </c>
      <c r="D8" s="2">
        <v>98.75</v>
      </c>
      <c r="E8" s="6">
        <f t="shared" ca="1" si="0"/>
        <v>61.676123751387337</v>
      </c>
    </row>
    <row r="9" spans="1:5" x14ac:dyDescent="0.25">
      <c r="A9" s="16">
        <f>Statistik!F21*100</f>
        <v>8.5952658129608075</v>
      </c>
      <c r="B9" s="18">
        <f>'Input-data'!B20</f>
        <v>0.25</v>
      </c>
      <c r="D9" s="2">
        <v>98.5</v>
      </c>
      <c r="E9" s="6">
        <f t="shared" ca="1" si="0"/>
        <v>61.211348501664816</v>
      </c>
    </row>
    <row r="10" spans="1:5" x14ac:dyDescent="0.25">
      <c r="A10" s="16">
        <f>Statistik!F20*100</f>
        <v>18.160651920838184</v>
      </c>
      <c r="B10" s="18">
        <f>'Input-data'!B19</f>
        <v>0.5</v>
      </c>
      <c r="D10" s="2">
        <v>98.25</v>
      </c>
      <c r="E10" s="6">
        <f t="shared" ca="1" si="0"/>
        <v>60.746573251942294</v>
      </c>
    </row>
    <row r="11" spans="1:5" x14ac:dyDescent="0.25">
      <c r="A11" s="16">
        <f>Statistik!F19*100</f>
        <v>21.032207993791229</v>
      </c>
      <c r="B11" s="18">
        <f>'Input-data'!B18</f>
        <v>1</v>
      </c>
      <c r="D11" s="2">
        <v>98</v>
      </c>
      <c r="E11" s="6">
        <f t="shared" ca="1" si="0"/>
        <v>60.281798002219745</v>
      </c>
    </row>
    <row r="12" spans="1:5" x14ac:dyDescent="0.25">
      <c r="A12" s="16">
        <f>Statistik!F18*100</f>
        <v>23.593325572370976</v>
      </c>
      <c r="B12" s="18">
        <f>'Input-data'!B17</f>
        <v>2</v>
      </c>
      <c r="D12" s="2">
        <v>97.75</v>
      </c>
      <c r="E12" s="6">
        <f t="shared" ca="1" si="0"/>
        <v>59.817022752497223</v>
      </c>
    </row>
    <row r="13" spans="1:5" x14ac:dyDescent="0.25">
      <c r="A13" s="16">
        <f>Statistik!F17*100</f>
        <v>29.39464493597206</v>
      </c>
      <c r="B13" s="18">
        <f>'Input-data'!B16</f>
        <v>4</v>
      </c>
      <c r="D13" s="2">
        <v>97.5</v>
      </c>
      <c r="E13" s="6">
        <f t="shared" ca="1" si="0"/>
        <v>59.352247502774702</v>
      </c>
    </row>
    <row r="14" spans="1:5" x14ac:dyDescent="0.25">
      <c r="A14" s="16">
        <f>Statistik!F16*100</f>
        <v>41.598758246022506</v>
      </c>
      <c r="B14" s="18">
        <f>'Input-data'!B15</f>
        <v>8</v>
      </c>
      <c r="D14" s="2">
        <v>97.25</v>
      </c>
      <c r="E14" s="6">
        <f t="shared" ca="1" si="0"/>
        <v>58.887472253052152</v>
      </c>
    </row>
    <row r="15" spans="1:5" x14ac:dyDescent="0.25">
      <c r="A15" s="16">
        <f>Statistik!F15*100</f>
        <v>60.787737679472251</v>
      </c>
      <c r="B15" s="18">
        <f>'Input-data'!B14</f>
        <v>16</v>
      </c>
      <c r="D15" s="2">
        <v>97</v>
      </c>
      <c r="E15" s="6">
        <f t="shared" ca="1" si="0"/>
        <v>58.422697003329631</v>
      </c>
    </row>
    <row r="16" spans="1:5" x14ac:dyDescent="0.25">
      <c r="A16" s="16">
        <f>Statistik!F14*100</f>
        <v>82.51843228560341</v>
      </c>
      <c r="B16" s="18">
        <f>'Input-data'!B13</f>
        <v>31.5</v>
      </c>
      <c r="D16" s="2">
        <v>96.75</v>
      </c>
      <c r="E16" s="6">
        <f t="shared" ca="1" si="0"/>
        <v>57.95792175360711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57.49314650388456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57.028371254162039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56.563596004439518</v>
      </c>
    </row>
    <row r="20" spans="1:5" x14ac:dyDescent="0.25">
      <c r="D20" s="2">
        <v>95.75</v>
      </c>
      <c r="E20" s="6">
        <f t="shared" ca="1" si="0"/>
        <v>56.098820754716968</v>
      </c>
    </row>
    <row r="21" spans="1:5" x14ac:dyDescent="0.25">
      <c r="D21" s="2">
        <v>95.5</v>
      </c>
      <c r="E21" s="6">
        <f t="shared" ca="1" si="0"/>
        <v>55.634045504994447</v>
      </c>
    </row>
    <row r="22" spans="1:5" x14ac:dyDescent="0.25">
      <c r="D22" s="2">
        <v>95.25</v>
      </c>
      <c r="E22" s="6">
        <f t="shared" ca="1" si="0"/>
        <v>55.169270255271925</v>
      </c>
    </row>
    <row r="23" spans="1:5" x14ac:dyDescent="0.25">
      <c r="D23" s="2">
        <v>95</v>
      </c>
      <c r="E23" s="6">
        <f t="shared" ca="1" si="0"/>
        <v>54.704495005549376</v>
      </c>
    </row>
    <row r="24" spans="1:5" x14ac:dyDescent="0.25">
      <c r="D24" s="2">
        <v>94.75</v>
      </c>
      <c r="E24" s="6">
        <f t="shared" ca="1" si="0"/>
        <v>54.239719755826854</v>
      </c>
    </row>
    <row r="25" spans="1:5" x14ac:dyDescent="0.25">
      <c r="D25" s="2">
        <v>94.5</v>
      </c>
      <c r="E25" s="6">
        <f t="shared" ca="1" si="0"/>
        <v>53.774944506104333</v>
      </c>
    </row>
    <row r="26" spans="1:5" x14ac:dyDescent="0.25">
      <c r="D26" s="2">
        <v>94.25</v>
      </c>
      <c r="E26" s="6">
        <f t="shared" ca="1" si="0"/>
        <v>53.310169256381783</v>
      </c>
    </row>
    <row r="27" spans="1:5" x14ac:dyDescent="0.25">
      <c r="D27" s="2">
        <v>94</v>
      </c>
      <c r="E27" s="6">
        <f t="shared" ca="1" si="0"/>
        <v>52.845394006659262</v>
      </c>
    </row>
    <row r="28" spans="1:5" x14ac:dyDescent="0.25">
      <c r="D28" s="2">
        <v>93.75</v>
      </c>
      <c r="E28" s="6">
        <f t="shared" ca="1" si="0"/>
        <v>52.380618756936741</v>
      </c>
    </row>
    <row r="29" spans="1:5" x14ac:dyDescent="0.25">
      <c r="D29" s="2">
        <v>93.5</v>
      </c>
      <c r="E29" s="6">
        <f t="shared" ca="1" si="0"/>
        <v>51.91584350721422</v>
      </c>
    </row>
    <row r="30" spans="1:5" x14ac:dyDescent="0.25">
      <c r="D30" s="2">
        <v>93.25</v>
      </c>
      <c r="E30" s="6">
        <f t="shared" ca="1" si="0"/>
        <v>51.45106825749167</v>
      </c>
    </row>
    <row r="31" spans="1:5" x14ac:dyDescent="0.25">
      <c r="D31" s="2">
        <v>93</v>
      </c>
      <c r="E31" s="6">
        <f t="shared" ca="1" si="0"/>
        <v>50.986293007769149</v>
      </c>
    </row>
    <row r="32" spans="1:5" x14ac:dyDescent="0.25">
      <c r="D32" s="2">
        <v>92.75</v>
      </c>
      <c r="E32" s="6">
        <f t="shared" ca="1" si="0"/>
        <v>50.521517758046627</v>
      </c>
    </row>
    <row r="33" spans="4:5" x14ac:dyDescent="0.25">
      <c r="D33" s="2">
        <v>92.5</v>
      </c>
      <c r="E33" s="6">
        <f t="shared" ca="1" si="0"/>
        <v>50.056742508324078</v>
      </c>
    </row>
    <row r="34" spans="4:5" x14ac:dyDescent="0.25">
      <c r="D34" s="2">
        <v>92.25</v>
      </c>
      <c r="E34" s="6">
        <f t="shared" ca="1" si="0"/>
        <v>49.591967258601557</v>
      </c>
    </row>
    <row r="35" spans="4:5" x14ac:dyDescent="0.25">
      <c r="D35" s="2">
        <v>92</v>
      </c>
      <c r="E35" s="6">
        <f t="shared" ca="1" si="0"/>
        <v>49.127192008879035</v>
      </c>
    </row>
    <row r="36" spans="4:5" x14ac:dyDescent="0.25">
      <c r="D36" s="2">
        <v>91.75</v>
      </c>
      <c r="E36" s="6">
        <f t="shared" ca="1" si="0"/>
        <v>48.662416759156486</v>
      </c>
    </row>
    <row r="37" spans="4:5" x14ac:dyDescent="0.25">
      <c r="D37" s="2">
        <v>91.5</v>
      </c>
      <c r="E37" s="6">
        <f t="shared" ca="1" si="0"/>
        <v>48.197641509433964</v>
      </c>
    </row>
    <row r="38" spans="4:5" x14ac:dyDescent="0.25">
      <c r="D38" s="2">
        <v>91.25</v>
      </c>
      <c r="E38" s="6">
        <f t="shared" ca="1" si="0"/>
        <v>47.732866259711443</v>
      </c>
    </row>
    <row r="39" spans="4:5" x14ac:dyDescent="0.25">
      <c r="D39" s="2">
        <v>91</v>
      </c>
      <c r="E39" s="6">
        <f t="shared" ca="1" si="0"/>
        <v>47.268091009988893</v>
      </c>
    </row>
    <row r="40" spans="4:5" x14ac:dyDescent="0.25">
      <c r="D40" s="2">
        <v>90.75</v>
      </c>
      <c r="E40" s="6">
        <f t="shared" ca="1" si="0"/>
        <v>46.803315760266372</v>
      </c>
    </row>
    <row r="41" spans="4:5" x14ac:dyDescent="0.25">
      <c r="D41" s="2">
        <v>90.5</v>
      </c>
      <c r="E41" s="6">
        <f t="shared" ca="1" si="0"/>
        <v>46.338540510543851</v>
      </c>
    </row>
    <row r="42" spans="4:5" x14ac:dyDescent="0.25">
      <c r="D42" s="2">
        <v>90.25</v>
      </c>
      <c r="E42" s="6">
        <f t="shared" ca="1" si="0"/>
        <v>45.873765260821301</v>
      </c>
    </row>
    <row r="43" spans="4:5" x14ac:dyDescent="0.25">
      <c r="D43" s="2">
        <v>90</v>
      </c>
      <c r="E43" s="6">
        <f t="shared" ca="1" si="0"/>
        <v>45.40899001109878</v>
      </c>
    </row>
    <row r="44" spans="4:5" x14ac:dyDescent="0.25">
      <c r="D44" s="2">
        <v>89.75</v>
      </c>
      <c r="E44" s="6">
        <f t="shared" ca="1" si="0"/>
        <v>44.944214761376259</v>
      </c>
    </row>
    <row r="45" spans="4:5" x14ac:dyDescent="0.25">
      <c r="D45" s="2">
        <v>89.5</v>
      </c>
      <c r="E45" s="6">
        <f t="shared" ca="1" si="0"/>
        <v>44.479439511653709</v>
      </c>
    </row>
    <row r="46" spans="4:5" x14ac:dyDescent="0.25">
      <c r="D46" s="2">
        <v>89.25</v>
      </c>
      <c r="E46" s="6">
        <f t="shared" ca="1" si="0"/>
        <v>44.014664261931188</v>
      </c>
    </row>
    <row r="47" spans="4:5" x14ac:dyDescent="0.25">
      <c r="D47" s="2">
        <v>89</v>
      </c>
      <c r="E47" s="6">
        <f t="shared" ca="1" si="0"/>
        <v>43.549889012208666</v>
      </c>
    </row>
    <row r="48" spans="4:5" x14ac:dyDescent="0.25">
      <c r="D48" s="2">
        <v>88.75</v>
      </c>
      <c r="E48" s="6">
        <f t="shared" ca="1" si="0"/>
        <v>43.085113762486117</v>
      </c>
    </row>
    <row r="49" spans="4:5" x14ac:dyDescent="0.25">
      <c r="D49" s="2">
        <v>88.5</v>
      </c>
      <c r="E49" s="6">
        <f t="shared" ca="1" si="0"/>
        <v>42.620338512763595</v>
      </c>
    </row>
    <row r="50" spans="4:5" x14ac:dyDescent="0.25">
      <c r="D50" s="2">
        <v>88.25</v>
      </c>
      <c r="E50" s="6">
        <f t="shared" ca="1" si="0"/>
        <v>42.155563263041074</v>
      </c>
    </row>
    <row r="51" spans="4:5" x14ac:dyDescent="0.25">
      <c r="D51" s="2">
        <v>88</v>
      </c>
      <c r="E51" s="6">
        <f t="shared" ca="1" si="0"/>
        <v>41.690788013318524</v>
      </c>
    </row>
    <row r="52" spans="4:5" x14ac:dyDescent="0.25">
      <c r="D52" s="2">
        <v>87.75</v>
      </c>
      <c r="E52" s="6">
        <f t="shared" ca="1" si="0"/>
        <v>41.226012763596003</v>
      </c>
    </row>
    <row r="53" spans="4:5" x14ac:dyDescent="0.25">
      <c r="D53" s="2">
        <v>87.5</v>
      </c>
      <c r="E53" s="6">
        <f t="shared" ca="1" si="0"/>
        <v>40.761237513873482</v>
      </c>
    </row>
    <row r="54" spans="4:5" x14ac:dyDescent="0.25">
      <c r="D54" s="2">
        <v>87.25</v>
      </c>
      <c r="E54" s="6">
        <f t="shared" ca="1" si="0"/>
        <v>40.296462264150932</v>
      </c>
    </row>
    <row r="55" spans="4:5" x14ac:dyDescent="0.25">
      <c r="D55" s="2">
        <v>87</v>
      </c>
      <c r="E55" s="6">
        <f t="shared" ca="1" si="0"/>
        <v>39.831687014428411</v>
      </c>
    </row>
    <row r="56" spans="4:5" x14ac:dyDescent="0.25">
      <c r="D56" s="2">
        <v>86.75</v>
      </c>
      <c r="E56" s="6">
        <f t="shared" ca="1" si="0"/>
        <v>39.36691176470589</v>
      </c>
    </row>
    <row r="57" spans="4:5" x14ac:dyDescent="0.25">
      <c r="D57" s="2">
        <v>86.5</v>
      </c>
      <c r="E57" s="6">
        <f t="shared" ca="1" si="0"/>
        <v>38.902136514983368</v>
      </c>
    </row>
    <row r="58" spans="4:5" x14ac:dyDescent="0.25">
      <c r="D58" s="2">
        <v>86.25</v>
      </c>
      <c r="E58" s="6">
        <f t="shared" ca="1" si="0"/>
        <v>38.437361265260819</v>
      </c>
    </row>
    <row r="59" spans="4:5" x14ac:dyDescent="0.25">
      <c r="D59" s="2">
        <v>86</v>
      </c>
      <c r="E59" s="6">
        <f t="shared" ca="1" si="0"/>
        <v>37.972586015538297</v>
      </c>
    </row>
    <row r="60" spans="4:5" x14ac:dyDescent="0.25">
      <c r="D60" s="2">
        <v>85.75</v>
      </c>
      <c r="E60" s="6">
        <f t="shared" ca="1" si="0"/>
        <v>37.507810765815776</v>
      </c>
    </row>
    <row r="61" spans="4:5" x14ac:dyDescent="0.25">
      <c r="D61" s="2">
        <v>85.5</v>
      </c>
      <c r="E61" s="6">
        <f t="shared" ca="1" si="0"/>
        <v>37.043035516093227</v>
      </c>
    </row>
    <row r="62" spans="4:5" x14ac:dyDescent="0.25">
      <c r="D62" s="2">
        <v>85.25</v>
      </c>
      <c r="E62" s="6">
        <f t="shared" ca="1" si="0"/>
        <v>36.578260266370705</v>
      </c>
    </row>
    <row r="63" spans="4:5" x14ac:dyDescent="0.25">
      <c r="D63" s="2">
        <v>85</v>
      </c>
      <c r="E63" s="6">
        <f t="shared" ca="1" si="0"/>
        <v>36.113485016648184</v>
      </c>
    </row>
    <row r="64" spans="4:5" x14ac:dyDescent="0.25">
      <c r="D64" s="2">
        <v>84.75</v>
      </c>
      <c r="E64" s="6">
        <f t="shared" ca="1" si="0"/>
        <v>35.648709766925634</v>
      </c>
    </row>
    <row r="65" spans="4:5" x14ac:dyDescent="0.25">
      <c r="D65" s="2">
        <v>84.5</v>
      </c>
      <c r="E65" s="6">
        <f t="shared" ca="1" si="0"/>
        <v>35.183934517203113</v>
      </c>
    </row>
    <row r="66" spans="4:5" x14ac:dyDescent="0.25">
      <c r="D66" s="2">
        <v>84.25</v>
      </c>
      <c r="E66" s="6">
        <f t="shared" ca="1" si="0"/>
        <v>34.719159267480592</v>
      </c>
    </row>
    <row r="67" spans="4:5" x14ac:dyDescent="0.25">
      <c r="D67" s="2">
        <v>84</v>
      </c>
      <c r="E67" s="6">
        <f t="shared" ca="1" si="0"/>
        <v>34.254384017758042</v>
      </c>
    </row>
    <row r="68" spans="4:5" x14ac:dyDescent="0.25">
      <c r="D68" s="2">
        <v>83.75</v>
      </c>
      <c r="E68" s="6">
        <f t="shared" ca="1" si="0"/>
        <v>33.789608768035521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33.324833518313</v>
      </c>
    </row>
    <row r="70" spans="4:5" x14ac:dyDescent="0.25">
      <c r="D70" s="2">
        <v>83.25</v>
      </c>
      <c r="E70" s="6">
        <f t="shared" ca="1" si="1"/>
        <v>32.86005826859045</v>
      </c>
    </row>
    <row r="71" spans="4:5" x14ac:dyDescent="0.25">
      <c r="D71" s="2">
        <v>83</v>
      </c>
      <c r="E71" s="6">
        <f t="shared" ca="1" si="1"/>
        <v>32.395283018867929</v>
      </c>
    </row>
    <row r="72" spans="4:5" x14ac:dyDescent="0.25">
      <c r="D72" s="2">
        <v>82.75</v>
      </c>
      <c r="E72" s="6">
        <f t="shared" ca="1" si="1"/>
        <v>31.930507769145407</v>
      </c>
    </row>
    <row r="73" spans="4:5" x14ac:dyDescent="0.25">
      <c r="D73" s="2">
        <v>82.5</v>
      </c>
      <c r="E73" s="6">
        <f t="shared" ca="1" si="1"/>
        <v>31.486852678571424</v>
      </c>
    </row>
    <row r="74" spans="4:5" x14ac:dyDescent="0.25">
      <c r="D74" s="2">
        <v>82.25</v>
      </c>
      <c r="E74" s="6">
        <f t="shared" ca="1" si="1"/>
        <v>31.308533482142856</v>
      </c>
    </row>
    <row r="75" spans="4:5" x14ac:dyDescent="0.25">
      <c r="D75" s="2">
        <v>82</v>
      </c>
      <c r="E75" s="6">
        <f t="shared" ca="1" si="1"/>
        <v>31.130214285714281</v>
      </c>
    </row>
    <row r="76" spans="4:5" x14ac:dyDescent="0.25">
      <c r="D76" s="2">
        <v>81.75</v>
      </c>
      <c r="E76" s="6">
        <f t="shared" ca="1" si="1"/>
        <v>30.951895089285713</v>
      </c>
    </row>
    <row r="77" spans="4:5" x14ac:dyDescent="0.25">
      <c r="D77" s="2">
        <v>81.5</v>
      </c>
      <c r="E77" s="6">
        <f t="shared" ca="1" si="1"/>
        <v>30.773575892857139</v>
      </c>
    </row>
    <row r="78" spans="4:5" x14ac:dyDescent="0.25">
      <c r="D78" s="2">
        <v>81.25</v>
      </c>
      <c r="E78" s="6">
        <f t="shared" ca="1" si="1"/>
        <v>30.595256696428571</v>
      </c>
    </row>
    <row r="79" spans="4:5" x14ac:dyDescent="0.25">
      <c r="D79" s="2">
        <v>81</v>
      </c>
      <c r="E79" s="6">
        <f t="shared" ca="1" si="1"/>
        <v>30.416937499999996</v>
      </c>
    </row>
    <row r="80" spans="4:5" x14ac:dyDescent="0.25">
      <c r="D80" s="2">
        <v>80.75</v>
      </c>
      <c r="E80" s="6">
        <f t="shared" ca="1" si="1"/>
        <v>30.238618303571428</v>
      </c>
    </row>
    <row r="81" spans="4:5" x14ac:dyDescent="0.25">
      <c r="D81" s="2">
        <v>80.5</v>
      </c>
      <c r="E81" s="6">
        <f t="shared" ca="1" si="1"/>
        <v>30.060299107142853</v>
      </c>
    </row>
    <row r="82" spans="4:5" x14ac:dyDescent="0.25">
      <c r="D82" s="2">
        <v>80.25</v>
      </c>
      <c r="E82" s="6">
        <f t="shared" ca="1" si="1"/>
        <v>29.881979910714286</v>
      </c>
    </row>
    <row r="83" spans="4:5" x14ac:dyDescent="0.25">
      <c r="D83" s="2">
        <v>80</v>
      </c>
      <c r="E83" s="6">
        <f t="shared" ca="1" si="1"/>
        <v>29.703660714285711</v>
      </c>
    </row>
    <row r="84" spans="4:5" x14ac:dyDescent="0.25">
      <c r="D84" s="2">
        <v>79.75</v>
      </c>
      <c r="E84" s="6">
        <f t="shared" ca="1" si="1"/>
        <v>29.525341517857143</v>
      </c>
    </row>
    <row r="85" spans="4:5" x14ac:dyDescent="0.25">
      <c r="D85" s="2">
        <v>79.5</v>
      </c>
      <c r="E85" s="6">
        <f t="shared" ca="1" si="1"/>
        <v>29.347022321428568</v>
      </c>
    </row>
    <row r="86" spans="4:5" x14ac:dyDescent="0.25">
      <c r="D86" s="2">
        <v>79.25</v>
      </c>
      <c r="E86" s="6">
        <f t="shared" ca="1" si="1"/>
        <v>29.168703125</v>
      </c>
    </row>
    <row r="87" spans="4:5" x14ac:dyDescent="0.25">
      <c r="D87" s="2">
        <v>79</v>
      </c>
      <c r="E87" s="6">
        <f t="shared" ca="1" si="1"/>
        <v>28.990383928571426</v>
      </c>
    </row>
    <row r="88" spans="4:5" x14ac:dyDescent="0.25">
      <c r="D88" s="2">
        <v>78.75</v>
      </c>
      <c r="E88" s="6">
        <f t="shared" ca="1" si="1"/>
        <v>28.812064732142858</v>
      </c>
    </row>
    <row r="89" spans="4:5" x14ac:dyDescent="0.25">
      <c r="D89" s="2">
        <v>78.5</v>
      </c>
      <c r="E89" s="6">
        <f t="shared" ca="1" si="1"/>
        <v>28.633745535714283</v>
      </c>
    </row>
    <row r="90" spans="4:5" x14ac:dyDescent="0.25">
      <c r="D90" s="2">
        <v>78.25</v>
      </c>
      <c r="E90" s="6">
        <f t="shared" ca="1" si="1"/>
        <v>28.455426339285715</v>
      </c>
    </row>
    <row r="91" spans="4:5" x14ac:dyDescent="0.25">
      <c r="D91" s="2">
        <v>78</v>
      </c>
      <c r="E91" s="6">
        <f t="shared" ca="1" si="1"/>
        <v>28.27710714285714</v>
      </c>
    </row>
    <row r="92" spans="4:5" x14ac:dyDescent="0.25">
      <c r="D92" s="2">
        <v>77.75</v>
      </c>
      <c r="E92" s="6">
        <f t="shared" ca="1" si="1"/>
        <v>28.098787946428573</v>
      </c>
    </row>
    <row r="93" spans="4:5" x14ac:dyDescent="0.25">
      <c r="D93" s="2">
        <v>77.5</v>
      </c>
      <c r="E93" s="6">
        <f t="shared" ca="1" si="1"/>
        <v>27.920468749999998</v>
      </c>
    </row>
    <row r="94" spans="4:5" x14ac:dyDescent="0.25">
      <c r="D94" s="2">
        <v>77.25</v>
      </c>
      <c r="E94" s="6">
        <f t="shared" ca="1" si="1"/>
        <v>27.74214955357143</v>
      </c>
    </row>
    <row r="95" spans="4:5" x14ac:dyDescent="0.25">
      <c r="D95" s="2">
        <v>77</v>
      </c>
      <c r="E95" s="6">
        <f t="shared" ca="1" si="1"/>
        <v>27.563830357142855</v>
      </c>
    </row>
    <row r="96" spans="4:5" x14ac:dyDescent="0.25">
      <c r="D96" s="2">
        <v>76.75</v>
      </c>
      <c r="E96" s="6">
        <f t="shared" ca="1" si="1"/>
        <v>27.38551116071428</v>
      </c>
    </row>
    <row r="97" spans="4:5" x14ac:dyDescent="0.25">
      <c r="D97" s="2">
        <v>76.5</v>
      </c>
      <c r="E97" s="6">
        <f t="shared" ca="1" si="1"/>
        <v>27.207191964285713</v>
      </c>
    </row>
    <row r="98" spans="4:5" x14ac:dyDescent="0.25">
      <c r="D98" s="2">
        <v>76.25</v>
      </c>
      <c r="E98" s="6">
        <f t="shared" ca="1" si="1"/>
        <v>27.028872767857138</v>
      </c>
    </row>
    <row r="99" spans="4:5" x14ac:dyDescent="0.25">
      <c r="D99" s="2">
        <v>76</v>
      </c>
      <c r="E99" s="6">
        <f t="shared" ca="1" si="1"/>
        <v>26.85055357142857</v>
      </c>
    </row>
    <row r="100" spans="4:5" x14ac:dyDescent="0.25">
      <c r="D100" s="2">
        <v>75.75</v>
      </c>
      <c r="E100" s="6">
        <f t="shared" ca="1" si="1"/>
        <v>26.672234374999995</v>
      </c>
    </row>
    <row r="101" spans="4:5" x14ac:dyDescent="0.25">
      <c r="D101" s="2">
        <v>75.5</v>
      </c>
      <c r="E101" s="6">
        <f t="shared" ca="1" si="1"/>
        <v>26.493915178571427</v>
      </c>
    </row>
    <row r="102" spans="4:5" x14ac:dyDescent="0.25">
      <c r="D102" s="2">
        <v>75.25</v>
      </c>
      <c r="E102" s="6">
        <f t="shared" ca="1" si="1"/>
        <v>26.315595982142852</v>
      </c>
    </row>
    <row r="103" spans="4:5" x14ac:dyDescent="0.25">
      <c r="D103" s="2">
        <v>75</v>
      </c>
      <c r="E103" s="6">
        <f t="shared" ca="1" si="1"/>
        <v>26.137276785714285</v>
      </c>
    </row>
    <row r="104" spans="4:5" x14ac:dyDescent="0.25">
      <c r="D104" s="2">
        <v>74.75</v>
      </c>
      <c r="E104" s="6">
        <f t="shared" ca="1" si="1"/>
        <v>25.95895758928571</v>
      </c>
    </row>
    <row r="105" spans="4:5" x14ac:dyDescent="0.25">
      <c r="D105" s="2">
        <v>74.5</v>
      </c>
      <c r="E105" s="6">
        <f t="shared" ca="1" si="1"/>
        <v>25.780638392857142</v>
      </c>
    </row>
    <row r="106" spans="4:5" x14ac:dyDescent="0.25">
      <c r="D106" s="2">
        <v>74.25</v>
      </c>
      <c r="E106" s="6">
        <f t="shared" ca="1" si="1"/>
        <v>25.602319196428567</v>
      </c>
    </row>
    <row r="107" spans="4:5" x14ac:dyDescent="0.25">
      <c r="D107" s="2">
        <v>74</v>
      </c>
      <c r="E107" s="6">
        <f t="shared" ca="1" si="1"/>
        <v>25.423999999999999</v>
      </c>
    </row>
    <row r="108" spans="4:5" x14ac:dyDescent="0.25">
      <c r="D108" s="2">
        <v>73.75</v>
      </c>
      <c r="E108" s="6">
        <f t="shared" ca="1" si="1"/>
        <v>25.245680803571425</v>
      </c>
    </row>
    <row r="109" spans="4:5" x14ac:dyDescent="0.25">
      <c r="D109" s="2">
        <v>73.5</v>
      </c>
      <c r="E109" s="6">
        <f t="shared" ca="1" si="1"/>
        <v>25.067361607142857</v>
      </c>
    </row>
    <row r="110" spans="4:5" x14ac:dyDescent="0.25">
      <c r="D110" s="2">
        <v>73.25</v>
      </c>
      <c r="E110" s="6">
        <f t="shared" ca="1" si="1"/>
        <v>24.889042410714282</v>
      </c>
    </row>
    <row r="111" spans="4:5" x14ac:dyDescent="0.25">
      <c r="D111" s="2">
        <v>73</v>
      </c>
      <c r="E111" s="6">
        <f t="shared" ca="1" si="1"/>
        <v>24.710723214285714</v>
      </c>
    </row>
    <row r="112" spans="4:5" x14ac:dyDescent="0.25">
      <c r="D112" s="2">
        <v>72.75</v>
      </c>
      <c r="E112" s="6">
        <f t="shared" ca="1" si="1"/>
        <v>24.532404017857139</v>
      </c>
    </row>
    <row r="113" spans="4:5" x14ac:dyDescent="0.25">
      <c r="D113" s="2">
        <v>72.5</v>
      </c>
      <c r="E113" s="6">
        <f t="shared" ca="1" si="1"/>
        <v>24.354084821428572</v>
      </c>
    </row>
    <row r="114" spans="4:5" x14ac:dyDescent="0.25">
      <c r="D114" s="2">
        <v>72.25</v>
      </c>
      <c r="E114" s="6">
        <f t="shared" ca="1" si="1"/>
        <v>24.175765624999997</v>
      </c>
    </row>
    <row r="115" spans="4:5" x14ac:dyDescent="0.25">
      <c r="D115" s="2">
        <v>72</v>
      </c>
      <c r="E115" s="6">
        <f t="shared" ca="1" si="1"/>
        <v>23.997446428571429</v>
      </c>
    </row>
    <row r="116" spans="4:5" x14ac:dyDescent="0.25">
      <c r="D116" s="2">
        <v>71.75</v>
      </c>
      <c r="E116" s="6">
        <f t="shared" ca="1" si="1"/>
        <v>23.819127232142854</v>
      </c>
    </row>
    <row r="117" spans="4:5" x14ac:dyDescent="0.25">
      <c r="D117" s="2">
        <v>71.5</v>
      </c>
      <c r="E117" s="6">
        <f t="shared" ca="1" si="1"/>
        <v>23.640808035714286</v>
      </c>
    </row>
    <row r="118" spans="4:5" x14ac:dyDescent="0.25">
      <c r="D118" s="2">
        <v>71.25</v>
      </c>
      <c r="E118" s="6">
        <f t="shared" ca="1" si="1"/>
        <v>23.462488839285712</v>
      </c>
    </row>
    <row r="119" spans="4:5" x14ac:dyDescent="0.25">
      <c r="D119" s="2">
        <v>71</v>
      </c>
      <c r="E119" s="6">
        <f t="shared" ca="1" si="1"/>
        <v>23.284169642857144</v>
      </c>
    </row>
    <row r="120" spans="4:5" x14ac:dyDescent="0.25">
      <c r="D120" s="2">
        <v>70.75</v>
      </c>
      <c r="E120" s="6">
        <f t="shared" ca="1" si="1"/>
        <v>23.105850446428569</v>
      </c>
    </row>
    <row r="121" spans="4:5" x14ac:dyDescent="0.25">
      <c r="D121" s="2">
        <v>70.5</v>
      </c>
      <c r="E121" s="6">
        <f t="shared" ca="1" si="1"/>
        <v>22.927531250000001</v>
      </c>
    </row>
    <row r="122" spans="4:5" x14ac:dyDescent="0.25">
      <c r="D122" s="2">
        <v>70.25</v>
      </c>
      <c r="E122" s="6">
        <f t="shared" ca="1" si="1"/>
        <v>22.749212053571426</v>
      </c>
    </row>
    <row r="123" spans="4:5" x14ac:dyDescent="0.25">
      <c r="D123" s="2">
        <v>70</v>
      </c>
      <c r="E123" s="6">
        <f t="shared" ca="1" si="1"/>
        <v>22.570892857142852</v>
      </c>
    </row>
    <row r="124" spans="4:5" x14ac:dyDescent="0.25">
      <c r="D124" s="2">
        <v>69.75</v>
      </c>
      <c r="E124" s="6">
        <f t="shared" ca="1" si="1"/>
        <v>22.392573660714284</v>
      </c>
    </row>
    <row r="125" spans="4:5" x14ac:dyDescent="0.25">
      <c r="D125" s="2">
        <v>69.5</v>
      </c>
      <c r="E125" s="6">
        <f t="shared" ca="1" si="1"/>
        <v>22.214254464285709</v>
      </c>
    </row>
    <row r="126" spans="4:5" x14ac:dyDescent="0.25">
      <c r="D126" s="2">
        <v>69.25</v>
      </c>
      <c r="E126" s="6">
        <f t="shared" ca="1" si="1"/>
        <v>22.035935267857141</v>
      </c>
    </row>
    <row r="127" spans="4:5" x14ac:dyDescent="0.25">
      <c r="D127" s="2">
        <v>69</v>
      </c>
      <c r="E127" s="6">
        <f t="shared" ca="1" si="1"/>
        <v>21.857616071428566</v>
      </c>
    </row>
    <row r="128" spans="4:5" x14ac:dyDescent="0.25">
      <c r="D128" s="2">
        <v>68.75</v>
      </c>
      <c r="E128" s="6">
        <f t="shared" ca="1" si="1"/>
        <v>21.679296874999999</v>
      </c>
    </row>
    <row r="129" spans="4:5" x14ac:dyDescent="0.25">
      <c r="D129" s="2">
        <v>68.5</v>
      </c>
      <c r="E129" s="6">
        <f t="shared" ca="1" si="1"/>
        <v>21.500977678571424</v>
      </c>
    </row>
    <row r="130" spans="4:5" x14ac:dyDescent="0.25">
      <c r="D130" s="2">
        <v>68.25</v>
      </c>
      <c r="E130" s="6">
        <f t="shared" ca="1" si="1"/>
        <v>21.322658482142856</v>
      </c>
    </row>
    <row r="131" spans="4:5" x14ac:dyDescent="0.25">
      <c r="D131" s="2">
        <v>68</v>
      </c>
      <c r="E131" s="6">
        <f t="shared" ca="1" si="1"/>
        <v>21.144339285714281</v>
      </c>
    </row>
    <row r="132" spans="4:5" x14ac:dyDescent="0.25">
      <c r="D132" s="2">
        <v>67.75</v>
      </c>
      <c r="E132" s="6">
        <f t="shared" ca="1" si="1"/>
        <v>20.966020089285713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20.787700892857139</v>
      </c>
    </row>
    <row r="134" spans="4:5" x14ac:dyDescent="0.25">
      <c r="D134" s="2">
        <v>67.25</v>
      </c>
      <c r="E134" s="6">
        <f t="shared" ca="1" si="2"/>
        <v>20.609381696428571</v>
      </c>
    </row>
    <row r="135" spans="4:5" x14ac:dyDescent="0.25">
      <c r="D135" s="2">
        <v>67</v>
      </c>
      <c r="E135" s="6">
        <f t="shared" ca="1" si="2"/>
        <v>20.431062499999996</v>
      </c>
    </row>
    <row r="136" spans="4:5" x14ac:dyDescent="0.25">
      <c r="D136" s="2">
        <v>66.75</v>
      </c>
      <c r="E136" s="6">
        <f t="shared" ca="1" si="2"/>
        <v>20.252743303571428</v>
      </c>
    </row>
    <row r="137" spans="4:5" x14ac:dyDescent="0.25">
      <c r="D137" s="2">
        <v>66.5</v>
      </c>
      <c r="E137" s="6">
        <f t="shared" ca="1" si="2"/>
        <v>20.074424107142853</v>
      </c>
    </row>
    <row r="138" spans="4:5" x14ac:dyDescent="0.25">
      <c r="D138" s="2">
        <v>66.25</v>
      </c>
      <c r="E138" s="6">
        <f t="shared" ca="1" si="2"/>
        <v>19.896104910714286</v>
      </c>
    </row>
    <row r="139" spans="4:5" x14ac:dyDescent="0.25">
      <c r="D139" s="2">
        <v>66</v>
      </c>
      <c r="E139" s="6">
        <f t="shared" ca="1" si="2"/>
        <v>19.717785714285711</v>
      </c>
    </row>
    <row r="140" spans="4:5" x14ac:dyDescent="0.25">
      <c r="D140" s="2">
        <v>65.75</v>
      </c>
      <c r="E140" s="6">
        <f t="shared" ca="1" si="2"/>
        <v>19.539466517857143</v>
      </c>
    </row>
    <row r="141" spans="4:5" x14ac:dyDescent="0.25">
      <c r="D141" s="2">
        <v>65.5</v>
      </c>
      <c r="E141" s="6">
        <f t="shared" ca="1" si="2"/>
        <v>19.361147321428568</v>
      </c>
    </row>
    <row r="142" spans="4:5" x14ac:dyDescent="0.25">
      <c r="D142" s="2">
        <v>65.25</v>
      </c>
      <c r="E142" s="6">
        <f t="shared" ca="1" si="2"/>
        <v>19.182828125</v>
      </c>
    </row>
    <row r="143" spans="4:5" x14ac:dyDescent="0.25">
      <c r="D143" s="2">
        <v>65</v>
      </c>
      <c r="E143" s="6">
        <f t="shared" ca="1" si="2"/>
        <v>19.004508928571425</v>
      </c>
    </row>
    <row r="144" spans="4:5" x14ac:dyDescent="0.25">
      <c r="D144" s="2">
        <v>64.75</v>
      </c>
      <c r="E144" s="6">
        <f t="shared" ca="1" si="2"/>
        <v>18.826189732142858</v>
      </c>
    </row>
    <row r="145" spans="4:5" x14ac:dyDescent="0.25">
      <c r="D145" s="2">
        <v>64.5</v>
      </c>
      <c r="E145" s="6">
        <f t="shared" ca="1" si="2"/>
        <v>18.647870535714283</v>
      </c>
    </row>
    <row r="146" spans="4:5" x14ac:dyDescent="0.25">
      <c r="D146" s="2">
        <v>64.25</v>
      </c>
      <c r="E146" s="6">
        <f t="shared" ca="1" si="2"/>
        <v>18.469551339285715</v>
      </c>
    </row>
    <row r="147" spans="4:5" x14ac:dyDescent="0.25">
      <c r="D147" s="2">
        <v>64</v>
      </c>
      <c r="E147" s="6">
        <f t="shared" ca="1" si="2"/>
        <v>18.29123214285714</v>
      </c>
    </row>
    <row r="148" spans="4:5" x14ac:dyDescent="0.25">
      <c r="D148" s="2">
        <v>63.75</v>
      </c>
      <c r="E148" s="6">
        <f t="shared" ca="1" si="2"/>
        <v>18.112912946428565</v>
      </c>
    </row>
    <row r="149" spans="4:5" x14ac:dyDescent="0.25">
      <c r="D149" s="2">
        <v>63.5</v>
      </c>
      <c r="E149" s="6">
        <f t="shared" ca="1" si="2"/>
        <v>17.934593749999998</v>
      </c>
    </row>
    <row r="150" spans="4:5" x14ac:dyDescent="0.25">
      <c r="D150" s="2">
        <v>63.25</v>
      </c>
      <c r="E150" s="6">
        <f t="shared" ca="1" si="2"/>
        <v>17.756274553571423</v>
      </c>
    </row>
    <row r="151" spans="4:5" x14ac:dyDescent="0.25">
      <c r="D151" s="2">
        <v>63</v>
      </c>
      <c r="E151" s="6">
        <f t="shared" ca="1" si="2"/>
        <v>17.577955357142855</v>
      </c>
    </row>
    <row r="152" spans="4:5" x14ac:dyDescent="0.25">
      <c r="D152" s="2">
        <v>62.75</v>
      </c>
      <c r="E152" s="6">
        <f t="shared" ca="1" si="2"/>
        <v>17.39963616071428</v>
      </c>
    </row>
    <row r="153" spans="4:5" x14ac:dyDescent="0.25">
      <c r="D153" s="2">
        <v>62.5</v>
      </c>
      <c r="E153" s="6">
        <f t="shared" ca="1" si="2"/>
        <v>17.221316964285712</v>
      </c>
    </row>
    <row r="154" spans="4:5" x14ac:dyDescent="0.25">
      <c r="D154" s="2">
        <v>62.25</v>
      </c>
      <c r="E154" s="6">
        <f t="shared" ca="1" si="2"/>
        <v>17.042997767857138</v>
      </c>
    </row>
    <row r="155" spans="4:5" x14ac:dyDescent="0.25">
      <c r="D155" s="2">
        <v>62</v>
      </c>
      <c r="E155" s="6">
        <f t="shared" ca="1" si="2"/>
        <v>16.86467857142857</v>
      </c>
    </row>
    <row r="156" spans="4:5" x14ac:dyDescent="0.25">
      <c r="D156" s="2">
        <v>61.75</v>
      </c>
      <c r="E156" s="6">
        <f t="shared" ca="1" si="2"/>
        <v>16.686359374999995</v>
      </c>
    </row>
    <row r="157" spans="4:5" x14ac:dyDescent="0.25">
      <c r="D157" s="2">
        <v>61.5</v>
      </c>
      <c r="E157" s="6">
        <f t="shared" ca="1" si="2"/>
        <v>16.508040178571427</v>
      </c>
    </row>
    <row r="158" spans="4:5" x14ac:dyDescent="0.25">
      <c r="D158" s="2">
        <v>61.25</v>
      </c>
      <c r="E158" s="6">
        <f t="shared" ca="1" si="2"/>
        <v>16.329720982142852</v>
      </c>
    </row>
    <row r="159" spans="4:5" x14ac:dyDescent="0.25">
      <c r="D159" s="2">
        <v>61</v>
      </c>
      <c r="E159" s="6">
        <f t="shared" ca="1" si="2"/>
        <v>16.151401785714285</v>
      </c>
    </row>
    <row r="160" spans="4:5" x14ac:dyDescent="0.25">
      <c r="D160" s="2">
        <v>60.75</v>
      </c>
      <c r="E160" s="6">
        <f t="shared" ca="1" si="2"/>
        <v>15.984266936299296</v>
      </c>
    </row>
    <row r="161" spans="4:5" x14ac:dyDescent="0.25">
      <c r="D161" s="2">
        <v>60.5</v>
      </c>
      <c r="E161" s="6">
        <f t="shared" ca="1" si="2"/>
        <v>15.880040444893833</v>
      </c>
    </row>
    <row r="162" spans="4:5" x14ac:dyDescent="0.25">
      <c r="D162" s="2">
        <v>60.25</v>
      </c>
      <c r="E162" s="6">
        <f t="shared" ca="1" si="2"/>
        <v>15.775813953488374</v>
      </c>
    </row>
    <row r="163" spans="4:5" x14ac:dyDescent="0.25">
      <c r="D163" s="2">
        <v>60</v>
      </c>
      <c r="E163" s="6">
        <f t="shared" ca="1" si="2"/>
        <v>15.671587462082915</v>
      </c>
    </row>
    <row r="164" spans="4:5" x14ac:dyDescent="0.25">
      <c r="D164" s="2">
        <v>59.75</v>
      </c>
      <c r="E164" s="6">
        <f t="shared" ca="1" si="2"/>
        <v>15.567360970677456</v>
      </c>
    </row>
    <row r="165" spans="4:5" x14ac:dyDescent="0.25">
      <c r="D165" s="2">
        <v>59.5</v>
      </c>
      <c r="E165" s="6">
        <f t="shared" ca="1" si="2"/>
        <v>15.463134479271993</v>
      </c>
    </row>
    <row r="166" spans="4:5" x14ac:dyDescent="0.25">
      <c r="D166" s="2">
        <v>59.25</v>
      </c>
      <c r="E166" s="6">
        <f t="shared" ca="1" si="2"/>
        <v>15.358907987866534</v>
      </c>
    </row>
    <row r="167" spans="4:5" x14ac:dyDescent="0.25">
      <c r="D167" s="2">
        <v>59</v>
      </c>
      <c r="E167" s="6">
        <f t="shared" ca="1" si="2"/>
        <v>15.254681496461075</v>
      </c>
    </row>
    <row r="168" spans="4:5" x14ac:dyDescent="0.25">
      <c r="D168" s="2">
        <v>58.75</v>
      </c>
      <c r="E168" s="6">
        <f t="shared" ca="1" si="2"/>
        <v>15.150455005055615</v>
      </c>
    </row>
    <row r="169" spans="4:5" x14ac:dyDescent="0.25">
      <c r="D169" s="2">
        <v>58.5</v>
      </c>
      <c r="E169" s="6">
        <f t="shared" ca="1" si="2"/>
        <v>15.046228513650153</v>
      </c>
    </row>
    <row r="170" spans="4:5" x14ac:dyDescent="0.25">
      <c r="D170" s="2">
        <v>58.25</v>
      </c>
      <c r="E170" s="6">
        <f t="shared" ca="1" si="2"/>
        <v>14.942002022244694</v>
      </c>
    </row>
    <row r="171" spans="4:5" x14ac:dyDescent="0.25">
      <c r="D171" s="2">
        <v>58</v>
      </c>
      <c r="E171" s="6">
        <f t="shared" ca="1" si="2"/>
        <v>14.837775530839235</v>
      </c>
    </row>
    <row r="172" spans="4:5" x14ac:dyDescent="0.25">
      <c r="D172" s="2">
        <v>57.75</v>
      </c>
      <c r="E172" s="6">
        <f t="shared" ca="1" si="2"/>
        <v>14.733549039433772</v>
      </c>
    </row>
    <row r="173" spans="4:5" x14ac:dyDescent="0.25">
      <c r="D173" s="2">
        <v>57.5</v>
      </c>
      <c r="E173" s="6">
        <f t="shared" ca="1" si="2"/>
        <v>14.629322548028313</v>
      </c>
    </row>
    <row r="174" spans="4:5" x14ac:dyDescent="0.25">
      <c r="D174" s="2">
        <v>57.25</v>
      </c>
      <c r="E174" s="6">
        <f t="shared" ca="1" si="2"/>
        <v>14.525096056622854</v>
      </c>
    </row>
    <row r="175" spans="4:5" x14ac:dyDescent="0.25">
      <c r="D175" s="2">
        <v>57</v>
      </c>
      <c r="E175" s="6">
        <f t="shared" ca="1" si="2"/>
        <v>14.420869565217394</v>
      </c>
    </row>
    <row r="176" spans="4:5" x14ac:dyDescent="0.25">
      <c r="D176" s="2">
        <v>56.75</v>
      </c>
      <c r="E176" s="6">
        <f t="shared" ca="1" si="2"/>
        <v>14.316643073811932</v>
      </c>
    </row>
    <row r="177" spans="4:5" x14ac:dyDescent="0.25">
      <c r="D177" s="2">
        <v>56.5</v>
      </c>
      <c r="E177" s="6">
        <f t="shared" ca="1" si="2"/>
        <v>14.212416582406473</v>
      </c>
    </row>
    <row r="178" spans="4:5" x14ac:dyDescent="0.25">
      <c r="D178" s="2">
        <v>56.25</v>
      </c>
      <c r="E178" s="6">
        <f t="shared" ca="1" si="2"/>
        <v>14.108190091001013</v>
      </c>
    </row>
    <row r="179" spans="4:5" x14ac:dyDescent="0.25">
      <c r="D179" s="2">
        <v>56</v>
      </c>
      <c r="E179" s="6">
        <f t="shared" ca="1" si="2"/>
        <v>14.003963599595554</v>
      </c>
    </row>
    <row r="180" spans="4:5" x14ac:dyDescent="0.25">
      <c r="D180" s="2">
        <v>55.75</v>
      </c>
      <c r="E180" s="6">
        <f t="shared" ca="1" si="2"/>
        <v>13.899737108190092</v>
      </c>
    </row>
    <row r="181" spans="4:5" x14ac:dyDescent="0.25">
      <c r="D181" s="2">
        <v>55.5</v>
      </c>
      <c r="E181" s="6">
        <f t="shared" ca="1" si="2"/>
        <v>13.795510616784632</v>
      </c>
    </row>
    <row r="182" spans="4:5" x14ac:dyDescent="0.25">
      <c r="D182" s="2">
        <v>55.25</v>
      </c>
      <c r="E182" s="6">
        <f t="shared" ca="1" si="2"/>
        <v>13.691284125379173</v>
      </c>
    </row>
    <row r="183" spans="4:5" x14ac:dyDescent="0.25">
      <c r="D183" s="2">
        <v>55</v>
      </c>
      <c r="E183" s="6">
        <f t="shared" ca="1" si="2"/>
        <v>13.587057633973714</v>
      </c>
    </row>
    <row r="184" spans="4:5" x14ac:dyDescent="0.25">
      <c r="D184" s="2">
        <v>54.75</v>
      </c>
      <c r="E184" s="6">
        <f t="shared" ca="1" si="2"/>
        <v>13.482831142568251</v>
      </c>
    </row>
    <row r="185" spans="4:5" x14ac:dyDescent="0.25">
      <c r="D185" s="2">
        <v>54.5</v>
      </c>
      <c r="E185" s="6">
        <f t="shared" ca="1" si="2"/>
        <v>13.378604651162792</v>
      </c>
    </row>
    <row r="186" spans="4:5" x14ac:dyDescent="0.25">
      <c r="D186" s="2">
        <v>54.25</v>
      </c>
      <c r="E186" s="6">
        <f t="shared" ca="1" si="2"/>
        <v>13.274378159757333</v>
      </c>
    </row>
    <row r="187" spans="4:5" x14ac:dyDescent="0.25">
      <c r="D187" s="2">
        <v>54</v>
      </c>
      <c r="E187" s="6">
        <f t="shared" ca="1" si="2"/>
        <v>13.170151668351874</v>
      </c>
    </row>
    <row r="188" spans="4:5" x14ac:dyDescent="0.25">
      <c r="D188" s="2">
        <v>53.75</v>
      </c>
      <c r="E188" s="6">
        <f t="shared" ca="1" si="2"/>
        <v>13.065925176946411</v>
      </c>
    </row>
    <row r="189" spans="4:5" x14ac:dyDescent="0.25">
      <c r="D189" s="2">
        <v>53.5</v>
      </c>
      <c r="E189" s="6">
        <f t="shared" ca="1" si="2"/>
        <v>12.961698685540952</v>
      </c>
    </row>
    <row r="190" spans="4:5" x14ac:dyDescent="0.25">
      <c r="D190" s="2">
        <v>53.25</v>
      </c>
      <c r="E190" s="6">
        <f t="shared" ca="1" si="2"/>
        <v>12.857472194135493</v>
      </c>
    </row>
    <row r="191" spans="4:5" x14ac:dyDescent="0.25">
      <c r="D191" s="2">
        <v>53</v>
      </c>
      <c r="E191" s="6">
        <f t="shared" ca="1" si="2"/>
        <v>12.75324570273003</v>
      </c>
    </row>
    <row r="192" spans="4:5" x14ac:dyDescent="0.25">
      <c r="D192" s="2">
        <v>52.75</v>
      </c>
      <c r="E192" s="6">
        <f t="shared" ca="1" si="2"/>
        <v>12.649019211324571</v>
      </c>
    </row>
    <row r="193" spans="4:5" x14ac:dyDescent="0.25">
      <c r="D193" s="2">
        <v>52.5</v>
      </c>
      <c r="E193" s="6">
        <f t="shared" ca="1" si="2"/>
        <v>12.544792719919112</v>
      </c>
    </row>
    <row r="194" spans="4:5" x14ac:dyDescent="0.25">
      <c r="D194" s="2">
        <v>52.25</v>
      </c>
      <c r="E194" s="6">
        <f t="shared" ca="1" si="2"/>
        <v>12.440566228513653</v>
      </c>
    </row>
    <row r="195" spans="4:5" x14ac:dyDescent="0.25">
      <c r="D195" s="2">
        <v>52</v>
      </c>
      <c r="E195" s="6">
        <f t="shared" ca="1" si="2"/>
        <v>12.33633973710819</v>
      </c>
    </row>
    <row r="196" spans="4:5" x14ac:dyDescent="0.25">
      <c r="D196" s="2">
        <v>51.75</v>
      </c>
      <c r="E196" s="6">
        <f t="shared" ca="1" si="2"/>
        <v>12.232113245702731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12.127886754297272</v>
      </c>
    </row>
    <row r="198" spans="4:5" x14ac:dyDescent="0.25">
      <c r="D198" s="2">
        <v>51.25</v>
      </c>
      <c r="E198" s="6">
        <f t="shared" ca="1" si="3"/>
        <v>12.023660262891813</v>
      </c>
    </row>
    <row r="199" spans="4:5" x14ac:dyDescent="0.25">
      <c r="D199" s="2">
        <v>51</v>
      </c>
      <c r="E199" s="6">
        <f t="shared" ca="1" si="3"/>
        <v>11.91943377148635</v>
      </c>
    </row>
    <row r="200" spans="4:5" x14ac:dyDescent="0.25">
      <c r="D200" s="2">
        <v>50.75</v>
      </c>
      <c r="E200" s="6">
        <f t="shared" ca="1" si="3"/>
        <v>11.815207280080891</v>
      </c>
    </row>
    <row r="201" spans="4:5" x14ac:dyDescent="0.25">
      <c r="D201" s="2">
        <v>50.5</v>
      </c>
      <c r="E201" s="6">
        <f t="shared" ca="1" si="3"/>
        <v>11.710980788675432</v>
      </c>
    </row>
    <row r="202" spans="4:5" x14ac:dyDescent="0.25">
      <c r="D202" s="2">
        <v>50.25</v>
      </c>
      <c r="E202" s="6">
        <f t="shared" ca="1" si="3"/>
        <v>11.606754297269973</v>
      </c>
    </row>
    <row r="203" spans="4:5" x14ac:dyDescent="0.25">
      <c r="D203" s="2">
        <v>50</v>
      </c>
      <c r="E203" s="6">
        <f t="shared" ca="1" si="3"/>
        <v>11.50252780586451</v>
      </c>
    </row>
    <row r="204" spans="4:5" x14ac:dyDescent="0.25">
      <c r="D204" s="2">
        <v>49.75</v>
      </c>
      <c r="E204" s="6">
        <f t="shared" ca="1" si="3"/>
        <v>11.398301314459051</v>
      </c>
    </row>
    <row r="205" spans="4:5" x14ac:dyDescent="0.25">
      <c r="D205" s="2">
        <v>49.5</v>
      </c>
      <c r="E205" s="6">
        <f t="shared" ca="1" si="3"/>
        <v>11.294074823053592</v>
      </c>
    </row>
    <row r="206" spans="4:5" x14ac:dyDescent="0.25">
      <c r="D206" s="2">
        <v>49.25</v>
      </c>
      <c r="E206" s="6">
        <f t="shared" ca="1" si="3"/>
        <v>11.189848331648133</v>
      </c>
    </row>
    <row r="207" spans="4:5" x14ac:dyDescent="0.25">
      <c r="D207" s="2">
        <v>49</v>
      </c>
      <c r="E207" s="6">
        <f t="shared" ca="1" si="3"/>
        <v>11.08562184024267</v>
      </c>
    </row>
    <row r="208" spans="4:5" x14ac:dyDescent="0.25">
      <c r="D208" s="2">
        <v>48.75</v>
      </c>
      <c r="E208" s="6">
        <f t="shared" ca="1" si="3"/>
        <v>10.981395348837211</v>
      </c>
    </row>
    <row r="209" spans="4:5" x14ac:dyDescent="0.25">
      <c r="D209" s="2">
        <v>48.5</v>
      </c>
      <c r="E209" s="6">
        <f t="shared" ca="1" si="3"/>
        <v>10.877168857431752</v>
      </c>
    </row>
    <row r="210" spans="4:5" x14ac:dyDescent="0.25">
      <c r="D210" s="2">
        <v>48.25</v>
      </c>
      <c r="E210" s="6">
        <f t="shared" ca="1" si="3"/>
        <v>10.772942366026292</v>
      </c>
    </row>
    <row r="211" spans="4:5" x14ac:dyDescent="0.25">
      <c r="D211" s="2">
        <v>48</v>
      </c>
      <c r="E211" s="6">
        <f t="shared" ca="1" si="3"/>
        <v>10.66871587462083</v>
      </c>
    </row>
    <row r="212" spans="4:5" x14ac:dyDescent="0.25">
      <c r="D212" s="2">
        <v>47.75</v>
      </c>
      <c r="E212" s="6">
        <f t="shared" ca="1" si="3"/>
        <v>10.564489383215371</v>
      </c>
    </row>
    <row r="213" spans="4:5" x14ac:dyDescent="0.25">
      <c r="D213" s="2">
        <v>47.5</v>
      </c>
      <c r="E213" s="6">
        <f t="shared" ca="1" si="3"/>
        <v>10.460262891809911</v>
      </c>
    </row>
    <row r="214" spans="4:5" x14ac:dyDescent="0.25">
      <c r="D214" s="2">
        <v>47.25</v>
      </c>
      <c r="E214" s="6">
        <f t="shared" ca="1" si="3"/>
        <v>10.356036400404449</v>
      </c>
    </row>
    <row r="215" spans="4:5" x14ac:dyDescent="0.25">
      <c r="D215" s="2">
        <v>47</v>
      </c>
      <c r="E215" s="6">
        <f t="shared" ca="1" si="3"/>
        <v>10.25180990899899</v>
      </c>
    </row>
    <row r="216" spans="4:5" x14ac:dyDescent="0.25">
      <c r="D216" s="2">
        <v>46.75</v>
      </c>
      <c r="E216" s="6">
        <f t="shared" ca="1" si="3"/>
        <v>10.14758341759353</v>
      </c>
    </row>
    <row r="217" spans="4:5" x14ac:dyDescent="0.25">
      <c r="D217" s="2">
        <v>46.5</v>
      </c>
      <c r="E217" s="6">
        <f t="shared" ca="1" si="3"/>
        <v>10.043356926188071</v>
      </c>
    </row>
    <row r="218" spans="4:5" x14ac:dyDescent="0.25">
      <c r="D218" s="2">
        <v>46.25</v>
      </c>
      <c r="E218" s="6">
        <f t="shared" ca="1" si="3"/>
        <v>9.9391304347826086</v>
      </c>
    </row>
    <row r="219" spans="4:5" x14ac:dyDescent="0.25">
      <c r="D219" s="2">
        <v>46</v>
      </c>
      <c r="E219" s="6">
        <f t="shared" ca="1" si="3"/>
        <v>9.8349039433771495</v>
      </c>
    </row>
    <row r="220" spans="4:5" x14ac:dyDescent="0.25">
      <c r="D220" s="2">
        <v>45.75</v>
      </c>
      <c r="E220" s="6">
        <f t="shared" ca="1" si="3"/>
        <v>9.7306774519716903</v>
      </c>
    </row>
    <row r="221" spans="4:5" x14ac:dyDescent="0.25">
      <c r="D221" s="2">
        <v>45.5</v>
      </c>
      <c r="E221" s="6">
        <f t="shared" ca="1" si="3"/>
        <v>9.6264509605662312</v>
      </c>
    </row>
    <row r="222" spans="4:5" x14ac:dyDescent="0.25">
      <c r="D222" s="2">
        <v>45.25</v>
      </c>
      <c r="E222" s="6">
        <f t="shared" ca="1" si="3"/>
        <v>9.5222244691607685</v>
      </c>
    </row>
    <row r="223" spans="4:5" x14ac:dyDescent="0.25">
      <c r="D223" s="2">
        <v>45</v>
      </c>
      <c r="E223" s="6">
        <f t="shared" ca="1" si="3"/>
        <v>9.4179979777553093</v>
      </c>
    </row>
    <row r="224" spans="4:5" x14ac:dyDescent="0.25">
      <c r="D224" s="2">
        <v>44.75</v>
      </c>
      <c r="E224" s="6">
        <f t="shared" ca="1" si="3"/>
        <v>9.3137714863498502</v>
      </c>
    </row>
    <row r="225" spans="4:5" x14ac:dyDescent="0.25">
      <c r="D225" s="2">
        <v>44.5</v>
      </c>
      <c r="E225" s="6">
        <f t="shared" ca="1" si="3"/>
        <v>9.209544994944391</v>
      </c>
    </row>
    <row r="226" spans="4:5" x14ac:dyDescent="0.25">
      <c r="D226" s="2">
        <v>44.25</v>
      </c>
      <c r="E226" s="6">
        <f t="shared" ca="1" si="3"/>
        <v>9.1053185035389284</v>
      </c>
    </row>
    <row r="227" spans="4:5" x14ac:dyDescent="0.25">
      <c r="D227" s="2">
        <v>44</v>
      </c>
      <c r="E227" s="6">
        <f t="shared" ca="1" si="3"/>
        <v>9.0010920121334692</v>
      </c>
    </row>
    <row r="228" spans="4:5" x14ac:dyDescent="0.25">
      <c r="D228" s="2">
        <v>43.75</v>
      </c>
      <c r="E228" s="6">
        <f t="shared" ca="1" si="3"/>
        <v>8.8968655207280101</v>
      </c>
    </row>
    <row r="229" spans="4:5" x14ac:dyDescent="0.25">
      <c r="D229" s="2">
        <v>43.5</v>
      </c>
      <c r="E229" s="6">
        <f t="shared" ca="1" si="3"/>
        <v>8.7926390293225509</v>
      </c>
    </row>
    <row r="230" spans="4:5" x14ac:dyDescent="0.25">
      <c r="D230" s="2">
        <v>43.25</v>
      </c>
      <c r="E230" s="6">
        <f t="shared" ca="1" si="3"/>
        <v>8.6884125379170882</v>
      </c>
    </row>
    <row r="231" spans="4:5" x14ac:dyDescent="0.25">
      <c r="D231" s="2">
        <v>43</v>
      </c>
      <c r="E231" s="6">
        <f t="shared" ca="1" si="3"/>
        <v>8.5841860465116291</v>
      </c>
    </row>
    <row r="232" spans="4:5" x14ac:dyDescent="0.25">
      <c r="D232" s="2">
        <v>42.75</v>
      </c>
      <c r="E232" s="6">
        <f t="shared" ca="1" si="3"/>
        <v>8.4799595551061699</v>
      </c>
    </row>
    <row r="233" spans="4:5" x14ac:dyDescent="0.25">
      <c r="D233" s="2">
        <v>42.5</v>
      </c>
      <c r="E233" s="6">
        <f t="shared" ca="1" si="3"/>
        <v>8.3757330637007072</v>
      </c>
    </row>
    <row r="234" spans="4:5" x14ac:dyDescent="0.25">
      <c r="D234" s="2">
        <v>42.25</v>
      </c>
      <c r="E234" s="6">
        <f t="shared" ca="1" si="3"/>
        <v>8.2715065722952481</v>
      </c>
    </row>
    <row r="235" spans="4:5" x14ac:dyDescent="0.25">
      <c r="D235" s="2">
        <v>42</v>
      </c>
      <c r="E235" s="6">
        <f t="shared" ca="1" si="3"/>
        <v>8.167280080889789</v>
      </c>
    </row>
    <row r="236" spans="4:5" x14ac:dyDescent="0.25">
      <c r="D236" s="2">
        <v>41.75</v>
      </c>
      <c r="E236" s="6">
        <f t="shared" ca="1" si="3"/>
        <v>8.0630535894843298</v>
      </c>
    </row>
    <row r="237" spans="4:5" x14ac:dyDescent="0.25">
      <c r="D237" s="2">
        <v>41.5</v>
      </c>
      <c r="E237" s="6">
        <f t="shared" ca="1" si="3"/>
        <v>7.9676311605723384</v>
      </c>
    </row>
    <row r="238" spans="4:5" x14ac:dyDescent="0.25">
      <c r="D238" s="2">
        <v>41.25</v>
      </c>
      <c r="E238" s="6">
        <f t="shared" ca="1" si="3"/>
        <v>7.8856915739268683</v>
      </c>
    </row>
    <row r="239" spans="4:5" x14ac:dyDescent="0.25">
      <c r="D239" s="2">
        <v>41</v>
      </c>
      <c r="E239" s="6">
        <f t="shared" ca="1" si="3"/>
        <v>7.8037519872813998</v>
      </c>
    </row>
    <row r="240" spans="4:5" x14ac:dyDescent="0.25">
      <c r="D240" s="2">
        <v>40.75</v>
      </c>
      <c r="E240" s="6">
        <f t="shared" ca="1" si="3"/>
        <v>7.7218124006359314</v>
      </c>
    </row>
    <row r="241" spans="4:5" x14ac:dyDescent="0.25">
      <c r="D241" s="2">
        <v>40.5</v>
      </c>
      <c r="E241" s="6">
        <f t="shared" ca="1" si="3"/>
        <v>7.6398728139904613</v>
      </c>
    </row>
    <row r="242" spans="4:5" x14ac:dyDescent="0.25">
      <c r="D242" s="2">
        <v>40.25</v>
      </c>
      <c r="E242" s="6">
        <f t="shared" ca="1" si="3"/>
        <v>7.5579332273449928</v>
      </c>
    </row>
    <row r="243" spans="4:5" x14ac:dyDescent="0.25">
      <c r="D243" s="2">
        <v>40</v>
      </c>
      <c r="E243" s="6">
        <f t="shared" ca="1" si="3"/>
        <v>7.4759936406995244</v>
      </c>
    </row>
    <row r="244" spans="4:5" x14ac:dyDescent="0.25">
      <c r="D244" s="2">
        <v>39.75</v>
      </c>
      <c r="E244" s="6">
        <f t="shared" ca="1" si="3"/>
        <v>7.3940540540540542</v>
      </c>
    </row>
    <row r="245" spans="4:5" x14ac:dyDescent="0.25">
      <c r="D245" s="2">
        <v>39.5</v>
      </c>
      <c r="E245" s="6">
        <f t="shared" ca="1" si="3"/>
        <v>7.3121144674085858</v>
      </c>
    </row>
    <row r="246" spans="4:5" x14ac:dyDescent="0.25">
      <c r="D246" s="2">
        <v>39.25</v>
      </c>
      <c r="E246" s="6">
        <f t="shared" ca="1" si="3"/>
        <v>7.2301748807631174</v>
      </c>
    </row>
    <row r="247" spans="4:5" x14ac:dyDescent="0.25">
      <c r="D247" s="2">
        <v>39</v>
      </c>
      <c r="E247" s="6">
        <f t="shared" ca="1" si="3"/>
        <v>7.1482352941176472</v>
      </c>
    </row>
    <row r="248" spans="4:5" x14ac:dyDescent="0.25">
      <c r="D248" s="2">
        <v>38.75</v>
      </c>
      <c r="E248" s="6">
        <f t="shared" ca="1" si="3"/>
        <v>7.0662957074721788</v>
      </c>
    </row>
    <row r="249" spans="4:5" x14ac:dyDescent="0.25">
      <c r="D249" s="2">
        <v>38.5</v>
      </c>
      <c r="E249" s="6">
        <f t="shared" ca="1" si="3"/>
        <v>6.9843561208267104</v>
      </c>
    </row>
    <row r="250" spans="4:5" x14ac:dyDescent="0.25">
      <c r="D250" s="2">
        <v>38.25</v>
      </c>
      <c r="E250" s="6">
        <f t="shared" ca="1" si="3"/>
        <v>6.9024165341812402</v>
      </c>
    </row>
    <row r="251" spans="4:5" x14ac:dyDescent="0.25">
      <c r="D251" s="2">
        <v>38</v>
      </c>
      <c r="E251" s="6">
        <f t="shared" ca="1" si="3"/>
        <v>6.8204769475357718</v>
      </c>
    </row>
    <row r="252" spans="4:5" x14ac:dyDescent="0.25">
      <c r="D252" s="2">
        <v>37.75</v>
      </c>
      <c r="E252" s="6">
        <f t="shared" ca="1" si="3"/>
        <v>6.7385373608903034</v>
      </c>
    </row>
    <row r="253" spans="4:5" x14ac:dyDescent="0.25">
      <c r="D253" s="2">
        <v>37.5</v>
      </c>
      <c r="E253" s="6">
        <f t="shared" ca="1" si="3"/>
        <v>6.6565977742448332</v>
      </c>
    </row>
    <row r="254" spans="4:5" x14ac:dyDescent="0.25">
      <c r="D254" s="2">
        <v>37.25</v>
      </c>
      <c r="E254" s="6">
        <f t="shared" ca="1" si="3"/>
        <v>6.5746581875993648</v>
      </c>
    </row>
    <row r="255" spans="4:5" x14ac:dyDescent="0.25">
      <c r="D255" s="2">
        <v>37</v>
      </c>
      <c r="E255" s="6">
        <f t="shared" ca="1" si="3"/>
        <v>6.4927186009538964</v>
      </c>
    </row>
    <row r="256" spans="4:5" x14ac:dyDescent="0.25">
      <c r="D256" s="2">
        <v>36.75</v>
      </c>
      <c r="E256" s="6">
        <f t="shared" ca="1" si="3"/>
        <v>6.4107790143084262</v>
      </c>
    </row>
    <row r="257" spans="4:5" x14ac:dyDescent="0.25">
      <c r="D257" s="2">
        <v>36.5</v>
      </c>
      <c r="E257" s="6">
        <f t="shared" ca="1" si="3"/>
        <v>6.3288394276629578</v>
      </c>
    </row>
    <row r="258" spans="4:5" x14ac:dyDescent="0.25">
      <c r="D258" s="2">
        <v>36.25</v>
      </c>
      <c r="E258" s="6">
        <f t="shared" ca="1" si="3"/>
        <v>6.2468998410174894</v>
      </c>
    </row>
    <row r="259" spans="4:5" x14ac:dyDescent="0.25">
      <c r="D259" s="2">
        <v>36</v>
      </c>
      <c r="E259" s="6">
        <f t="shared" ca="1" si="3"/>
        <v>6.1649602543720192</v>
      </c>
    </row>
    <row r="260" spans="4:5" x14ac:dyDescent="0.25">
      <c r="D260" s="2">
        <v>35.75</v>
      </c>
      <c r="E260" s="6">
        <f t="shared" ca="1" si="3"/>
        <v>6.0830206677265508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6.0010810810810824</v>
      </c>
    </row>
    <row r="262" spans="4:5" x14ac:dyDescent="0.25">
      <c r="D262" s="2">
        <v>35.25</v>
      </c>
      <c r="E262" s="6">
        <f t="shared" ca="1" si="4"/>
        <v>5.9191414944356122</v>
      </c>
    </row>
    <row r="263" spans="4:5" x14ac:dyDescent="0.25">
      <c r="D263" s="2">
        <v>35</v>
      </c>
      <c r="E263" s="6">
        <f t="shared" ca="1" si="4"/>
        <v>5.8372019077901438</v>
      </c>
    </row>
    <row r="264" spans="4:5" x14ac:dyDescent="0.25">
      <c r="D264" s="2">
        <v>34.75</v>
      </c>
      <c r="E264" s="6">
        <f t="shared" ca="1" si="4"/>
        <v>5.7552623211446754</v>
      </c>
    </row>
    <row r="265" spans="4:5" x14ac:dyDescent="0.25">
      <c r="D265" s="2">
        <v>34.5</v>
      </c>
      <c r="E265" s="6">
        <f t="shared" ca="1" si="4"/>
        <v>5.6733227344992052</v>
      </c>
    </row>
    <row r="266" spans="4:5" x14ac:dyDescent="0.25">
      <c r="D266" s="2">
        <v>34.25</v>
      </c>
      <c r="E266" s="6">
        <f t="shared" ca="1" si="4"/>
        <v>5.5913831478537368</v>
      </c>
    </row>
    <row r="267" spans="4:5" x14ac:dyDescent="0.25">
      <c r="D267" s="2">
        <v>34</v>
      </c>
      <c r="E267" s="6">
        <f t="shared" ca="1" si="4"/>
        <v>5.5094435612082684</v>
      </c>
    </row>
    <row r="268" spans="4:5" x14ac:dyDescent="0.25">
      <c r="D268" s="2">
        <v>33.75</v>
      </c>
      <c r="E268" s="6">
        <f t="shared" ca="1" si="4"/>
        <v>5.4275039745627982</v>
      </c>
    </row>
    <row r="269" spans="4:5" x14ac:dyDescent="0.25">
      <c r="D269" s="2">
        <v>33.5</v>
      </c>
      <c r="E269" s="6">
        <f t="shared" ca="1" si="4"/>
        <v>5.3455643879173298</v>
      </c>
    </row>
    <row r="270" spans="4:5" x14ac:dyDescent="0.25">
      <c r="D270" s="2">
        <v>33.25</v>
      </c>
      <c r="E270" s="6">
        <f t="shared" ca="1" si="4"/>
        <v>5.2636248012718614</v>
      </c>
    </row>
    <row r="271" spans="4:5" x14ac:dyDescent="0.25">
      <c r="D271" s="2">
        <v>33</v>
      </c>
      <c r="E271" s="6">
        <f t="shared" ca="1" si="4"/>
        <v>5.1816852146263912</v>
      </c>
    </row>
    <row r="272" spans="4:5" x14ac:dyDescent="0.25">
      <c r="D272" s="2">
        <v>32.75</v>
      </c>
      <c r="E272" s="6">
        <f t="shared" ca="1" si="4"/>
        <v>5.0997456279809228</v>
      </c>
    </row>
    <row r="273" spans="4:5" x14ac:dyDescent="0.25">
      <c r="D273" s="2">
        <v>32.5</v>
      </c>
      <c r="E273" s="6">
        <f t="shared" ca="1" si="4"/>
        <v>5.0178060413354544</v>
      </c>
    </row>
    <row r="274" spans="4:5" x14ac:dyDescent="0.25">
      <c r="D274" s="2">
        <v>32.25</v>
      </c>
      <c r="E274" s="6">
        <f t="shared" ca="1" si="4"/>
        <v>4.9358664546899842</v>
      </c>
    </row>
    <row r="275" spans="4:5" x14ac:dyDescent="0.25">
      <c r="D275" s="2">
        <v>32</v>
      </c>
      <c r="E275" s="6">
        <f t="shared" ca="1" si="4"/>
        <v>4.8539268680445158</v>
      </c>
    </row>
    <row r="276" spans="4:5" x14ac:dyDescent="0.25">
      <c r="D276" s="2">
        <v>31.75</v>
      </c>
      <c r="E276" s="6">
        <f t="shared" ca="1" si="4"/>
        <v>4.7719872813990474</v>
      </c>
    </row>
    <row r="277" spans="4:5" x14ac:dyDescent="0.25">
      <c r="D277" s="2">
        <v>31.5</v>
      </c>
      <c r="E277" s="6">
        <f t="shared" ca="1" si="4"/>
        <v>4.6900476947535772</v>
      </c>
    </row>
    <row r="278" spans="4:5" x14ac:dyDescent="0.25">
      <c r="D278" s="2">
        <v>31.25</v>
      </c>
      <c r="E278" s="6">
        <f t="shared" ca="1" si="4"/>
        <v>4.6081081081081088</v>
      </c>
    </row>
    <row r="279" spans="4:5" x14ac:dyDescent="0.25">
      <c r="D279" s="2">
        <v>31</v>
      </c>
      <c r="E279" s="6">
        <f t="shared" ca="1" si="4"/>
        <v>4.5261685214626404</v>
      </c>
    </row>
    <row r="280" spans="4:5" x14ac:dyDescent="0.25">
      <c r="D280" s="2">
        <v>30.75</v>
      </c>
      <c r="E280" s="6">
        <f t="shared" ca="1" si="4"/>
        <v>4.4442289348171702</v>
      </c>
    </row>
    <row r="281" spans="4:5" x14ac:dyDescent="0.25">
      <c r="D281" s="2">
        <v>30.5</v>
      </c>
      <c r="E281" s="6">
        <f t="shared" ca="1" si="4"/>
        <v>4.3622893481717018</v>
      </c>
    </row>
    <row r="282" spans="4:5" x14ac:dyDescent="0.25">
      <c r="D282" s="2">
        <v>30.25</v>
      </c>
      <c r="E282" s="6">
        <f t="shared" ca="1" si="4"/>
        <v>4.2803497615262334</v>
      </c>
    </row>
    <row r="283" spans="4:5" x14ac:dyDescent="0.25">
      <c r="D283" s="2">
        <v>30</v>
      </c>
      <c r="E283" s="6">
        <f t="shared" ca="1" si="4"/>
        <v>4.1984101748807632</v>
      </c>
    </row>
    <row r="284" spans="4:5" x14ac:dyDescent="0.25">
      <c r="D284" s="2">
        <v>29.75</v>
      </c>
      <c r="E284" s="6">
        <f t="shared" ca="1" si="4"/>
        <v>4.1164705882352948</v>
      </c>
    </row>
    <row r="285" spans="4:5" x14ac:dyDescent="0.25">
      <c r="D285" s="2">
        <v>29.5</v>
      </c>
      <c r="E285" s="6">
        <f t="shared" ca="1" si="4"/>
        <v>4.0345310015898264</v>
      </c>
    </row>
    <row r="286" spans="4:5" x14ac:dyDescent="0.25">
      <c r="D286" s="2">
        <v>29.25</v>
      </c>
      <c r="E286" s="6">
        <f t="shared" ca="1" si="4"/>
        <v>3.9501337792642133</v>
      </c>
    </row>
    <row r="287" spans="4:5" x14ac:dyDescent="0.25">
      <c r="D287" s="2">
        <v>29</v>
      </c>
      <c r="E287" s="6">
        <f t="shared" ca="1" si="4"/>
        <v>3.8639464882943138</v>
      </c>
    </row>
    <row r="288" spans="4:5" x14ac:dyDescent="0.25">
      <c r="D288" s="2">
        <v>28.75</v>
      </c>
      <c r="E288" s="6">
        <f t="shared" ca="1" si="4"/>
        <v>3.7777591973244142</v>
      </c>
    </row>
    <row r="289" spans="4:5" x14ac:dyDescent="0.25">
      <c r="D289" s="2">
        <v>28.5</v>
      </c>
      <c r="E289" s="6">
        <f t="shared" ca="1" si="4"/>
        <v>3.6915719063545147</v>
      </c>
    </row>
    <row r="290" spans="4:5" x14ac:dyDescent="0.25">
      <c r="D290" s="2">
        <v>28.25</v>
      </c>
      <c r="E290" s="6">
        <f t="shared" ca="1" si="4"/>
        <v>3.6053846153846152</v>
      </c>
    </row>
    <row r="291" spans="4:5" x14ac:dyDescent="0.25">
      <c r="D291" s="2">
        <v>28</v>
      </c>
      <c r="E291" s="6">
        <f t="shared" ca="1" si="4"/>
        <v>3.5191973244147139</v>
      </c>
    </row>
    <row r="292" spans="4:5" x14ac:dyDescent="0.25">
      <c r="D292" s="2">
        <v>27.75</v>
      </c>
      <c r="E292" s="6">
        <f t="shared" ca="1" si="4"/>
        <v>3.4330100334448144</v>
      </c>
    </row>
    <row r="293" spans="4:5" x14ac:dyDescent="0.25">
      <c r="D293" s="2">
        <v>27.5</v>
      </c>
      <c r="E293" s="6">
        <f t="shared" ca="1" si="4"/>
        <v>3.3468227424749148</v>
      </c>
    </row>
    <row r="294" spans="4:5" x14ac:dyDescent="0.25">
      <c r="D294" s="2">
        <v>27.25</v>
      </c>
      <c r="E294" s="6">
        <f t="shared" ca="1" si="4"/>
        <v>3.2606354515050153</v>
      </c>
    </row>
    <row r="295" spans="4:5" x14ac:dyDescent="0.25">
      <c r="D295" s="2">
        <v>27</v>
      </c>
      <c r="E295" s="6">
        <f t="shared" ca="1" si="4"/>
        <v>3.1744481605351158</v>
      </c>
    </row>
    <row r="296" spans="4:5" x14ac:dyDescent="0.25">
      <c r="D296" s="2">
        <v>26.75</v>
      </c>
      <c r="E296" s="6">
        <f t="shared" ca="1" si="4"/>
        <v>3.0882608695652163</v>
      </c>
    </row>
    <row r="297" spans="4:5" x14ac:dyDescent="0.25">
      <c r="D297" s="2">
        <v>26.5</v>
      </c>
      <c r="E297" s="6">
        <f t="shared" ca="1" si="4"/>
        <v>3.0020735785953168</v>
      </c>
    </row>
    <row r="298" spans="4:5" x14ac:dyDescent="0.25">
      <c r="D298" s="2">
        <v>26.25</v>
      </c>
      <c r="E298" s="6">
        <f t="shared" ca="1" si="4"/>
        <v>2.9158862876254172</v>
      </c>
    </row>
    <row r="299" spans="4:5" x14ac:dyDescent="0.25">
      <c r="D299" s="2">
        <v>26</v>
      </c>
      <c r="E299" s="6">
        <f t="shared" ca="1" si="4"/>
        <v>2.8296989966555177</v>
      </c>
    </row>
    <row r="300" spans="4:5" x14ac:dyDescent="0.25">
      <c r="D300" s="2">
        <v>25.75</v>
      </c>
      <c r="E300" s="6">
        <f t="shared" ca="1" si="4"/>
        <v>2.7435117056856182</v>
      </c>
    </row>
    <row r="301" spans="4:5" x14ac:dyDescent="0.25">
      <c r="D301" s="2">
        <v>25.5</v>
      </c>
      <c r="E301" s="6">
        <f t="shared" ca="1" si="4"/>
        <v>2.6573244147157187</v>
      </c>
    </row>
    <row r="302" spans="4:5" x14ac:dyDescent="0.25">
      <c r="D302" s="2">
        <v>25.25</v>
      </c>
      <c r="E302" s="6">
        <f t="shared" ca="1" si="4"/>
        <v>2.5711371237458174</v>
      </c>
    </row>
    <row r="303" spans="4:5" x14ac:dyDescent="0.25">
      <c r="D303" s="2">
        <v>25</v>
      </c>
      <c r="E303" s="6">
        <f t="shared" ca="1" si="4"/>
        <v>2.4849498327759179</v>
      </c>
    </row>
    <row r="304" spans="4:5" x14ac:dyDescent="0.25">
      <c r="D304" s="2">
        <v>24.75</v>
      </c>
      <c r="E304" s="6">
        <f t="shared" ca="1" si="4"/>
        <v>2.3987625418060183</v>
      </c>
    </row>
    <row r="305" spans="4:5" x14ac:dyDescent="0.25">
      <c r="D305" s="2">
        <v>24.5</v>
      </c>
      <c r="E305" s="6">
        <f t="shared" ca="1" si="4"/>
        <v>2.3125752508361188</v>
      </c>
    </row>
    <row r="306" spans="4:5" x14ac:dyDescent="0.25">
      <c r="D306" s="2">
        <v>24.25</v>
      </c>
      <c r="E306" s="6">
        <f t="shared" ca="1" si="4"/>
        <v>2.2263879598662193</v>
      </c>
    </row>
    <row r="307" spans="4:5" x14ac:dyDescent="0.25">
      <c r="D307" s="2">
        <v>24</v>
      </c>
      <c r="E307" s="6">
        <f t="shared" ca="1" si="4"/>
        <v>2.1402006688963198</v>
      </c>
    </row>
    <row r="308" spans="4:5" x14ac:dyDescent="0.25">
      <c r="D308" s="2">
        <v>23.75</v>
      </c>
      <c r="E308" s="6">
        <f t="shared" ca="1" si="4"/>
        <v>2.0540133779264202</v>
      </c>
    </row>
    <row r="309" spans="4:5" x14ac:dyDescent="0.25">
      <c r="D309" s="2">
        <v>23.5</v>
      </c>
      <c r="E309" s="6">
        <f t="shared" ca="1" si="4"/>
        <v>1.9635606060606055</v>
      </c>
    </row>
    <row r="310" spans="4:5" x14ac:dyDescent="0.25">
      <c r="D310" s="2">
        <v>23.25</v>
      </c>
      <c r="E310" s="6">
        <f t="shared" ca="1" si="4"/>
        <v>1.865946969696969</v>
      </c>
    </row>
    <row r="311" spans="4:5" x14ac:dyDescent="0.25">
      <c r="D311" s="2">
        <v>23</v>
      </c>
      <c r="E311" s="6">
        <f t="shared" ca="1" si="4"/>
        <v>1.7683333333333326</v>
      </c>
    </row>
    <row r="312" spans="4:5" x14ac:dyDescent="0.25">
      <c r="D312" s="2">
        <v>22.75</v>
      </c>
      <c r="E312" s="6">
        <f t="shared" ca="1" si="4"/>
        <v>1.6707196969696962</v>
      </c>
    </row>
    <row r="313" spans="4:5" x14ac:dyDescent="0.25">
      <c r="D313" s="2">
        <v>22.5</v>
      </c>
      <c r="E313" s="6">
        <f t="shared" ca="1" si="4"/>
        <v>1.5731060606060598</v>
      </c>
    </row>
    <row r="314" spans="4:5" x14ac:dyDescent="0.25">
      <c r="D314" s="2">
        <v>22.25</v>
      </c>
      <c r="E314" s="6">
        <f t="shared" ca="1" si="4"/>
        <v>1.4754924242424234</v>
      </c>
    </row>
    <row r="315" spans="4:5" x14ac:dyDescent="0.25">
      <c r="D315" s="2">
        <v>22</v>
      </c>
      <c r="E315" s="6">
        <f t="shared" ca="1" si="4"/>
        <v>1.377878787878787</v>
      </c>
    </row>
    <row r="316" spans="4:5" x14ac:dyDescent="0.25">
      <c r="D316" s="2">
        <v>21.75</v>
      </c>
      <c r="E316" s="6">
        <f t="shared" ca="1" si="4"/>
        <v>1.2802651515151524</v>
      </c>
    </row>
    <row r="317" spans="4:5" x14ac:dyDescent="0.25">
      <c r="D317" s="2">
        <v>21.5</v>
      </c>
      <c r="E317" s="6">
        <f t="shared" ca="1" si="4"/>
        <v>1.182651515151516</v>
      </c>
    </row>
    <row r="318" spans="4:5" x14ac:dyDescent="0.25">
      <c r="D318" s="2">
        <v>21.25</v>
      </c>
      <c r="E318" s="6">
        <f t="shared" ca="1" si="4"/>
        <v>1.0850378787878796</v>
      </c>
    </row>
    <row r="319" spans="4:5" x14ac:dyDescent="0.25">
      <c r="D319" s="2">
        <v>21</v>
      </c>
      <c r="E319" s="6">
        <f t="shared" ca="1" si="4"/>
        <v>0.99439189189189259</v>
      </c>
    </row>
    <row r="320" spans="4:5" x14ac:dyDescent="0.25">
      <c r="D320" s="2">
        <v>20.75</v>
      </c>
      <c r="E320" s="6">
        <f t="shared" ca="1" si="4"/>
        <v>0.95086148648648683</v>
      </c>
    </row>
    <row r="321" spans="4:5" x14ac:dyDescent="0.25">
      <c r="D321" s="2">
        <v>20.5</v>
      </c>
      <c r="E321" s="6">
        <f t="shared" ca="1" si="4"/>
        <v>0.90733108108108151</v>
      </c>
    </row>
    <row r="322" spans="4:5" x14ac:dyDescent="0.25">
      <c r="D322" s="2">
        <v>20.25</v>
      </c>
      <c r="E322" s="6">
        <f t="shared" ca="1" si="4"/>
        <v>0.8638006756756762</v>
      </c>
    </row>
    <row r="323" spans="4:5" x14ac:dyDescent="0.25">
      <c r="D323" s="2">
        <v>20</v>
      </c>
      <c r="E323" s="6">
        <f t="shared" ca="1" si="4"/>
        <v>0.82027027027027044</v>
      </c>
    </row>
    <row r="324" spans="4:5" x14ac:dyDescent="0.25">
      <c r="D324" s="2">
        <v>19.75</v>
      </c>
      <c r="E324" s="6">
        <f t="shared" ca="1" si="4"/>
        <v>0.77673986486486513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0.73320945945945981</v>
      </c>
    </row>
    <row r="326" spans="4:5" x14ac:dyDescent="0.25">
      <c r="D326" s="2">
        <v>19.25</v>
      </c>
      <c r="E326" s="6">
        <f t="shared" ca="1" si="5"/>
        <v>0.6896790540540545</v>
      </c>
    </row>
    <row r="327" spans="4:5" x14ac:dyDescent="0.25">
      <c r="D327" s="2">
        <v>19</v>
      </c>
      <c r="E327" s="6">
        <f t="shared" ca="1" si="5"/>
        <v>0.64614864864864874</v>
      </c>
    </row>
    <row r="328" spans="4:5" x14ac:dyDescent="0.25">
      <c r="D328" s="2">
        <v>18.75</v>
      </c>
      <c r="E328" s="6">
        <f t="shared" ca="1" si="5"/>
        <v>0.60261824324324342</v>
      </c>
    </row>
    <row r="329" spans="4:5" x14ac:dyDescent="0.25">
      <c r="D329" s="2">
        <v>18.5</v>
      </c>
      <c r="E329" s="6">
        <f t="shared" ca="1" si="5"/>
        <v>0.55908783783783811</v>
      </c>
    </row>
    <row r="330" spans="4:5" x14ac:dyDescent="0.25">
      <c r="D330" s="2">
        <v>18.25</v>
      </c>
      <c r="E330" s="6">
        <f t="shared" ca="1" si="5"/>
        <v>0.51555743243243279</v>
      </c>
    </row>
    <row r="331" spans="4:5" x14ac:dyDescent="0.25">
      <c r="D331" s="2">
        <v>18</v>
      </c>
      <c r="E331" s="6">
        <f t="shared" ca="1" si="5"/>
        <v>0.49580121703853958</v>
      </c>
    </row>
    <row r="332" spans="4:5" x14ac:dyDescent="0.25">
      <c r="D332" s="2">
        <v>17.75</v>
      </c>
      <c r="E332" s="6">
        <f t="shared" ca="1" si="5"/>
        <v>0.48926724137931038</v>
      </c>
    </row>
    <row r="333" spans="4:5" x14ac:dyDescent="0.25">
      <c r="D333" s="2">
        <v>17.5</v>
      </c>
      <c r="E333" s="6">
        <f t="shared" ca="1" si="5"/>
        <v>0.48273326572008113</v>
      </c>
    </row>
    <row r="334" spans="4:5" x14ac:dyDescent="0.25">
      <c r="D334" s="2">
        <v>17.25</v>
      </c>
      <c r="E334" s="6">
        <f t="shared" ca="1" si="5"/>
        <v>0.47619929006085193</v>
      </c>
    </row>
    <row r="335" spans="4:5" x14ac:dyDescent="0.25">
      <c r="D335" s="2">
        <v>17</v>
      </c>
      <c r="E335" s="6">
        <f t="shared" ca="1" si="5"/>
        <v>0.46966531440162274</v>
      </c>
    </row>
    <row r="336" spans="4:5" x14ac:dyDescent="0.25">
      <c r="D336" s="2">
        <v>16.75</v>
      </c>
      <c r="E336" s="6">
        <f t="shared" ca="1" si="5"/>
        <v>0.46313133874239354</v>
      </c>
    </row>
    <row r="337" spans="4:5" x14ac:dyDescent="0.25">
      <c r="D337" s="2">
        <v>16.5</v>
      </c>
      <c r="E337" s="6">
        <f t="shared" ca="1" si="5"/>
        <v>0.45659736308316429</v>
      </c>
    </row>
    <row r="338" spans="4:5" x14ac:dyDescent="0.25">
      <c r="D338" s="2">
        <v>16.25</v>
      </c>
      <c r="E338" s="6">
        <f t="shared" ca="1" si="5"/>
        <v>0.45006338742393509</v>
      </c>
    </row>
    <row r="339" spans="4:5" x14ac:dyDescent="0.25">
      <c r="D339" s="2">
        <v>16</v>
      </c>
      <c r="E339" s="6">
        <f t="shared" ca="1" si="5"/>
        <v>0.44352941176470589</v>
      </c>
    </row>
    <row r="340" spans="4:5" x14ac:dyDescent="0.25">
      <c r="D340" s="2">
        <v>15.75</v>
      </c>
      <c r="E340" s="6">
        <f t="shared" ca="1" si="5"/>
        <v>0.4369954361054767</v>
      </c>
    </row>
    <row r="341" spans="4:5" x14ac:dyDescent="0.25">
      <c r="D341" s="2">
        <v>15.5</v>
      </c>
      <c r="E341" s="6">
        <f t="shared" ca="1" si="5"/>
        <v>0.4304614604462475</v>
      </c>
    </row>
    <row r="342" spans="4:5" x14ac:dyDescent="0.25">
      <c r="D342" s="2">
        <v>15.25</v>
      </c>
      <c r="E342" s="6">
        <f t="shared" ca="1" si="5"/>
        <v>0.42392748478701825</v>
      </c>
    </row>
    <row r="343" spans="4:5" x14ac:dyDescent="0.25">
      <c r="D343" s="2">
        <v>15</v>
      </c>
      <c r="E343" s="6">
        <f t="shared" ca="1" si="5"/>
        <v>0.41739350912778905</v>
      </c>
    </row>
    <row r="344" spans="4:5" x14ac:dyDescent="0.25">
      <c r="D344" s="2">
        <v>14.75</v>
      </c>
      <c r="E344" s="6">
        <f t="shared" ca="1" si="5"/>
        <v>0.41085953346855986</v>
      </c>
    </row>
    <row r="345" spans="4:5" x14ac:dyDescent="0.25">
      <c r="D345" s="2">
        <v>14.5</v>
      </c>
      <c r="E345" s="6">
        <f t="shared" ca="1" si="5"/>
        <v>0.40432555780933066</v>
      </c>
    </row>
    <row r="346" spans="4:5" x14ac:dyDescent="0.25">
      <c r="D346" s="2">
        <v>14.25</v>
      </c>
      <c r="E346" s="6">
        <f t="shared" ca="1" si="5"/>
        <v>0.39779158215010141</v>
      </c>
    </row>
    <row r="347" spans="4:5" x14ac:dyDescent="0.25">
      <c r="D347" s="2">
        <v>14</v>
      </c>
      <c r="E347" s="6">
        <f t="shared" ca="1" si="5"/>
        <v>0.39125760649087221</v>
      </c>
    </row>
    <row r="348" spans="4:5" x14ac:dyDescent="0.25">
      <c r="D348" s="2">
        <v>13.75</v>
      </c>
      <c r="E348" s="6">
        <f t="shared" ca="1" si="5"/>
        <v>0.38472363083164302</v>
      </c>
    </row>
    <row r="349" spans="4:5" x14ac:dyDescent="0.25">
      <c r="D349" s="2">
        <v>13.5</v>
      </c>
      <c r="E349" s="6">
        <f t="shared" ca="1" si="5"/>
        <v>0.37818965517241382</v>
      </c>
    </row>
    <row r="350" spans="4:5" x14ac:dyDescent="0.25">
      <c r="D350" s="2">
        <v>13.25</v>
      </c>
      <c r="E350" s="6">
        <f t="shared" ca="1" si="5"/>
        <v>0.37165567951318457</v>
      </c>
    </row>
    <row r="351" spans="4:5" x14ac:dyDescent="0.25">
      <c r="D351" s="2">
        <v>13</v>
      </c>
      <c r="E351" s="6">
        <f t="shared" ca="1" si="5"/>
        <v>0.36512170385395537</v>
      </c>
    </row>
    <row r="352" spans="4:5" x14ac:dyDescent="0.25">
      <c r="D352" s="2">
        <v>12.75</v>
      </c>
      <c r="E352" s="6">
        <f t="shared" ca="1" si="5"/>
        <v>0.35858772819472617</v>
      </c>
    </row>
    <row r="353" spans="4:5" x14ac:dyDescent="0.25">
      <c r="D353" s="2">
        <v>12.5</v>
      </c>
      <c r="E353" s="6">
        <f t="shared" ca="1" si="5"/>
        <v>0.35205375253549698</v>
      </c>
    </row>
    <row r="354" spans="4:5" x14ac:dyDescent="0.25">
      <c r="D354" s="2">
        <v>12.25</v>
      </c>
      <c r="E354" s="6">
        <f t="shared" ca="1" si="5"/>
        <v>0.34551977687626773</v>
      </c>
    </row>
    <row r="355" spans="4:5" x14ac:dyDescent="0.25">
      <c r="D355" s="2">
        <v>12</v>
      </c>
      <c r="E355" s="6">
        <f t="shared" ca="1" si="5"/>
        <v>0.33898580121703853</v>
      </c>
    </row>
    <row r="356" spans="4:5" x14ac:dyDescent="0.25">
      <c r="D356" s="2">
        <v>11.75</v>
      </c>
      <c r="E356" s="6">
        <f t="shared" ca="1" si="5"/>
        <v>0.33245182555780933</v>
      </c>
    </row>
    <row r="357" spans="4:5" x14ac:dyDescent="0.25">
      <c r="D357" s="2">
        <v>11.5</v>
      </c>
      <c r="E357" s="6">
        <f t="shared" ca="1" si="5"/>
        <v>0.32591784989858014</v>
      </c>
    </row>
    <row r="358" spans="4:5" x14ac:dyDescent="0.25">
      <c r="D358" s="2">
        <v>11.25</v>
      </c>
      <c r="E358" s="6">
        <f t="shared" ca="1" si="5"/>
        <v>0.31938387423935094</v>
      </c>
    </row>
    <row r="359" spans="4:5" x14ac:dyDescent="0.25">
      <c r="D359" s="2">
        <v>11</v>
      </c>
      <c r="E359" s="6">
        <f t="shared" ca="1" si="5"/>
        <v>0.31284989858012169</v>
      </c>
    </row>
    <row r="360" spans="4:5" x14ac:dyDescent="0.25">
      <c r="D360" s="2">
        <v>10.75</v>
      </c>
      <c r="E360" s="6">
        <f t="shared" ca="1" si="5"/>
        <v>0.30631592292089249</v>
      </c>
    </row>
    <row r="361" spans="4:5" x14ac:dyDescent="0.25">
      <c r="D361" s="2">
        <v>10.5</v>
      </c>
      <c r="E361" s="6">
        <f t="shared" ca="1" si="5"/>
        <v>0.2997819472616633</v>
      </c>
    </row>
    <row r="362" spans="4:5" x14ac:dyDescent="0.25">
      <c r="D362" s="2">
        <v>10.25</v>
      </c>
      <c r="E362" s="6">
        <f t="shared" ca="1" si="5"/>
        <v>0.2932479716024341</v>
      </c>
    </row>
    <row r="363" spans="4:5" x14ac:dyDescent="0.25">
      <c r="D363" s="2">
        <v>10</v>
      </c>
      <c r="E363" s="6">
        <f t="shared" ca="1" si="5"/>
        <v>0.28671399594320485</v>
      </c>
    </row>
    <row r="364" spans="4:5" x14ac:dyDescent="0.25">
      <c r="D364" s="2">
        <v>9.75</v>
      </c>
      <c r="E364" s="6">
        <f t="shared" ca="1" si="5"/>
        <v>0.28018002028397565</v>
      </c>
    </row>
    <row r="365" spans="4:5" x14ac:dyDescent="0.25">
      <c r="D365" s="2">
        <v>9.5</v>
      </c>
      <c r="E365" s="6">
        <f t="shared" ca="1" si="5"/>
        <v>0.27364604462474645</v>
      </c>
    </row>
    <row r="366" spans="4:5" x14ac:dyDescent="0.25">
      <c r="D366" s="2">
        <v>9.25</v>
      </c>
      <c r="E366" s="6">
        <f t="shared" ca="1" si="5"/>
        <v>0.2671120689655172</v>
      </c>
    </row>
    <row r="367" spans="4:5" x14ac:dyDescent="0.25">
      <c r="D367" s="2">
        <v>9</v>
      </c>
      <c r="E367" s="6">
        <f t="shared" ca="1" si="5"/>
        <v>0.26057809330628801</v>
      </c>
    </row>
    <row r="368" spans="4:5" x14ac:dyDescent="0.25">
      <c r="D368" s="2">
        <v>8.75</v>
      </c>
      <c r="E368" s="6">
        <f t="shared" ca="1" si="5"/>
        <v>0.25404411764705881</v>
      </c>
    </row>
    <row r="369" spans="4:5" x14ac:dyDescent="0.25">
      <c r="D369" s="2">
        <v>8.5</v>
      </c>
      <c r="E369" s="6">
        <f t="shared" ca="1" si="5"/>
        <v>0.24753514056224898</v>
      </c>
    </row>
    <row r="370" spans="4:5" x14ac:dyDescent="0.25">
      <c r="D370" s="2">
        <v>8.25</v>
      </c>
      <c r="E370" s="6">
        <f t="shared" ca="1" si="5"/>
        <v>0.2410667670682731</v>
      </c>
    </row>
    <row r="371" spans="4:5" x14ac:dyDescent="0.25">
      <c r="D371" s="2">
        <v>8</v>
      </c>
      <c r="E371" s="6">
        <f t="shared" ca="1" si="5"/>
        <v>0.23459839357429718</v>
      </c>
    </row>
    <row r="372" spans="4:5" x14ac:dyDescent="0.25">
      <c r="D372" s="2">
        <v>7.75</v>
      </c>
      <c r="E372" s="6">
        <f t="shared" ca="1" si="5"/>
        <v>0.22813002008032127</v>
      </c>
    </row>
    <row r="373" spans="4:5" x14ac:dyDescent="0.25">
      <c r="D373" s="2">
        <v>7.5</v>
      </c>
      <c r="E373" s="6">
        <f t="shared" ca="1" si="5"/>
        <v>0.22166164658634538</v>
      </c>
    </row>
    <row r="374" spans="4:5" x14ac:dyDescent="0.25">
      <c r="D374" s="2">
        <v>7.25</v>
      </c>
      <c r="E374" s="6">
        <f t="shared" ca="1" si="5"/>
        <v>0.21519327309236946</v>
      </c>
    </row>
    <row r="375" spans="4:5" x14ac:dyDescent="0.25">
      <c r="D375" s="2">
        <v>7</v>
      </c>
      <c r="E375" s="6">
        <f t="shared" ca="1" si="5"/>
        <v>0.20872489959839358</v>
      </c>
    </row>
    <row r="376" spans="4:5" x14ac:dyDescent="0.25">
      <c r="D376" s="2">
        <v>6.75</v>
      </c>
      <c r="E376" s="6">
        <f t="shared" ca="1" si="5"/>
        <v>0.20225652610441766</v>
      </c>
    </row>
    <row r="377" spans="4:5" x14ac:dyDescent="0.25">
      <c r="D377" s="2">
        <v>6.5</v>
      </c>
      <c r="E377" s="6">
        <f t="shared" ca="1" si="5"/>
        <v>0.19578815261044175</v>
      </c>
    </row>
    <row r="378" spans="4:5" x14ac:dyDescent="0.25">
      <c r="D378" s="2">
        <v>6.25</v>
      </c>
      <c r="E378" s="6">
        <f t="shared" ca="1" si="5"/>
        <v>0.18931977911646586</v>
      </c>
    </row>
    <row r="379" spans="4:5" x14ac:dyDescent="0.25">
      <c r="D379" s="2">
        <v>6</v>
      </c>
      <c r="E379" s="6">
        <f t="shared" ca="1" si="5"/>
        <v>0.18285140562248994</v>
      </c>
    </row>
    <row r="380" spans="4:5" x14ac:dyDescent="0.25">
      <c r="D380" s="2">
        <v>5.75</v>
      </c>
      <c r="E380" s="6">
        <f t="shared" ca="1" si="5"/>
        <v>0.17638303212851406</v>
      </c>
    </row>
    <row r="381" spans="4:5" x14ac:dyDescent="0.25">
      <c r="D381" s="2">
        <v>5.5</v>
      </c>
      <c r="E381" s="6">
        <f t="shared" ca="1" si="5"/>
        <v>0.16991465863453814</v>
      </c>
    </row>
    <row r="382" spans="4:5" x14ac:dyDescent="0.25">
      <c r="D382" s="2">
        <v>5.25</v>
      </c>
      <c r="E382" s="6">
        <f t="shared" ca="1" si="5"/>
        <v>0.16344628514056223</v>
      </c>
    </row>
    <row r="383" spans="4:5" x14ac:dyDescent="0.25">
      <c r="D383" s="2">
        <v>5</v>
      </c>
      <c r="E383" s="6">
        <f t="shared" ca="1" si="5"/>
        <v>0.15697791164658634</v>
      </c>
    </row>
    <row r="384" spans="4:5" x14ac:dyDescent="0.25">
      <c r="D384" s="2">
        <v>4.75</v>
      </c>
      <c r="E384" s="6">
        <f t="shared" ca="1" si="5"/>
        <v>0.15050953815261042</v>
      </c>
    </row>
    <row r="385" spans="4:5" x14ac:dyDescent="0.25">
      <c r="D385" s="2">
        <v>4.5</v>
      </c>
      <c r="E385" s="6">
        <f t="shared" ca="1" si="5"/>
        <v>0.14404116465863454</v>
      </c>
    </row>
    <row r="386" spans="4:5" x14ac:dyDescent="0.25">
      <c r="D386" s="2">
        <v>4.25</v>
      </c>
      <c r="E386" s="6">
        <f t="shared" ca="1" si="5"/>
        <v>0.13757279116465862</v>
      </c>
    </row>
    <row r="387" spans="4:5" x14ac:dyDescent="0.25">
      <c r="D387" s="2">
        <v>4</v>
      </c>
      <c r="E387" s="6">
        <f t="shared" ca="1" si="5"/>
        <v>0.1311044176706827</v>
      </c>
    </row>
    <row r="388" spans="4:5" x14ac:dyDescent="0.25">
      <c r="D388" s="2">
        <v>3.75</v>
      </c>
      <c r="E388" s="6">
        <f t="shared" ca="1" si="5"/>
        <v>0.12452684210526314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0.1161176842105263</v>
      </c>
    </row>
    <row r="390" spans="4:5" x14ac:dyDescent="0.25">
      <c r="D390" s="2">
        <v>3.25</v>
      </c>
      <c r="E390" s="6">
        <f t="shared" ca="1" si="6"/>
        <v>0.10770852631578946</v>
      </c>
    </row>
    <row r="391" spans="4:5" x14ac:dyDescent="0.25">
      <c r="D391" s="2">
        <v>3</v>
      </c>
      <c r="E391" s="6">
        <f t="shared" ca="1" si="6"/>
        <v>9.9299368421052622E-2</v>
      </c>
    </row>
    <row r="392" spans="4:5" x14ac:dyDescent="0.25">
      <c r="D392" s="2">
        <v>2.75</v>
      </c>
      <c r="E392" s="6">
        <f t="shared" ca="1" si="6"/>
        <v>9.0890210526315782E-2</v>
      </c>
    </row>
    <row r="393" spans="4:5" x14ac:dyDescent="0.25">
      <c r="D393" s="2">
        <v>2.5</v>
      </c>
      <c r="E393" s="6">
        <f t="shared" ca="1" si="6"/>
        <v>8.2481052631578941E-2</v>
      </c>
    </row>
    <row r="394" spans="4:5" x14ac:dyDescent="0.25">
      <c r="D394" s="2">
        <v>2.25</v>
      </c>
      <c r="E394" s="6">
        <f t="shared" ca="1" si="6"/>
        <v>7.40718947368421E-2</v>
      </c>
    </row>
    <row r="395" spans="4:5" x14ac:dyDescent="0.25">
      <c r="D395" s="2">
        <v>2</v>
      </c>
      <c r="E395" s="6">
        <f t="shared" ca="1" si="6"/>
        <v>6.566273684210526E-2</v>
      </c>
    </row>
    <row r="396" spans="4:5" x14ac:dyDescent="0.25">
      <c r="D396" s="2">
        <v>1.75</v>
      </c>
      <c r="E396" s="6">
        <f t="shared" ca="1" si="6"/>
        <v>6.0153939393939392E-2</v>
      </c>
    </row>
    <row r="397" spans="4:5" x14ac:dyDescent="0.25">
      <c r="D397" s="2">
        <v>1.5</v>
      </c>
      <c r="E397" s="6">
        <f t="shared" ca="1" si="6"/>
        <v>5.5989090909090905E-2</v>
      </c>
    </row>
    <row r="398" spans="4:5" x14ac:dyDescent="0.25">
      <c r="D398" s="2">
        <v>1.25</v>
      </c>
      <c r="E398" s="6">
        <f t="shared" ca="1" si="6"/>
        <v>5.1824242424242425E-2</v>
      </c>
    </row>
    <row r="399" spans="4:5" x14ac:dyDescent="0.25">
      <c r="D399" s="2">
        <v>1</v>
      </c>
      <c r="E399" s="6">
        <f t="shared" ca="1" si="6"/>
        <v>4.7659393939393939E-2</v>
      </c>
    </row>
    <row r="400" spans="4:5" x14ac:dyDescent="0.25">
      <c r="D400" s="2">
        <v>0.75</v>
      </c>
      <c r="E400" s="6">
        <f t="shared" ca="1" si="6"/>
        <v>4.3494545454545452E-2</v>
      </c>
    </row>
    <row r="401" spans="4:5" x14ac:dyDescent="0.25">
      <c r="D401" s="2">
        <v>0.5</v>
      </c>
      <c r="E401" s="6">
        <f t="shared" ca="1" si="6"/>
        <v>3.9329696969696973E-2</v>
      </c>
    </row>
    <row r="402" spans="4:5" x14ac:dyDescent="0.25">
      <c r="D402" s="2">
        <v>0.25</v>
      </c>
      <c r="E402" s="6">
        <f t="shared" ca="1" si="6"/>
        <v>3.5164848484848486E-2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69" t="s">
        <v>20</v>
      </c>
      <c r="E1" s="470"/>
      <c r="F1" s="470"/>
      <c r="G1" s="471"/>
      <c r="H1" s="304"/>
    </row>
    <row r="2" spans="1:15" ht="16.2" thickBot="1" x14ac:dyDescent="0.35">
      <c r="B2" s="305" t="s">
        <v>3</v>
      </c>
      <c r="C2" s="306"/>
      <c r="D2" s="472" t="s">
        <v>5</v>
      </c>
      <c r="E2" s="473"/>
      <c r="F2" s="473"/>
      <c r="G2" s="474"/>
      <c r="H2" s="304"/>
    </row>
    <row r="3" spans="1:15" ht="13.8" thickBot="1" x14ac:dyDescent="0.3">
      <c r="B3" s="307" t="s">
        <v>1</v>
      </c>
      <c r="C3" s="308"/>
      <c r="D3" s="467">
        <f>Statistik!C3</f>
        <v>44356</v>
      </c>
      <c r="E3" s="467"/>
      <c r="F3" s="467"/>
      <c r="G3" s="468"/>
      <c r="H3" s="309"/>
    </row>
    <row r="4" spans="1:15" ht="13.8" thickBot="1" x14ac:dyDescent="0.3">
      <c r="B4" s="310" t="s">
        <v>42</v>
      </c>
      <c r="C4" s="311"/>
      <c r="D4" s="467">
        <f>Statistik!C4</f>
        <v>0</v>
      </c>
      <c r="E4" s="467"/>
      <c r="F4" s="467"/>
      <c r="G4" s="468"/>
      <c r="H4" s="312"/>
    </row>
    <row r="5" spans="1:15" ht="13.8" thickBot="1" x14ac:dyDescent="0.3">
      <c r="B5" s="310" t="s">
        <v>43</v>
      </c>
      <c r="C5" s="311"/>
      <c r="D5" s="467">
        <f>Statistik!C5</f>
        <v>0</v>
      </c>
      <c r="E5" s="467"/>
      <c r="F5" s="467"/>
      <c r="G5" s="468"/>
      <c r="H5" s="313"/>
    </row>
    <row r="6" spans="1:15" ht="13.8" thickBot="1" x14ac:dyDescent="0.3">
      <c r="B6" s="310" t="s">
        <v>0</v>
      </c>
      <c r="C6" s="311"/>
      <c r="D6" s="467" t="str">
        <f>Statistik!C6</f>
        <v>MS3_FC1-1</v>
      </c>
      <c r="E6" s="467"/>
      <c r="F6" s="467"/>
      <c r="G6" s="468"/>
      <c r="H6" s="314"/>
    </row>
    <row r="7" spans="1:15" ht="13.8" thickBot="1" x14ac:dyDescent="0.3">
      <c r="B7" s="310" t="s">
        <v>4</v>
      </c>
      <c r="C7" s="311"/>
      <c r="D7" s="467">
        <f>Statistik!C7</f>
        <v>0</v>
      </c>
      <c r="E7" s="467"/>
      <c r="F7" s="467"/>
      <c r="G7" s="468"/>
      <c r="H7" s="309"/>
    </row>
    <row r="8" spans="1:15" ht="13.8" thickBot="1" x14ac:dyDescent="0.3">
      <c r="B8" s="310" t="s">
        <v>11</v>
      </c>
      <c r="C8" s="311"/>
      <c r="D8" s="481">
        <f>Statistik!C8</f>
        <v>5.8207217694994178E-4</v>
      </c>
      <c r="E8" s="481"/>
      <c r="F8" s="481"/>
      <c r="G8" s="482"/>
      <c r="H8" s="315"/>
      <c r="I8" s="483" t="s">
        <v>202</v>
      </c>
      <c r="J8" s="483"/>
      <c r="M8" s="365" t="s">
        <v>213</v>
      </c>
    </row>
    <row r="9" spans="1:15" ht="13.8" thickBot="1" x14ac:dyDescent="0.3">
      <c r="B9" s="316" t="s">
        <v>6</v>
      </c>
      <c r="C9" s="317"/>
      <c r="D9" s="484">
        <f>Statistik!C9</f>
        <v>25785</v>
      </c>
      <c r="E9" s="484"/>
      <c r="F9" s="484"/>
      <c r="G9" s="485"/>
      <c r="H9" s="313"/>
      <c r="I9" s="483" t="s">
        <v>203</v>
      </c>
      <c r="J9" s="483"/>
      <c r="M9" s="365" t="s">
        <v>214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79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25770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1.6903904427489812E-2</v>
      </c>
      <c r="O11" s="364" t="s">
        <v>114</v>
      </c>
    </row>
    <row r="12" spans="1:15" x14ac:dyDescent="0.25">
      <c r="A12" s="479"/>
      <c r="B12" s="335">
        <v>128</v>
      </c>
      <c r="C12" s="336">
        <f t="shared" ref="C12:C26" si="1">B12/10</f>
        <v>12.8</v>
      </c>
      <c r="D12" s="329">
        <f>Statistik!C12</f>
        <v>0</v>
      </c>
      <c r="E12" s="337">
        <f t="shared" ref="E12:E24" si="2">E13+D12</f>
        <v>25770</v>
      </c>
      <c r="F12" s="331">
        <f t="shared" ref="F12:F26" si="3">D12/$E$11</f>
        <v>0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</v>
      </c>
      <c r="M12" s="301" t="s">
        <v>216</v>
      </c>
      <c r="N12" s="366">
        <f>1/J32</f>
        <v>110406.31241189355</v>
      </c>
      <c r="O12" s="364" t="s">
        <v>217</v>
      </c>
    </row>
    <row r="13" spans="1:15" x14ac:dyDescent="0.25">
      <c r="A13" s="480"/>
      <c r="B13" s="335">
        <v>63</v>
      </c>
      <c r="C13" s="336">
        <f t="shared" si="1"/>
        <v>6.3</v>
      </c>
      <c r="D13" s="329">
        <f>Statistik!C13</f>
        <v>4505</v>
      </c>
      <c r="E13" s="337">
        <f t="shared" si="2"/>
        <v>25770</v>
      </c>
      <c r="F13" s="331">
        <f t="shared" si="3"/>
        <v>0.17481567714396584</v>
      </c>
      <c r="G13" s="338">
        <f t="shared" si="0"/>
        <v>1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2.0876607305692954</v>
      </c>
      <c r="M13" s="301" t="s">
        <v>218</v>
      </c>
      <c r="N13" s="301">
        <f ca="1">10.44/(9.81*N11)</f>
        <v>62.957063443612512</v>
      </c>
      <c r="O13" s="364" t="s">
        <v>219</v>
      </c>
    </row>
    <row r="14" spans="1:15" x14ac:dyDescent="0.25">
      <c r="A14" s="475" t="s">
        <v>53</v>
      </c>
      <c r="B14" s="339">
        <v>31.5</v>
      </c>
      <c r="C14" s="340">
        <f t="shared" si="1"/>
        <v>3.15</v>
      </c>
      <c r="D14" s="329">
        <f>Statistik!C14</f>
        <v>5600</v>
      </c>
      <c r="E14" s="337">
        <f t="shared" si="2"/>
        <v>21265</v>
      </c>
      <c r="F14" s="331">
        <f>D14/$E$11</f>
        <v>0.2173069460613116</v>
      </c>
      <c r="G14" s="338">
        <f t="shared" si="0"/>
        <v>0.82518432285603416</v>
      </c>
      <c r="H14" s="333"/>
      <c r="I14" s="334">
        <f t="shared" si="4"/>
        <v>4.1632104163180852</v>
      </c>
      <c r="J14" s="334">
        <f t="shared" si="5"/>
        <v>5.2196964441085436</v>
      </c>
    </row>
    <row r="15" spans="1:15" x14ac:dyDescent="0.25">
      <c r="A15" s="476"/>
      <c r="B15" s="339">
        <v>16</v>
      </c>
      <c r="C15" s="340">
        <f t="shared" si="1"/>
        <v>1.6</v>
      </c>
      <c r="D15" s="329">
        <f>Statistik!C15</f>
        <v>4945</v>
      </c>
      <c r="E15" s="337">
        <f t="shared" si="2"/>
        <v>15665</v>
      </c>
      <c r="F15" s="331">
        <f t="shared" si="3"/>
        <v>0.19188979433449749</v>
      </c>
      <c r="G15" s="338">
        <f t="shared" si="0"/>
        <v>0.60787737679472253</v>
      </c>
      <c r="H15" s="333"/>
      <c r="I15" s="334">
        <f t="shared" si="4"/>
        <v>2.102659033821578</v>
      </c>
      <c r="J15" s="334">
        <f t="shared" si="5"/>
        <v>9.126053784656575</v>
      </c>
      <c r="M15" s="301" t="s">
        <v>220</v>
      </c>
      <c r="N15" s="301">
        <f ca="1">N13/N12</f>
        <v>5.7023065138466162E-4</v>
      </c>
      <c r="O15" s="364" t="s">
        <v>221</v>
      </c>
    </row>
    <row r="16" spans="1:15" x14ac:dyDescent="0.25">
      <c r="A16" s="476"/>
      <c r="B16" s="339">
        <v>8</v>
      </c>
      <c r="C16" s="340">
        <f t="shared" si="1"/>
        <v>0.8</v>
      </c>
      <c r="D16" s="329">
        <f>Statistik!C16</f>
        <v>3145</v>
      </c>
      <c r="E16" s="337">
        <f t="shared" si="2"/>
        <v>10720</v>
      </c>
      <c r="F16" s="331">
        <f t="shared" si="3"/>
        <v>0.12204113310050446</v>
      </c>
      <c r="G16" s="338">
        <f t="shared" si="0"/>
        <v>0.41598758246022505</v>
      </c>
      <c r="H16" s="333"/>
      <c r="I16" s="334">
        <f t="shared" si="4"/>
        <v>1.0587733840216291</v>
      </c>
      <c r="J16" s="334">
        <f t="shared" si="5"/>
        <v>11.526652911971135</v>
      </c>
      <c r="M16" s="367" t="s">
        <v>223</v>
      </c>
    </row>
    <row r="17" spans="1:11" x14ac:dyDescent="0.25">
      <c r="A17" s="476"/>
      <c r="B17" s="339">
        <v>4</v>
      </c>
      <c r="C17" s="340">
        <f t="shared" si="1"/>
        <v>0.4</v>
      </c>
      <c r="D17" s="329">
        <f>Statistik!C17</f>
        <v>1495</v>
      </c>
      <c r="E17" s="337">
        <f t="shared" si="2"/>
        <v>7575</v>
      </c>
      <c r="F17" s="331">
        <f>D17/$E$11</f>
        <v>5.8013193636010867E-2</v>
      </c>
      <c r="G17" s="338">
        <f t="shared" si="0"/>
        <v>0.29394644935972059</v>
      </c>
      <c r="H17" s="333"/>
      <c r="I17" s="334">
        <f t="shared" si="4"/>
        <v>0.52975376210591196</v>
      </c>
      <c r="J17" s="334">
        <f>F17*100/I17</f>
        <v>10.950973411758891</v>
      </c>
    </row>
    <row r="18" spans="1:11" x14ac:dyDescent="0.25">
      <c r="A18" s="477"/>
      <c r="B18" s="339">
        <v>2</v>
      </c>
      <c r="C18" s="340">
        <f t="shared" si="1"/>
        <v>0.2</v>
      </c>
      <c r="D18" s="329">
        <f>Statistik!C18</f>
        <v>660</v>
      </c>
      <c r="E18" s="337">
        <f t="shared" si="2"/>
        <v>6080</v>
      </c>
      <c r="F18" s="331">
        <f t="shared" si="3"/>
        <v>2.5611175785797437E-2</v>
      </c>
      <c r="G18" s="338">
        <f t="shared" si="0"/>
        <v>0.23593325572370974</v>
      </c>
      <c r="H18" s="333"/>
      <c r="I18" s="334">
        <f t="shared" si="4"/>
        <v>0.26506054336140555</v>
      </c>
      <c r="J18" s="334">
        <f t="shared" si="5"/>
        <v>9.6623871139043995</v>
      </c>
    </row>
    <row r="19" spans="1:11" x14ac:dyDescent="0.25">
      <c r="A19" s="478" t="s">
        <v>54</v>
      </c>
      <c r="B19" s="335">
        <v>1</v>
      </c>
      <c r="C19" s="336">
        <f t="shared" si="1"/>
        <v>0.1</v>
      </c>
      <c r="D19" s="329">
        <f>Statistik!C19</f>
        <v>740</v>
      </c>
      <c r="E19" s="337">
        <f t="shared" si="2"/>
        <v>5420</v>
      </c>
      <c r="F19" s="331">
        <f t="shared" si="3"/>
        <v>2.8715560729530461E-2</v>
      </c>
      <c r="G19" s="338">
        <f t="shared" si="0"/>
        <v>0.2103220799379123</v>
      </c>
      <c r="H19" s="333"/>
      <c r="I19" s="334">
        <f t="shared" si="4"/>
        <v>0.1326221665094986</v>
      </c>
      <c r="J19" s="334">
        <f t="shared" si="5"/>
        <v>21.652157769171875</v>
      </c>
    </row>
    <row r="20" spans="1:11" x14ac:dyDescent="0.25">
      <c r="A20" s="479"/>
      <c r="B20" s="335">
        <v>0.5</v>
      </c>
      <c r="C20" s="336">
        <f t="shared" si="1"/>
        <v>0.05</v>
      </c>
      <c r="D20" s="329">
        <f>Statistik!C20</f>
        <v>2465</v>
      </c>
      <c r="E20" s="337">
        <f t="shared" si="2"/>
        <v>4680</v>
      </c>
      <c r="F20" s="331">
        <f t="shared" si="3"/>
        <v>9.5653861078773772E-2</v>
      </c>
      <c r="G20" s="338">
        <f t="shared" si="0"/>
        <v>0.18160651920838183</v>
      </c>
      <c r="H20" s="333"/>
      <c r="I20" s="334">
        <f t="shared" si="4"/>
        <v>6.6357062528508273E-2</v>
      </c>
      <c r="J20" s="334">
        <f t="shared" si="5"/>
        <v>144.15023425378274</v>
      </c>
    </row>
    <row r="21" spans="1:11" x14ac:dyDescent="0.25">
      <c r="A21" s="479"/>
      <c r="B21" s="341">
        <v>0.25</v>
      </c>
      <c r="C21" s="342">
        <f t="shared" si="1"/>
        <v>2.5000000000000001E-2</v>
      </c>
      <c r="D21" s="329">
        <f>Statistik!C21</f>
        <v>1245</v>
      </c>
      <c r="E21" s="337">
        <f t="shared" si="2"/>
        <v>2215</v>
      </c>
      <c r="F21" s="331">
        <f t="shared" si="3"/>
        <v>4.831199068684517E-2</v>
      </c>
      <c r="G21" s="338">
        <f t="shared" si="0"/>
        <v>8.5952658129608075E-2</v>
      </c>
      <c r="H21" s="333"/>
      <c r="I21" s="334">
        <f t="shared" si="4"/>
        <v>3.3201536841859614E-2</v>
      </c>
      <c r="J21" s="334">
        <f>F21*100/I21</f>
        <v>145.51130845827203</v>
      </c>
    </row>
    <row r="22" spans="1:11" x14ac:dyDescent="0.25">
      <c r="A22" s="479"/>
      <c r="B22" s="341">
        <v>0.125</v>
      </c>
      <c r="C22" s="342">
        <f t="shared" si="1"/>
        <v>1.2500000000000001E-2</v>
      </c>
      <c r="D22" s="329">
        <f>Statistik!C22</f>
        <v>475</v>
      </c>
      <c r="E22" s="337">
        <f t="shared" si="2"/>
        <v>970</v>
      </c>
      <c r="F22" s="331">
        <f t="shared" si="3"/>
        <v>1.8432285603414825E-2</v>
      </c>
      <c r="G22" s="338">
        <f t="shared" si="0"/>
        <v>3.7640667442762905E-2</v>
      </c>
      <c r="H22" s="333"/>
      <c r="I22" s="334">
        <f t="shared" si="4"/>
        <v>1.6612279185622081E-2</v>
      </c>
      <c r="J22" s="334">
        <f>F22*100/I22</f>
        <v>110.95578997593513</v>
      </c>
    </row>
    <row r="23" spans="1:11" x14ac:dyDescent="0.25">
      <c r="A23" s="480"/>
      <c r="B23" s="341">
        <v>6.3E-2</v>
      </c>
      <c r="C23" s="342">
        <f t="shared" si="1"/>
        <v>6.3E-3</v>
      </c>
      <c r="D23" s="329">
        <f>Statistik!C23</f>
        <v>495</v>
      </c>
      <c r="E23" s="337">
        <f t="shared" si="2"/>
        <v>495</v>
      </c>
      <c r="F23" s="331">
        <f t="shared" si="3"/>
        <v>1.9208381839348081E-2</v>
      </c>
      <c r="G23" s="338">
        <f t="shared" si="0"/>
        <v>1.9208381839348081E-2</v>
      </c>
      <c r="H23" s="333"/>
      <c r="I23" s="334">
        <f t="shared" si="4"/>
        <v>8.3513997492220722E-3</v>
      </c>
      <c r="J23" s="334">
        <f t="shared" ref="J23:J25" si="6">F23*100/I23</f>
        <v>230.00194477742883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206</v>
      </c>
      <c r="J27" s="357">
        <f>100/SUM(J11:J26)</f>
        <v>0.14268493037470648</v>
      </c>
    </row>
    <row r="28" spans="1:11" ht="14.4" x14ac:dyDescent="0.3">
      <c r="I28" s="358" t="s">
        <v>207</v>
      </c>
      <c r="J28" s="359">
        <v>6.1</v>
      </c>
      <c r="K28" s="301" t="s">
        <v>208</v>
      </c>
    </row>
    <row r="29" spans="1:11" x14ac:dyDescent="0.25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211</v>
      </c>
      <c r="J32" s="362">
        <f>I31*(J27/100)^2*(1/J28^2)*(J30^3/(1+J30))</f>
        <v>9.0574531306624341E-6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0.82518432285603416</v>
      </c>
      <c r="C6" s="38">
        <f t="shared" si="1"/>
        <v>0.17481567714396584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-0.95751439873368738</v>
      </c>
      <c r="G6" s="28">
        <f t="shared" si="4"/>
        <v>1.4674377753077303</v>
      </c>
      <c r="I6" s="30"/>
    </row>
    <row r="7" spans="1:9" x14ac:dyDescent="0.25">
      <c r="A7" s="37">
        <f>Statistik!B15</f>
        <v>16</v>
      </c>
      <c r="B7" s="254">
        <f>Statistik!F15</f>
        <v>0.60787737679472253</v>
      </c>
      <c r="C7" s="38">
        <f t="shared" si="1"/>
        <v>0.21730694606131162</v>
      </c>
      <c r="D7" s="253">
        <f t="shared" si="0"/>
        <v>-4</v>
      </c>
      <c r="E7" s="252">
        <f t="shared" si="2"/>
        <v>-4.4886399617499588</v>
      </c>
      <c r="F7" s="29">
        <f t="shared" si="3"/>
        <v>-0.97541264205664613</v>
      </c>
      <c r="G7" s="28">
        <f t="shared" si="4"/>
        <v>0.79162447062275987</v>
      </c>
      <c r="I7" s="30"/>
    </row>
    <row r="8" spans="1:9" x14ac:dyDescent="0.25">
      <c r="A8" s="37">
        <f>Statistik!B16</f>
        <v>8</v>
      </c>
      <c r="B8" s="254">
        <f>Statistik!F16</f>
        <v>0.41598758246022505</v>
      </c>
      <c r="C8" s="38">
        <f t="shared" si="1"/>
        <v>0.19188979433449749</v>
      </c>
      <c r="D8" s="253">
        <f t="shared" si="0"/>
        <v>-3</v>
      </c>
      <c r="E8" s="252">
        <f t="shared" si="2"/>
        <v>-3.5</v>
      </c>
      <c r="F8" s="29">
        <f t="shared" si="3"/>
        <v>-0.67161428017074121</v>
      </c>
      <c r="G8" s="28">
        <f t="shared" si="4"/>
        <v>0.16241364210743245</v>
      </c>
      <c r="I8" s="30"/>
    </row>
    <row r="9" spans="1:9" x14ac:dyDescent="0.25">
      <c r="A9" s="37">
        <f>Statistik!B17</f>
        <v>4</v>
      </c>
      <c r="B9" s="254">
        <f>Statistik!F17</f>
        <v>0.29394644935972059</v>
      </c>
      <c r="C9" s="38">
        <f t="shared" si="1"/>
        <v>0.12204113310050446</v>
      </c>
      <c r="D9" s="253">
        <f t="shared" si="0"/>
        <v>-2</v>
      </c>
      <c r="E9" s="252">
        <f t="shared" si="2"/>
        <v>-2.5</v>
      </c>
      <c r="F9" s="29">
        <f t="shared" si="3"/>
        <v>-0.30510283275126115</v>
      </c>
      <c r="G9" s="28">
        <f t="shared" si="4"/>
        <v>7.8116721701136887E-4</v>
      </c>
      <c r="I9" s="30"/>
    </row>
    <row r="10" spans="1:9" x14ac:dyDescent="0.25">
      <c r="A10" s="37">
        <f>Statistik!B18</f>
        <v>2</v>
      </c>
      <c r="B10" s="254">
        <f>Statistik!F18</f>
        <v>0.23593325572370974</v>
      </c>
      <c r="C10" s="38">
        <f t="shared" si="1"/>
        <v>5.8013193636010846E-2</v>
      </c>
      <c r="D10" s="253">
        <f t="shared" si="0"/>
        <v>-1</v>
      </c>
      <c r="E10" s="252">
        <f t="shared" si="2"/>
        <v>-1.5</v>
      </c>
      <c r="F10" s="29">
        <f t="shared" si="3"/>
        <v>-8.7019790454016269E-2</v>
      </c>
      <c r="G10" s="28">
        <f t="shared" si="4"/>
        <v>6.7667256215185656E-2</v>
      </c>
      <c r="I10" s="30"/>
    </row>
    <row r="11" spans="1:9" x14ac:dyDescent="0.25">
      <c r="A11" s="37">
        <f>Statistik!B19</f>
        <v>1</v>
      </c>
      <c r="B11" s="254">
        <f>Statistik!F19</f>
        <v>0.2103220799379123</v>
      </c>
      <c r="C11" s="38">
        <f t="shared" si="1"/>
        <v>2.5611175785797441E-2</v>
      </c>
      <c r="D11" s="253">
        <f t="shared" si="0"/>
        <v>0</v>
      </c>
      <c r="E11" s="252">
        <f t="shared" si="2"/>
        <v>-0.5</v>
      </c>
      <c r="F11" s="29">
        <f t="shared" si="3"/>
        <v>-1.280558789289872E-2</v>
      </c>
      <c r="G11" s="28">
        <f t="shared" si="4"/>
        <v>0.11080475816457237</v>
      </c>
      <c r="I11" s="30"/>
    </row>
    <row r="12" spans="1:9" x14ac:dyDescent="0.25">
      <c r="A12" s="37">
        <f>Statistik!B20</f>
        <v>0.5</v>
      </c>
      <c r="B12" s="254">
        <f>Statistik!F20</f>
        <v>0.18160651920838183</v>
      </c>
      <c r="C12" s="38">
        <f t="shared" si="1"/>
        <v>2.8715560729530465E-2</v>
      </c>
      <c r="D12" s="253">
        <f t="shared" si="0"/>
        <v>1</v>
      </c>
      <c r="E12" s="252">
        <f t="shared" si="2"/>
        <v>0.5</v>
      </c>
      <c r="F12" s="29">
        <f t="shared" si="3"/>
        <v>1.4357780364765232E-2</v>
      </c>
      <c r="G12" s="28">
        <f t="shared" si="4"/>
        <v>0.27240823707620504</v>
      </c>
      <c r="I12" s="30"/>
    </row>
    <row r="13" spans="1:9" x14ac:dyDescent="0.25">
      <c r="A13" s="37">
        <f>Statistik!B21</f>
        <v>0.25</v>
      </c>
      <c r="B13" s="254">
        <f>Statistik!F21</f>
        <v>8.5952658129608075E-2</v>
      </c>
      <c r="C13" s="38">
        <f t="shared" si="1"/>
        <v>9.5653861078773758E-2</v>
      </c>
      <c r="D13" s="253">
        <f t="shared" si="0"/>
        <v>2</v>
      </c>
      <c r="E13" s="252">
        <f t="shared" si="2"/>
        <v>1.5</v>
      </c>
      <c r="F13" s="29">
        <f t="shared" si="3"/>
        <v>0.14348079161816063</v>
      </c>
      <c r="G13" s="28">
        <f t="shared" si="4"/>
        <v>1.5922965887229843</v>
      </c>
    </row>
    <row r="14" spans="1:9" x14ac:dyDescent="0.25">
      <c r="A14" s="37">
        <f>Statistik!B22</f>
        <v>0.125</v>
      </c>
      <c r="B14" s="254">
        <f>Statistik!F22</f>
        <v>3.7640667442762905E-2</v>
      </c>
      <c r="C14" s="38">
        <f t="shared" si="1"/>
        <v>4.831199068684517E-2</v>
      </c>
      <c r="D14" s="253">
        <f t="shared" si="0"/>
        <v>3</v>
      </c>
      <c r="E14" s="252">
        <f t="shared" si="2"/>
        <v>2.5</v>
      </c>
      <c r="F14" s="29">
        <f t="shared" si="3"/>
        <v>0.12077997671711292</v>
      </c>
      <c r="G14" s="28">
        <f t="shared" si="4"/>
        <v>1.2467611698018899</v>
      </c>
    </row>
    <row r="15" spans="1:9" x14ac:dyDescent="0.25">
      <c r="A15" s="37">
        <f>Statistik!B23</f>
        <v>6.3E-2</v>
      </c>
      <c r="B15" s="254">
        <f>Statistik!F23</f>
        <v>1.9208381839348081E-2</v>
      </c>
      <c r="C15" s="38">
        <f t="shared" si="1"/>
        <v>1.8432285603414825E-2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6.4407054162825605E-2</v>
      </c>
      <c r="G15" s="28">
        <f t="shared" si="4"/>
        <v>0.6800887470247573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1.9208381839348081E-2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8.6438605084235648E-2</v>
      </c>
      <c r="G16" s="28">
        <f t="shared" si="4"/>
        <v>0.96286103678126445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-2.5800053241121508</v>
      </c>
      <c r="G19" s="3"/>
    </row>
    <row r="20" spans="1:8" x14ac:dyDescent="0.25">
      <c r="G20" s="33">
        <f>SUM(G3:G18)</f>
        <v>7.3551448490417926</v>
      </c>
    </row>
    <row r="21" spans="1:8" ht="18" thickBot="1" x14ac:dyDescent="0.35">
      <c r="C21" s="41" t="s">
        <v>75</v>
      </c>
      <c r="F21" s="42"/>
      <c r="G21" s="40">
        <f>SQRT(G20)</f>
        <v>2.7120370294377976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8.8741196746494236E-2</v>
      </c>
      <c r="S6" s="54" t="s">
        <v>85</v>
      </c>
      <c r="T6" s="55">
        <f>'Berechnung_Yu&amp;Stand'!J1092*100</f>
        <v>1.9208381839348081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8.9581586089286833E-2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0.17481567714396584</v>
      </c>
      <c r="H20" s="87">
        <f>Statistik!E14</f>
        <v>0.2173069460613116</v>
      </c>
      <c r="I20" s="87">
        <f>Statistik!E15</f>
        <v>0.19188979433449749</v>
      </c>
      <c r="J20" s="87">
        <f>Statistik!E16</f>
        <v>0.12204113310050446</v>
      </c>
      <c r="K20" s="87">
        <f>Statistik!E17</f>
        <v>5.8013193636010867E-2</v>
      </c>
      <c r="L20" s="87">
        <f>Statistik!E18</f>
        <v>2.5611175785797437E-2</v>
      </c>
      <c r="M20" s="87">
        <f>Statistik!E19</f>
        <v>2.8715560729530461E-2</v>
      </c>
      <c r="N20" s="87">
        <f>Statistik!E20</f>
        <v>9.5653861078773772E-2</v>
      </c>
      <c r="O20" s="87">
        <f>Statistik!E21</f>
        <v>4.831199068684517E-2</v>
      </c>
      <c r="P20" s="87">
        <f>Statistik!E22</f>
        <v>1.8432285603414825E-2</v>
      </c>
      <c r="Q20" s="87">
        <f>Statistik!E23</f>
        <v>1.9208381839348081E-2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0.17481567714396584</v>
      </c>
      <c r="H15" s="124">
        <f>'Eintrag_Yu&amp;Stand'!H20</f>
        <v>0.2173069460613116</v>
      </c>
      <c r="I15" s="124">
        <f>'Eintrag_Yu&amp;Stand'!I20</f>
        <v>0.19188979433449749</v>
      </c>
      <c r="J15" s="124">
        <f>'Eintrag_Yu&amp;Stand'!J20</f>
        <v>0.12204113310050446</v>
      </c>
      <c r="K15" s="125">
        <f>'Eintrag_Yu&amp;Stand'!K20</f>
        <v>5.8013193636010867E-2</v>
      </c>
      <c r="L15" s="124">
        <f>'Eintrag_Yu&amp;Stand'!L20</f>
        <v>2.5611175785797437E-2</v>
      </c>
      <c r="M15" s="124">
        <f>'Eintrag_Yu&amp;Stand'!M20</f>
        <v>2.8715560729530461E-2</v>
      </c>
      <c r="N15" s="124">
        <f>'Eintrag_Yu&amp;Stand'!N20</f>
        <v>9.5653861078773772E-2</v>
      </c>
      <c r="O15" s="124">
        <f>'Eintrag_Yu&amp;Stand'!O20</f>
        <v>4.831199068684517E-2</v>
      </c>
      <c r="P15" s="124">
        <f>'Eintrag_Yu&amp;Stand'!P20</f>
        <v>1.8432285603414825E-2</v>
      </c>
      <c r="Q15" s="124">
        <f>'Eintrag_Yu&amp;Stand'!Q20</f>
        <v>1.9208381839348081E-2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-1.4679522911675361E-2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-3.2836308156166977E-2</v>
      </c>
      <c r="H296" s="178">
        <f t="shared" si="156"/>
        <v>-1.5409450937441548E-2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-2.6614373593368549E-2</v>
      </c>
      <c r="H297" s="178">
        <f t="shared" si="156"/>
        <v>-2.595983383237422E-2</v>
      </c>
      <c r="I297" s="178">
        <f t="shared" si="156"/>
        <v>-9.0493224714780409E-3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-1.3549007185387792E-2</v>
      </c>
      <c r="H298" s="179">
        <f t="shared" si="156"/>
        <v>-1.5726425556036941E-2</v>
      </c>
      <c r="I298" s="179">
        <f t="shared" si="156"/>
        <v>-1.1002804314656814E-2</v>
      </c>
      <c r="J298" s="179">
        <f t="shared" si="156"/>
        <v>-2.7358416774235935E-3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-6.1016613213090232E-3</v>
      </c>
      <c r="H299" s="179">
        <f t="shared" si="156"/>
        <v>-7.4353847723552463E-3</v>
      </c>
      <c r="I299" s="179">
        <f t="shared" si="156"/>
        <v>-6.1472346446251238E-3</v>
      </c>
      <c r="J299" s="179">
        <f t="shared" si="156"/>
        <v>-3.089302855278721E-3</v>
      </c>
      <c r="K299" s="179">
        <f t="shared" si="156"/>
        <v>-5.7413529637506254E-4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-6.8825817278008964E-3</v>
      </c>
      <c r="H300" s="179">
        <f t="shared" si="160"/>
        <v>-8.504114793496987E-3</v>
      </c>
      <c r="I300" s="179">
        <f t="shared" si="160"/>
        <v>-7.3672491094821596E-3</v>
      </c>
      <c r="J300" s="179">
        <f t="shared" si="160"/>
        <v>-4.3835092650783012E-3</v>
      </c>
      <c r="K300" s="179">
        <f t="shared" si="160"/>
        <v>-1.6465268337403523E-3</v>
      </c>
      <c r="L300" s="179">
        <f t="shared" si="160"/>
        <v>-2.8418737078096738E-4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-2.2971754156453684E-2</v>
      </c>
      <c r="H301" s="179">
        <f t="shared" si="160"/>
        <v>-2.8499012559787498E-2</v>
      </c>
      <c r="I301" s="179">
        <f t="shared" si="160"/>
        <v>-2.5020273025116776E-2</v>
      </c>
      <c r="J301" s="179">
        <f t="shared" si="160"/>
        <v>-1.5607915770113745E-2</v>
      </c>
      <c r="K301" s="179">
        <f t="shared" si="160"/>
        <v>-6.9410899995423578E-3</v>
      </c>
      <c r="L301" s="179">
        <f t="shared" si="160"/>
        <v>-2.4213454811644031E-3</v>
      </c>
      <c r="M301" s="179">
        <f t="shared" si="160"/>
        <v>-1.0613967711743707E-3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-1.1610723540280816E-2</v>
      </c>
      <c r="H302" s="179">
        <f t="shared" si="160"/>
        <v>-1.4422475813783208E-2</v>
      </c>
      <c r="I302" s="179">
        <f t="shared" si="160"/>
        <v>-1.2711357469188366E-2</v>
      </c>
      <c r="J302" s="179">
        <f t="shared" si="160"/>
        <v>-8.0370898985530782E-3</v>
      </c>
      <c r="K302" s="179">
        <f t="shared" si="160"/>
        <v>-3.7472949980191313E-3</v>
      </c>
      <c r="L302" s="179">
        <f t="shared" si="160"/>
        <v>-1.5476859722059211E-3</v>
      </c>
      <c r="M302" s="179">
        <f t="shared" si="160"/>
        <v>-1.3711878983322667E-3</v>
      </c>
      <c r="N302" s="179">
        <f t="shared" si="160"/>
        <v>-1.7857283515028267E-3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-4.4310881295140762E-3</v>
      </c>
      <c r="H303" s="179">
        <f t="shared" si="160"/>
        <v>-5.506514335637239E-3</v>
      </c>
      <c r="I303" s="179">
        <f t="shared" si="160"/>
        <v>-4.8590716247820043E-3</v>
      </c>
      <c r="J303" s="179">
        <f t="shared" si="160"/>
        <v>-3.0843989327232119E-3</v>
      </c>
      <c r="K303" s="179">
        <f t="shared" si="160"/>
        <v>-1.4576176794197471E-3</v>
      </c>
      <c r="L303" s="179">
        <f t="shared" si="160"/>
        <v>-6.311678724954656E-4</v>
      </c>
      <c r="M303" s="179">
        <f t="shared" si="160"/>
        <v>-6.6205624830276415E-4</v>
      </c>
      <c r="N303" s="179">
        <f t="shared" si="160"/>
        <v>-1.7426350053834721E-3</v>
      </c>
      <c r="O303" s="179">
        <f t="shared" si="160"/>
        <v>-3.4410586895084892E-4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-4.6182510048651025E-3</v>
      </c>
      <c r="H304" s="179">
        <f t="shared" si="164"/>
        <v>-5.7400314589330882E-3</v>
      </c>
      <c r="I304" s="179">
        <f t="shared" si="164"/>
        <v>-5.0672082059429807E-3</v>
      </c>
      <c r="J304" s="179">
        <f t="shared" si="164"/>
        <v>-3.2204290269789988E-3</v>
      </c>
      <c r="K304" s="179">
        <f t="shared" si="164"/>
        <v>-1.5278716632327529E-3</v>
      </c>
      <c r="L304" s="179">
        <f t="shared" si="164"/>
        <v>-6.7051419023229062E-4</v>
      </c>
      <c r="M304" s="179">
        <f t="shared" si="164"/>
        <v>-7.3718332947623425E-4</v>
      </c>
      <c r="N304" s="179">
        <f t="shared" si="164"/>
        <v>-2.2951152514846247E-3</v>
      </c>
      <c r="O304" s="179">
        <f t="shared" si="164"/>
        <v>-9.127668135152651E-4</v>
      </c>
      <c r="P304" s="179">
        <f t="shared" si="164"/>
        <v>-1.3379050268691863E-4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1.0654488969611915E-4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2.4869202002219767E-4</v>
      </c>
      <c r="H423" s="179">
        <f t="shared" si="258"/>
        <v>-6.3805699232988571E-5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-7.793157396167249E-4</v>
      </c>
      <c r="H424" s="179">
        <f t="shared" si="258"/>
        <v>-1.0970041119276993E-3</v>
      </c>
      <c r="I424" s="179">
        <f t="shared" si="258"/>
        <v>-1.0796801910746838E-4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-9.3822118798606382E-4</v>
      </c>
      <c r="H425" s="179">
        <f t="shared" si="258"/>
        <v>-1.3899573529101608E-3</v>
      </c>
      <c r="I425" s="179">
        <f t="shared" si="258"/>
        <v>-6.5932015637929853E-4</v>
      </c>
      <c r="J425" s="179">
        <f t="shared" si="258"/>
        <v>-2.9921369636372045E-5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-5.5145797939165045E-4</v>
      </c>
      <c r="H426" s="179">
        <f t="shared" si="258"/>
        <v>-8.4500964171939645E-4</v>
      </c>
      <c r="I426" s="179">
        <f t="shared" si="258"/>
        <v>-5.6856822149803398E-4</v>
      </c>
      <c r="J426" s="179">
        <f t="shared" si="258"/>
        <v>-1.3334009115587549E-4</v>
      </c>
      <c r="K426" s="179">
        <f t="shared" si="258"/>
        <v>-3.177658969331722E-6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-6.1369263532986727E-4</v>
      </c>
      <c r="H427" s="179">
        <f t="shared" si="262"/>
        <v>-9.714788861151318E-4</v>
      </c>
      <c r="I427" s="179">
        <f t="shared" si="262"/>
        <v>-7.1325990671170273E-4</v>
      </c>
      <c r="J427" s="179">
        <f t="shared" si="262"/>
        <v>-2.2755635827425541E-4</v>
      </c>
      <c r="K427" s="179">
        <f t="shared" si="262"/>
        <v>-2.1591839004065832E-5</v>
      </c>
      <c r="L427" s="179">
        <f t="shared" si="262"/>
        <v>1.5069586124161412E-7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-1.113042245275651E-3</v>
      </c>
      <c r="H428" s="179">
        <f t="shared" si="262"/>
        <v>-2.1159329993958101E-3</v>
      </c>
      <c r="I428" s="179">
        <f t="shared" si="262"/>
        <v>-1.4589102167767798E-3</v>
      </c>
      <c r="J428" s="179">
        <f t="shared" si="262"/>
        <v>-2.44360093558425E-4</v>
      </c>
      <c r="K428" s="179">
        <f t="shared" si="262"/>
        <v>1.4532869547693181E-4</v>
      </c>
      <c r="L428" s="179">
        <f t="shared" si="262"/>
        <v>7.5911545723577166E-5</v>
      </c>
      <c r="M428" s="179">
        <f t="shared" si="262"/>
        <v>1.2135940132234817E-5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-9.0009970677055594E-4</v>
      </c>
      <c r="H429" s="179">
        <f t="shared" si="262"/>
        <v>-1.4918161336175638E-3</v>
      </c>
      <c r="I429" s="179">
        <f t="shared" si="262"/>
        <v>-1.1139643862754969E-3</v>
      </c>
      <c r="J429" s="179">
        <f t="shared" si="262"/>
        <v>-3.590353970372161E-4</v>
      </c>
      <c r="K429" s="179">
        <f t="shared" si="262"/>
        <v>-2.1569215493005967E-5</v>
      </c>
      <c r="L429" s="179">
        <f t="shared" si="262"/>
        <v>1.9542975055720538E-5</v>
      </c>
      <c r="M429" s="179">
        <f t="shared" si="262"/>
        <v>1.2027135908065553E-5</v>
      </c>
      <c r="N429" s="179">
        <f t="shared" si="262"/>
        <v>-1.4440485285430055E-5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-4.2488040206711163E-4</v>
      </c>
      <c r="H430" s="179">
        <f t="shared" si="262"/>
        <v>-6.7109558202028984E-4</v>
      </c>
      <c r="I430" s="179">
        <f t="shared" si="262"/>
        <v>-5.1590010921182602E-4</v>
      </c>
      <c r="J430" s="179">
        <f t="shared" si="262"/>
        <v>-1.9505606376321287E-4</v>
      </c>
      <c r="K430" s="179">
        <f t="shared" si="262"/>
        <v>-3.4956556077540733E-5</v>
      </c>
      <c r="L430" s="179">
        <f t="shared" si="262"/>
        <v>-2.6883949455198467E-6</v>
      </c>
      <c r="M430" s="179">
        <f t="shared" si="262"/>
        <v>-3.7869775273125211E-6</v>
      </c>
      <c r="N430" s="179">
        <f t="shared" si="262"/>
        <v>-6.0232845291036116E-5</v>
      </c>
      <c r="O430" s="179">
        <f t="shared" si="262"/>
        <v>-1.7562622595504414E-6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-4.4074210844037966E-4</v>
      </c>
      <c r="H431" s="179">
        <f t="shared" si="264"/>
        <v>-6.9720333047342388E-4</v>
      </c>
      <c r="I431" s="179">
        <f t="shared" si="264"/>
        <v>-5.3622407599110964E-4</v>
      </c>
      <c r="J431" s="179">
        <f t="shared" si="264"/>
        <v>-2.0270086552008935E-4</v>
      </c>
      <c r="K431" s="179">
        <f t="shared" si="264"/>
        <v>-3.6186188184522383E-5</v>
      </c>
      <c r="L431" s="179">
        <f t="shared" si="264"/>
        <v>-2.6008660047868253E-6</v>
      </c>
      <c r="M431" s="179">
        <f t="shared" si="264"/>
        <v>-4.156659874279522E-6</v>
      </c>
      <c r="N431" s="179">
        <f t="shared" si="264"/>
        <v>-9.7470463704475154E-5</v>
      </c>
      <c r="O431" s="179">
        <f t="shared" si="264"/>
        <v>-1.1836620294725108E-5</v>
      </c>
      <c r="P431" s="179">
        <f t="shared" si="264"/>
        <v>1.731993363140289E-8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1.5729635220822729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1.4836362789095996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1.4120157421196027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1.3690849024082923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1.38867614846264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1.3801514638364401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1.2990925164155145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1.3533376475947652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1.4179656674333196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1.3987392022788265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1.4169226688510705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1.457051754213321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1.5725612909891589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0.11410797396517763</v>
      </c>
      <c r="G552" s="175">
        <f t="shared" si="358"/>
        <v>6.3523051463162755E-2</v>
      </c>
      <c r="H552" s="175">
        <f t="shared" si="358"/>
        <v>1.860631402757449E-2</v>
      </c>
      <c r="I552" s="175">
        <f t="shared" si="358"/>
        <v>4.9228832205426964E-3</v>
      </c>
      <c r="J552" s="175">
        <f t="shared" si="358"/>
        <v>1.2581709197242463E-3</v>
      </c>
      <c r="K552" s="175">
        <f t="shared" si="358"/>
        <v>3.1410433972408664E-4</v>
      </c>
      <c r="L552" s="175">
        <f t="shared" si="358"/>
        <v>7.5464069496482958E-5</v>
      </c>
      <c r="M552" s="175">
        <f t="shared" si="358"/>
        <v>1.9390884017154325E-5</v>
      </c>
      <c r="N552" s="175">
        <f t="shared" si="358"/>
        <v>5.0030532656316085E-6</v>
      </c>
      <c r="O552" s="175">
        <f t="shared" si="358"/>
        <v>1.2392393812917147E-6</v>
      </c>
      <c r="P552" s="175">
        <f t="shared" si="358"/>
        <v>3.1253814921291552E-7</v>
      </c>
      <c r="Q552" s="175">
        <f t="shared" si="358"/>
        <v>8.0918753464132764E-8</v>
      </c>
      <c r="R552" s="175">
        <f t="shared" si="358"/>
        <v>2.0658220651977088E-8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9.8903598023179315E-2</v>
      </c>
      <c r="H553" s="179">
        <f t="shared" si="358"/>
        <v>5.9399833626663588E-2</v>
      </c>
      <c r="I553" s="179">
        <f t="shared" si="358"/>
        <v>1.8645336961863625E-2</v>
      </c>
      <c r="J553" s="179">
        <f t="shared" si="358"/>
        <v>4.9738140529973678E-3</v>
      </c>
      <c r="K553" s="179">
        <f t="shared" si="358"/>
        <v>1.2528627633255798E-3</v>
      </c>
      <c r="L553" s="179">
        <f t="shared" si="358"/>
        <v>3.0159897518068006E-4</v>
      </c>
      <c r="M553" s="179">
        <f t="shared" si="358"/>
        <v>7.7549527762303544E-5</v>
      </c>
      <c r="N553" s="179">
        <f t="shared" si="358"/>
        <v>2.0011437746328083E-5</v>
      </c>
      <c r="O553" s="179">
        <f t="shared" si="358"/>
        <v>4.9569077375942736E-6</v>
      </c>
      <c r="P553" s="179">
        <f t="shared" si="358"/>
        <v>1.250149580255355E-6</v>
      </c>
      <c r="Q553" s="179">
        <f t="shared" si="358"/>
        <v>3.2367483021188146E-7</v>
      </c>
      <c r="R553" s="179">
        <f t="shared" si="358"/>
        <v>8.2632873075473175E-8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0.11617095451506385</v>
      </c>
      <c r="G554" s="179">
        <f t="shared" si="358"/>
        <v>0</v>
      </c>
      <c r="H554" s="179">
        <f t="shared" si="358"/>
        <v>8.6892650418169654E-2</v>
      </c>
      <c r="I554" s="179">
        <f t="shared" si="358"/>
        <v>5.7273000576764078E-2</v>
      </c>
      <c r="J554" s="179">
        <f t="shared" si="358"/>
        <v>1.8605985390640602E-2</v>
      </c>
      <c r="K554" s="179">
        <f t="shared" si="358"/>
        <v>4.8746760224363753E-3</v>
      </c>
      <c r="L554" s="179">
        <f t="shared" si="358"/>
        <v>1.1832466860198603E-3</v>
      </c>
      <c r="M554" s="179">
        <f t="shared" si="358"/>
        <v>3.050747889862585E-4</v>
      </c>
      <c r="N554" s="179">
        <f t="shared" si="358"/>
        <v>7.876818677478512E-5</v>
      </c>
      <c r="O554" s="179">
        <f t="shared" si="358"/>
        <v>1.9513385239121048E-5</v>
      </c>
      <c r="P554" s="179">
        <f t="shared" si="358"/>
        <v>4.9214921361518464E-6</v>
      </c>
      <c r="Q554" s="179">
        <f t="shared" si="358"/>
        <v>1.2742272552089703E-6</v>
      </c>
      <c r="R554" s="179">
        <f t="shared" si="358"/>
        <v>3.2530563324159792E-7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0.47858918748689516</v>
      </c>
      <c r="G555" s="179">
        <f t="shared" si="358"/>
        <v>0.10755328676762554</v>
      </c>
      <c r="H555" s="179">
        <f t="shared" si="358"/>
        <v>0</v>
      </c>
      <c r="I555" s="179">
        <f t="shared" si="358"/>
        <v>7.8206228881965961E-2</v>
      </c>
      <c r="J555" s="179">
        <f t="shared" si="358"/>
        <v>5.8556196548825573E-2</v>
      </c>
      <c r="K555" s="179">
        <f t="shared" si="358"/>
        <v>1.8505099593937004E-2</v>
      </c>
      <c r="L555" s="179">
        <f t="shared" si="358"/>
        <v>4.6642691093970474E-3</v>
      </c>
      <c r="M555" s="179">
        <f t="shared" si="358"/>
        <v>1.2166767335049875E-3</v>
      </c>
      <c r="N555" s="179">
        <f t="shared" si="358"/>
        <v>3.1487630715098413E-4</v>
      </c>
      <c r="O555" s="179">
        <f t="shared" si="358"/>
        <v>7.8041058478420355E-5</v>
      </c>
      <c r="P555" s="179">
        <f t="shared" si="358"/>
        <v>1.9685216383728181E-5</v>
      </c>
      <c r="Q555" s="179">
        <f t="shared" si="358"/>
        <v>5.0968633572651368E-6</v>
      </c>
      <c r="R555" s="179">
        <f t="shared" si="358"/>
        <v>1.3012201661693768E-6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0.74136045365822023</v>
      </c>
      <c r="G556" s="179">
        <f t="shared" si="358"/>
        <v>0.45303723004522595</v>
      </c>
      <c r="H556" s="179">
        <f t="shared" si="358"/>
        <v>9.0904502272999441E-2</v>
      </c>
      <c r="I556" s="179">
        <f t="shared" si="358"/>
        <v>0</v>
      </c>
      <c r="J556" s="179">
        <f t="shared" si="358"/>
        <v>8.2704458507125073E-2</v>
      </c>
      <c r="K556" s="179">
        <f t="shared" si="358"/>
        <v>5.6808583571971535E-2</v>
      </c>
      <c r="L556" s="179">
        <f t="shared" si="358"/>
        <v>1.6996803367336385E-2</v>
      </c>
      <c r="M556" s="179">
        <f t="shared" si="358"/>
        <v>4.6593422053345795E-3</v>
      </c>
      <c r="N556" s="179">
        <f t="shared" si="358"/>
        <v>1.2174542296391946E-3</v>
      </c>
      <c r="O556" s="179">
        <f t="shared" si="358"/>
        <v>3.0229716457085898E-4</v>
      </c>
      <c r="P556" s="179">
        <f t="shared" si="358"/>
        <v>7.6288178088475009E-5</v>
      </c>
      <c r="Q556" s="179">
        <f t="shared" si="358"/>
        <v>1.975464179186922E-5</v>
      </c>
      <c r="R556" s="179">
        <f t="shared" si="358"/>
        <v>5.0434636300512418E-6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0.87758619350553546</v>
      </c>
      <c r="G557" s="179">
        <f t="shared" si="358"/>
        <v>0.73074423053751547</v>
      </c>
      <c r="H557" s="179">
        <f t="shared" si="358"/>
        <v>0.43250475564721563</v>
      </c>
      <c r="I557" s="179">
        <f t="shared" si="358"/>
        <v>8.9994635861209205E-2</v>
      </c>
      <c r="J557" s="179">
        <f t="shared" si="358"/>
        <v>0</v>
      </c>
      <c r="K557" s="179">
        <f t="shared" si="358"/>
        <v>8.1157823022091166E-2</v>
      </c>
      <c r="L557" s="179">
        <f t="shared" si="358"/>
        <v>5.12591641537673E-2</v>
      </c>
      <c r="M557" s="179">
        <f t="shared" si="358"/>
        <v>1.7660671619457155E-2</v>
      </c>
      <c r="N557" s="179">
        <f t="shared" si="358"/>
        <v>4.8188889308797608E-3</v>
      </c>
      <c r="O557" s="179">
        <f t="shared" si="358"/>
        <v>1.2060625697921262E-3</v>
      </c>
      <c r="P557" s="179">
        <f t="shared" si="358"/>
        <v>3.0496804812871518E-4</v>
      </c>
      <c r="Q557" s="179">
        <f t="shared" si="358"/>
        <v>7.9007473068919999E-5</v>
      </c>
      <c r="R557" s="179">
        <f t="shared" si="358"/>
        <v>2.017328273698149E-5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0.94120622282450661</v>
      </c>
      <c r="G558" s="179">
        <f t="shared" si="358"/>
        <v>0.87272318291993267</v>
      </c>
      <c r="H558" s="179">
        <f t="shared" si="358"/>
        <v>0.71845780903700018</v>
      </c>
      <c r="I558" s="179">
        <f t="shared" si="358"/>
        <v>0.42640406055486474</v>
      </c>
      <c r="J558" s="179">
        <f t="shared" si="358"/>
        <v>9.3184178374503338E-2</v>
      </c>
      <c r="K558" s="179">
        <f t="shared" si="358"/>
        <v>0</v>
      </c>
      <c r="L558" s="179">
        <f t="shared" si="358"/>
        <v>6.5967847848525898E-2</v>
      </c>
      <c r="M558" s="179">
        <f t="shared" si="358"/>
        <v>5.5077900086186446E-2</v>
      </c>
      <c r="N558" s="179">
        <f t="shared" si="358"/>
        <v>1.8397727734996153E-2</v>
      </c>
      <c r="O558" s="179">
        <f t="shared" si="358"/>
        <v>4.7717281449225785E-3</v>
      </c>
      <c r="P558" s="179">
        <f t="shared" si="358"/>
        <v>1.2168365967963159E-3</v>
      </c>
      <c r="Q558" s="179">
        <f t="shared" si="358"/>
        <v>3.1584987776462335E-4</v>
      </c>
      <c r="R558" s="179">
        <f t="shared" si="358"/>
        <v>8.0683920873259686E-5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0.97128632094327916</v>
      </c>
      <c r="G559" s="179">
        <f t="shared" si="358"/>
        <v>0.93901867863014221</v>
      </c>
      <c r="H559" s="179">
        <f t="shared" si="358"/>
        <v>0.86720878418433855</v>
      </c>
      <c r="I559" s="179">
        <f t="shared" si="358"/>
        <v>0.71473825051861861</v>
      </c>
      <c r="J559" s="179">
        <f t="shared" si="358"/>
        <v>0.43305886965514495</v>
      </c>
      <c r="K559" s="179">
        <f t="shared" si="358"/>
        <v>9.1806926969226849E-2</v>
      </c>
      <c r="L559" s="179">
        <f t="shared" si="358"/>
        <v>0</v>
      </c>
      <c r="M559" s="179">
        <f t="shared" si="358"/>
        <v>7.6231940499147985E-2</v>
      </c>
      <c r="N559" s="179">
        <f t="shared" si="358"/>
        <v>5.9110688532660861E-2</v>
      </c>
      <c r="O559" s="179">
        <f t="shared" si="358"/>
        <v>1.8183155355041582E-2</v>
      </c>
      <c r="P559" s="179">
        <f t="shared" si="358"/>
        <v>4.8163361652003127E-3</v>
      </c>
      <c r="Q559" s="179">
        <f t="shared" si="358"/>
        <v>1.2604403469068048E-3</v>
      </c>
      <c r="R559" s="179">
        <f t="shared" si="358"/>
        <v>3.2258635887152942E-4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0.9858233721290498</v>
      </c>
      <c r="G560" s="179">
        <f t="shared" si="358"/>
        <v>0.97026914986388257</v>
      </c>
      <c r="H560" s="179">
        <f t="shared" si="358"/>
        <v>0.93659145018143253</v>
      </c>
      <c r="I560" s="179">
        <f t="shared" si="358"/>
        <v>0.8657452228630258</v>
      </c>
      <c r="J560" s="179">
        <f t="shared" si="358"/>
        <v>0.71872935577460728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0.43020816038687831</v>
      </c>
      <c r="L560" s="179">
        <f t="shared" si="358"/>
        <v>7.7819781492147758E-2</v>
      </c>
      <c r="M560" s="179">
        <f t="shared" si="358"/>
        <v>0</v>
      </c>
      <c r="N560" s="179">
        <f t="shared" si="358"/>
        <v>8.7949716806365888E-2</v>
      </c>
      <c r="O560" s="179">
        <f t="shared" si="358"/>
        <v>5.795874624619303E-2</v>
      </c>
      <c r="P560" s="179">
        <f t="shared" si="358"/>
        <v>1.838617518477138E-2</v>
      </c>
      <c r="Q560" s="179">
        <f t="shared" si="358"/>
        <v>4.9920113028139E-3</v>
      </c>
      <c r="R560" s="179">
        <f t="shared" si="358"/>
        <v>1.2878939427334618E-3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0.99295787260263235</v>
      </c>
      <c r="G561" s="179">
        <f t="shared" si="358"/>
        <v>0.98533574368922316</v>
      </c>
      <c r="H561" s="179">
        <f t="shared" si="358"/>
        <v>0.96915821187249318</v>
      </c>
      <c r="I561" s="179">
        <f t="shared" si="358"/>
        <v>0.93604611580041019</v>
      </c>
      <c r="J561" s="179">
        <f t="shared" si="358"/>
        <v>0.86748613336832869</v>
      </c>
      <c r="K561" s="179">
        <f t="shared" si="358"/>
        <v>0.71702257700454464</v>
      </c>
      <c r="L561" s="179">
        <f t="shared" si="358"/>
        <v>0.39907592887009885</v>
      </c>
      <c r="M561" s="179">
        <f t="shared" si="358"/>
        <v>8.7366308739724563E-2</v>
      </c>
      <c r="N561" s="179">
        <f t="shared" si="358"/>
        <v>0</v>
      </c>
      <c r="O561" s="179">
        <f t="shared" si="358"/>
        <v>8.4518463648275866E-2</v>
      </c>
      <c r="P561" s="179">
        <f t="shared" si="358"/>
        <v>5.9049117398469513E-2</v>
      </c>
      <c r="Q561" s="179">
        <f t="shared" si="358"/>
        <v>1.910794070396208E-2</v>
      </c>
      <c r="R561" s="179">
        <f t="shared" si="358"/>
        <v>5.1104130818130757E-3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0.9964906217994498</v>
      </c>
      <c r="G562" s="179">
        <f t="shared" si="358"/>
        <v>0.99271951203097242</v>
      </c>
      <c r="H562" s="179">
        <f t="shared" si="358"/>
        <v>0.98480825354171131</v>
      </c>
      <c r="I562" s="179">
        <f t="shared" si="358"/>
        <v>0.96894217781996095</v>
      </c>
      <c r="J562" s="179">
        <f t="shared" si="358"/>
        <v>0.93678751748276012</v>
      </c>
      <c r="K562" s="179">
        <f t="shared" si="358"/>
        <v>0.86673987856393642</v>
      </c>
      <c r="L562" s="179">
        <f t="shared" si="358"/>
        <v>0.69804544153518999</v>
      </c>
      <c r="M562" s="179">
        <f t="shared" si="358"/>
        <v>0.42077507228282751</v>
      </c>
      <c r="N562" s="179">
        <f t="shared" si="358"/>
        <v>9.7798541962285393E-2</v>
      </c>
      <c r="O562" s="179">
        <f t="shared" si="358"/>
        <v>0</v>
      </c>
      <c r="P562" s="179">
        <f t="shared" si="358"/>
        <v>8.7764724245615461E-2</v>
      </c>
      <c r="Q562" s="179">
        <f t="shared" si="358"/>
        <v>6.2040928840172052E-2</v>
      </c>
      <c r="R562" s="179">
        <f t="shared" si="358"/>
        <v>1.972752884680444E-2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0.99824824944932078</v>
      </c>
      <c r="G563" s="179">
        <f t="shared" si="358"/>
        <v>0.99637283093354889</v>
      </c>
      <c r="H563" s="179">
        <f t="shared" si="358"/>
        <v>0.99246303341828601</v>
      </c>
      <c r="I563" s="179">
        <f t="shared" si="358"/>
        <v>0.98471551652848066</v>
      </c>
      <c r="J563" s="179">
        <f t="shared" si="358"/>
        <v>0.96927303844313661</v>
      </c>
      <c r="K563" s="179">
        <f t="shared" si="358"/>
        <v>0.93646868041027054</v>
      </c>
      <c r="L563" s="179">
        <f t="shared" si="358"/>
        <v>0.85861015211963831</v>
      </c>
      <c r="M563" s="179">
        <f t="shared" si="358"/>
        <v>0.71134277087508824</v>
      </c>
      <c r="N563" s="179">
        <f t="shared" si="358"/>
        <v>0.44237185185352473</v>
      </c>
      <c r="O563" s="179">
        <f t="shared" si="358"/>
        <v>9.4789659571508186E-2</v>
      </c>
      <c r="P563" s="179">
        <f t="shared" si="358"/>
        <v>0</v>
      </c>
      <c r="Q563" s="179">
        <f t="shared" si="358"/>
        <v>9.4341533429254804E-2</v>
      </c>
      <c r="R563" s="179">
        <f t="shared" si="358"/>
        <v>6.654648409128594E-2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0.99911785444230905</v>
      </c>
      <c r="G564" s="179">
        <f t="shared" si="358"/>
        <v>0.99817519563009327</v>
      </c>
      <c r="H564" s="179">
        <f t="shared" si="358"/>
        <v>0.99621629170212611</v>
      </c>
      <c r="I564" s="179">
        <f t="shared" si="358"/>
        <v>0.99235946826223598</v>
      </c>
      <c r="J564" s="179">
        <f t="shared" si="358"/>
        <v>0.98474717226655195</v>
      </c>
      <c r="K564" s="179">
        <f t="shared" si="358"/>
        <v>0.96887589307349464</v>
      </c>
      <c r="L564" s="179">
        <f t="shared" si="358"/>
        <v>0.93252839668323606</v>
      </c>
      <c r="M564" s="179">
        <f t="shared" si="358"/>
        <v>0.86309551781388349</v>
      </c>
      <c r="N564" s="179">
        <f t="shared" si="358"/>
        <v>0.72190362276576814</v>
      </c>
      <c r="O564" s="179">
        <f t="shared" si="358"/>
        <v>0.43227450961781766</v>
      </c>
      <c r="P564" s="179">
        <f t="shared" si="358"/>
        <v>9.45785790050752E-2</v>
      </c>
      <c r="Q564" s="179">
        <f t="shared" si="358"/>
        <v>0</v>
      </c>
      <c r="R564" s="179">
        <f t="shared" si="358"/>
        <v>0.11474384173233183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0.99956611575093923</v>
      </c>
      <c r="G565" s="179">
        <f t="shared" si="358"/>
        <v>0.99910291822911357</v>
      </c>
      <c r="H565" s="179">
        <f t="shared" si="358"/>
        <v>0.99814199006564774</v>
      </c>
      <c r="I565" s="179">
        <f t="shared" si="358"/>
        <v>0.99625655180546768</v>
      </c>
      <c r="J565" s="179">
        <f t="shared" si="358"/>
        <v>0.99255563782798228</v>
      </c>
      <c r="K565" s="179">
        <f t="shared" si="358"/>
        <v>0.98492685266599567</v>
      </c>
      <c r="L565" s="179">
        <f t="shared" si="358"/>
        <v>0.96792721061366549</v>
      </c>
      <c r="M565" s="179">
        <f t="shared" si="358"/>
        <v>0.935972292917846</v>
      </c>
      <c r="N565" s="179">
        <f t="shared" si="358"/>
        <v>0.87105331347265813</v>
      </c>
      <c r="O565" s="179">
        <f t="shared" si="358"/>
        <v>0.72309411372782106</v>
      </c>
      <c r="P565" s="179">
        <f t="shared" si="358"/>
        <v>0.44612655653612981</v>
      </c>
      <c r="Q565" s="179">
        <f t="shared" si="358"/>
        <v>0.11024159181949014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0.99994543454367213</v>
      </c>
      <c r="G566" s="179">
        <f t="shared" si="358"/>
        <v>0.99988723076317976</v>
      </c>
      <c r="H566" s="179">
        <f t="shared" si="358"/>
        <v>0.99976665845181334</v>
      </c>
      <c r="I566" s="179">
        <f t="shared" si="358"/>
        <v>0.99953078809516116</v>
      </c>
      <c r="J566" s="179">
        <f t="shared" si="358"/>
        <v>0.99907005955839268</v>
      </c>
      <c r="K566" s="179">
        <f t="shared" si="358"/>
        <v>0.99813039094951761</v>
      </c>
      <c r="L566" s="179">
        <f t="shared" si="358"/>
        <v>0.99609527385044749</v>
      </c>
      <c r="M566" s="179">
        <f t="shared" si="358"/>
        <v>0.99237179186606217</v>
      </c>
      <c r="N566" s="179">
        <f t="shared" si="358"/>
        <v>0.98511823751423622</v>
      </c>
      <c r="O566" s="179">
        <f t="shared" si="358"/>
        <v>0.96948929077591828</v>
      </c>
      <c r="P566" s="179">
        <f t="shared" si="358"/>
        <v>0.93791062382918933</v>
      </c>
      <c r="Q566" s="179">
        <f t="shared" si="358"/>
        <v>0.87424699999502742</v>
      </c>
      <c r="R566" s="179">
        <f t="shared" si="358"/>
        <v>0.74608329576988974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0.9999991605750207</v>
      </c>
      <c r="G567" s="179">
        <f t="shared" si="358"/>
        <v>0.99999826528383096</v>
      </c>
      <c r="H567" s="179">
        <f t="shared" si="358"/>
        <v>0.99999641102152403</v>
      </c>
      <c r="I567" s="179">
        <f t="shared" si="358"/>
        <v>0.99999278516036949</v>
      </c>
      <c r="J567" s="179">
        <f t="shared" si="358"/>
        <v>0.99998570775304452</v>
      </c>
      <c r="K567" s="179">
        <f t="shared" si="358"/>
        <v>0.99997129598544932</v>
      </c>
      <c r="L567" s="179">
        <f t="shared" si="358"/>
        <v>0.99994022203004729</v>
      </c>
      <c r="M567" s="179">
        <f t="shared" si="358"/>
        <v>0.99988364777659955</v>
      </c>
      <c r="N567" s="179">
        <f t="shared" si="358"/>
        <v>0.99977448596624618</v>
      </c>
      <c r="O567" s="179">
        <f t="shared" si="358"/>
        <v>0.99954465619274102</v>
      </c>
      <c r="P567" s="179">
        <f t="shared" si="358"/>
        <v>0.99909683588328568</v>
      </c>
      <c r="Q567" s="179">
        <f t="shared" si="358"/>
        <v>0.99824038564194773</v>
      </c>
      <c r="R567" s="179">
        <f t="shared" si="358"/>
        <v>0.99660358021799411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0.99999999999999978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0.99999999999999978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0.99999999999999978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0.99999999999999978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0.99999999999999978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0.99999999999999978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0.99999999999999978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0.99999999999999978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0.99999999999999978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0.99999999999999978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0.99999999999999978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0.99999999999999978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0.99999999999999978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0.99999999999999978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0.99999999999999978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0.99999999999999978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0.99999999999999978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0.99999999999999978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0.99999999999999978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0.99999999999999978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0.99999999999999978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0.99999999999999978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0.99999999999999978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0.99999999999999978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0.99999999999999978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0.99999999999999978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0.99999999999999978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0.99999999999999978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0.99999999999999978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0.99999999999999978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0.99999999999999978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0.99999999999999978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0.99999999999999978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0.99999999999999978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0.99999999999999978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0.99999999999999978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0.99999999999999978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0.99999999999999978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0.99999999999999978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0.99999999999999978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0.99999999999999978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0.99999999999999978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0.99999999999999978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0.99999999999999978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0.99999999999999978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0.99999999999999978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0.99999999999999978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0.99999999999999978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0.99999999999999978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0.99999999999999978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0.99999999999999978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0.99999999999999978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0.99999999999999978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0.99999999999999978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0.99999999999999978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0.99999999999999978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0.99999999999999978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0.99999999999999978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0.99999999999999978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0.99999999999999978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0.99999999999999978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0.99999999999999978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0.99999999999999978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0.99999999999999978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0.99999999999999978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0.99999999999999978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0.99999999999999978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0.99999999999999978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0.99999999999999978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0.99999999999999978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0.99999999999999978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0.99999999999999978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0.99999999999999978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0.99999999999999978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0.99999999999999978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0.99999999999999978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0.99999999999999978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0.99999999999999978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0.99999999999999978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0.99999999999999978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0.99999999999999978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0.99999999999999978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0.99999999999999978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0.99999999999999978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0.99999999999999978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0.99999999999999978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0.99999999999999978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0.99999999999999978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0.99999999999999978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0.99999999999999978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0.99999999999999978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0.99999999999999978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0.99999999999999978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0.99999999999999978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0.99999999999999978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0.99999999999999978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0.99999999999999978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0.99999999999999978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0.99999999999999978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0.99999999999999978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0.99999999999999978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0.99999999999999978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0.99999999999999978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0.99999999999999978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0.27574757747573714</v>
      </c>
      <c r="G679" s="175">
        <f t="shared" si="428"/>
        <v>0.59474599915308834</v>
      </c>
      <c r="H679" s="175">
        <f t="shared" si="428"/>
        <v>0.7794695006980944</v>
      </c>
      <c r="I679" s="175">
        <f t="shared" si="428"/>
        <v>0.88180749061219854</v>
      </c>
      <c r="J679" s="175">
        <f t="shared" si="428"/>
        <v>0.94025711106149001</v>
      </c>
      <c r="K679" s="175">
        <f t="shared" si="428"/>
        <v>0.96970167190456891</v>
      </c>
      <c r="L679" s="175">
        <f t="shared" si="428"/>
        <v>0.98415137635426253</v>
      </c>
      <c r="M679" s="175">
        <f t="shared" si="428"/>
        <v>0.99226522431906294</v>
      </c>
      <c r="N679" s="175">
        <f t="shared" si="428"/>
        <v>0.99624710907410818</v>
      </c>
      <c r="O679" s="175">
        <f t="shared" si="428"/>
        <v>0.99810490958777021</v>
      </c>
      <c r="P679" s="175">
        <f t="shared" si="428"/>
        <v>0.99906041431951831</v>
      </c>
      <c r="Q679" s="175">
        <f t="shared" si="428"/>
        <v>0.99953532065444994</v>
      </c>
      <c r="R679" s="175">
        <f t="shared" si="428"/>
        <v>0.99978312443333128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0.26210669703959943</v>
      </c>
      <c r="H680" s="179">
        <f t="shared" si="428"/>
        <v>0.58580413853922308</v>
      </c>
      <c r="I680" s="179">
        <f t="shared" si="428"/>
        <v>0.77235698214163662</v>
      </c>
      <c r="J680" s="179">
        <f t="shared" si="428"/>
        <v>0.88283247923242603</v>
      </c>
      <c r="K680" s="179">
        <f t="shared" si="428"/>
        <v>0.94001944593406639</v>
      </c>
      <c r="L680" s="179">
        <f t="shared" si="428"/>
        <v>0.96848177094344401</v>
      </c>
      <c r="M680" s="179">
        <f t="shared" si="428"/>
        <v>0.98457207400571289</v>
      </c>
      <c r="N680" s="179">
        <f t="shared" si="428"/>
        <v>0.99250370969453205</v>
      </c>
      <c r="O680" s="179">
        <f t="shared" si="428"/>
        <v>0.99621226950494857</v>
      </c>
      <c r="P680" s="179">
        <f t="shared" si="428"/>
        <v>0.99812142565123207</v>
      </c>
      <c r="Q680" s="179">
        <f t="shared" si="428"/>
        <v>0.99907078429352925</v>
      </c>
      <c r="R680" s="179">
        <f t="shared" si="428"/>
        <v>0.99956627818430044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-0.48209508076176599</v>
      </c>
      <c r="G681" s="179" t="e">
        <f t="shared" si="428"/>
        <v>#DIV/0!</v>
      </c>
      <c r="H681" s="179">
        <f t="shared" si="428"/>
        <v>0.25979245161660119</v>
      </c>
      <c r="I681" s="179">
        <f t="shared" si="428"/>
        <v>0.57741444741692882</v>
      </c>
      <c r="J681" s="179">
        <f t="shared" si="428"/>
        <v>0.77579695768500412</v>
      </c>
      <c r="K681" s="179">
        <f t="shared" si="428"/>
        <v>0.88328614598147581</v>
      </c>
      <c r="L681" s="179">
        <f t="shared" si="428"/>
        <v>0.93814697090677612</v>
      </c>
      <c r="M681" s="179">
        <f t="shared" si="428"/>
        <v>0.96954964975650737</v>
      </c>
      <c r="N681" s="179">
        <f t="shared" si="428"/>
        <v>0.98516324159800017</v>
      </c>
      <c r="O681" s="179">
        <f t="shared" si="428"/>
        <v>0.99249420103910235</v>
      </c>
      <c r="P681" s="179">
        <f t="shared" si="428"/>
        <v>0.99627499773965933</v>
      </c>
      <c r="Q681" s="179">
        <f t="shared" si="428"/>
        <v>0.99815687597494962</v>
      </c>
      <c r="R681" s="179">
        <f t="shared" si="428"/>
        <v>0.99913955528323029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-0.21639062918861307</v>
      </c>
      <c r="G682" s="179">
        <f t="shared" si="428"/>
        <v>-0.48958587894318667</v>
      </c>
      <c r="H682" s="179" t="e">
        <f t="shared" si="428"/>
        <v>#DIV/0!</v>
      </c>
      <c r="I682" s="179">
        <f t="shared" si="428"/>
        <v>0.24614630331857631</v>
      </c>
      <c r="J682" s="179">
        <f t="shared" si="428"/>
        <v>0.57995641043713253</v>
      </c>
      <c r="K682" s="179">
        <f t="shared" si="428"/>
        <v>0.77503287417078515</v>
      </c>
      <c r="L682" s="179">
        <f t="shared" si="428"/>
        <v>0.87892704054667659</v>
      </c>
      <c r="M682" s="179">
        <f t="shared" si="428"/>
        <v>0.93973172415128581</v>
      </c>
      <c r="N682" s="179">
        <f t="shared" si="428"/>
        <v>0.97047315064781747</v>
      </c>
      <c r="O682" s="179">
        <f t="shared" si="428"/>
        <v>0.98502662808794184</v>
      </c>
      <c r="P682" s="179">
        <f t="shared" si="428"/>
        <v>0.99255935207624246</v>
      </c>
      <c r="Q682" s="179">
        <f t="shared" si="428"/>
        <v>0.99631599796818138</v>
      </c>
      <c r="R682" s="179">
        <f t="shared" si="428"/>
        <v>0.99827957160620551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-6.2322024036984995E-2</v>
      </c>
      <c r="G683" s="179">
        <f t="shared" si="428"/>
        <v>-0.24102627916659294</v>
      </c>
      <c r="H683" s="179">
        <f t="shared" si="428"/>
        <v>-0.49853839044141096</v>
      </c>
      <c r="I683" s="179" t="e">
        <f t="shared" si="428"/>
        <v>#DIV/0!</v>
      </c>
      <c r="J683" s="179">
        <f t="shared" si="428"/>
        <v>0.25743868885691745</v>
      </c>
      <c r="K683" s="179">
        <f t="shared" si="428"/>
        <v>0.58463044489487814</v>
      </c>
      <c r="L683" s="179">
        <f t="shared" si="428"/>
        <v>0.77086833192118254</v>
      </c>
      <c r="M683" s="179">
        <f t="shared" si="428"/>
        <v>0.8836517340046508</v>
      </c>
      <c r="N683" s="179">
        <f t="shared" si="428"/>
        <v>0.94241499215914837</v>
      </c>
      <c r="O683" s="179">
        <f t="shared" si="428"/>
        <v>0.97066522199699146</v>
      </c>
      <c r="P683" s="179">
        <f t="shared" si="428"/>
        <v>0.98538669407325874</v>
      </c>
      <c r="Q683" s="179">
        <f t="shared" si="428"/>
        <v>0.99275566066160237</v>
      </c>
      <c r="R683" s="179">
        <f t="shared" si="428"/>
        <v>0.99661466209404814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-1.5918939330014183E-2</v>
      </c>
      <c r="G684" s="179">
        <f t="shared" si="428"/>
        <v>-6.9263689271712739E-2</v>
      </c>
      <c r="H684" s="179">
        <f t="shared" si="428"/>
        <v>-0.2637028830779331</v>
      </c>
      <c r="I684" s="179">
        <f t="shared" si="428"/>
        <v>-0.50284949395499778</v>
      </c>
      <c r="J684" s="179" t="e">
        <f t="shared" si="428"/>
        <v>#DIV/0!</v>
      </c>
      <c r="K684" s="179">
        <f t="shared" si="428"/>
        <v>0.25657641185647273</v>
      </c>
      <c r="L684" s="179">
        <f t="shared" si="428"/>
        <v>0.57393535170580745</v>
      </c>
      <c r="M684" s="179">
        <f t="shared" si="428"/>
        <v>0.77589344119462633</v>
      </c>
      <c r="N684" s="179">
        <f t="shared" si="428"/>
        <v>0.88694589969196103</v>
      </c>
      <c r="O684" s="179">
        <f t="shared" si="428"/>
        <v>0.94190201829768239</v>
      </c>
      <c r="P684" s="179">
        <f t="shared" si="428"/>
        <v>0.97091578863518746</v>
      </c>
      <c r="Q684" s="179">
        <f t="shared" si="428"/>
        <v>0.98554580770959033</v>
      </c>
      <c r="R684" s="179">
        <f t="shared" si="428"/>
        <v>0.99323643415520591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-3.9974356042230185E-3</v>
      </c>
      <c r="G685" s="179">
        <f t="shared" si="428"/>
        <v>-1.7790780544020512E-2</v>
      </c>
      <c r="H685" s="179">
        <f t="shared" si="428"/>
        <v>-7.7925662066587159E-2</v>
      </c>
      <c r="I685" s="179">
        <f t="shared" si="428"/>
        <v>-0.27398293807139723</v>
      </c>
      <c r="J685" s="179">
        <f t="shared" si="428"/>
        <v>-0.50042373272744667</v>
      </c>
      <c r="K685" s="179" t="e">
        <f t="shared" si="428"/>
        <v>#DIV/0!</v>
      </c>
      <c r="L685" s="179">
        <f t="shared" si="428"/>
        <v>0.24830766478098454</v>
      </c>
      <c r="M685" s="179">
        <f t="shared" si="428"/>
        <v>0.58114433326796244</v>
      </c>
      <c r="N685" s="179">
        <f t="shared" si="428"/>
        <v>0.78161771804971525</v>
      </c>
      <c r="O685" s="179">
        <f t="shared" si="428"/>
        <v>0.88598491577604699</v>
      </c>
      <c r="P685" s="179">
        <f t="shared" si="428"/>
        <v>0.94238739295683227</v>
      </c>
      <c r="Q685" s="179">
        <f t="shared" si="428"/>
        <v>0.97122779313432328</v>
      </c>
      <c r="R685" s="179">
        <f t="shared" si="428"/>
        <v>0.9865011064947522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-1.0003551082429076E-3</v>
      </c>
      <c r="G686" s="179">
        <f t="shared" si="428"/>
        <v>-4.4731914907668409E-3</v>
      </c>
      <c r="H686" s="179">
        <f t="shared" si="428"/>
        <v>-2.014785703568335E-2</v>
      </c>
      <c r="I686" s="179">
        <f t="shared" si="428"/>
        <v>-8.2143193508566359E-2</v>
      </c>
      <c r="J686" s="179">
        <f t="shared" si="428"/>
        <v>-0.26609542933537911</v>
      </c>
      <c r="K686" s="179">
        <f t="shared" si="428"/>
        <v>-0.50147066201161672</v>
      </c>
      <c r="L686" s="179" t="e">
        <f t="shared" si="428"/>
        <v>#DIV/0!</v>
      </c>
      <c r="M686" s="179">
        <f t="shared" si="428"/>
        <v>0.25385514434939721</v>
      </c>
      <c r="N686" s="179">
        <f t="shared" si="428"/>
        <v>0.58946250832339975</v>
      </c>
      <c r="O686" s="179">
        <f t="shared" si="428"/>
        <v>0.77994351862327171</v>
      </c>
      <c r="P686" s="179">
        <f t="shared" si="428"/>
        <v>0.88689417008902982</v>
      </c>
      <c r="Q686" s="179">
        <f t="shared" si="428"/>
        <v>0.94298658108566524</v>
      </c>
      <c r="R686" s="179">
        <f t="shared" si="428"/>
        <v>0.97311357655330066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-2.5014762328146815E-4</v>
      </c>
      <c r="G687" s="179">
        <f t="shared" si="428"/>
        <v>-1.1197524207160034E-3</v>
      </c>
      <c r="H687" s="179">
        <f t="shared" si="428"/>
        <v>-5.0734832959748455E-3</v>
      </c>
      <c r="I687" s="179">
        <f t="shared" si="428"/>
        <v>-2.1318544005007021E-2</v>
      </c>
      <c r="J687" s="179">
        <f t="shared" si="428"/>
        <v>-7.8999356459956677E-2</v>
      </c>
      <c r="K687" s="179">
        <f t="shared" si="428"/>
        <v>-0.26945249885690731</v>
      </c>
      <c r="L687" s="179">
        <f t="shared" si="428"/>
        <v>-0.51212263398866897</v>
      </c>
      <c r="M687" s="179" t="e">
        <f t="shared" si="428"/>
        <v>#DIV/0!</v>
      </c>
      <c r="N687" s="179">
        <f t="shared" si="428"/>
        <v>0.26039084613755559</v>
      </c>
      <c r="O687" s="179">
        <f t="shared" si="428"/>
        <v>0.58701783501596227</v>
      </c>
      <c r="P687" s="179">
        <f t="shared" si="428"/>
        <v>0.78152750572869012</v>
      </c>
      <c r="Q687" s="179">
        <f t="shared" si="428"/>
        <v>0.88799389124085182</v>
      </c>
      <c r="R687" s="179">
        <f t="shared" si="428"/>
        <v>0.94666027320448964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-6.2540477672145308E-5</v>
      </c>
      <c r="G688" s="179">
        <f t="shared" si="428"/>
        <v>-2.800246390708129E-4</v>
      </c>
      <c r="H688" s="179">
        <f t="shared" si="428"/>
        <v>-1.2704736856000111E-3</v>
      </c>
      <c r="I688" s="179">
        <f t="shared" si="428"/>
        <v>-5.3731175055274248E-3</v>
      </c>
      <c r="J688" s="179">
        <f t="shared" si="428"/>
        <v>-2.0453650664043786E-2</v>
      </c>
      <c r="K688" s="179">
        <f t="shared" si="428"/>
        <v>-8.0329894906509769E-2</v>
      </c>
      <c r="L688" s="179">
        <f t="shared" si="428"/>
        <v>-0.30809692667720395</v>
      </c>
      <c r="M688" s="179">
        <f t="shared" si="428"/>
        <v>-0.50485095944478331</v>
      </c>
      <c r="N688" s="179" t="e">
        <f t="shared" si="428"/>
        <v>#DIV/0!</v>
      </c>
      <c r="O688" s="179">
        <f t="shared" si="428"/>
        <v>0.25845479714802017</v>
      </c>
      <c r="P688" s="179">
        <f t="shared" si="428"/>
        <v>0.58933052896056304</v>
      </c>
      <c r="Q688" s="179">
        <f t="shared" si="428"/>
        <v>0.78333843994077135</v>
      </c>
      <c r="R688" s="179">
        <f t="shared" si="428"/>
        <v>0.89496013344498371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-1.563533935911546E-5</v>
      </c>
      <c r="G689" s="179">
        <f t="shared" si="428"/>
        <v>-7.0011431540278885E-5</v>
      </c>
      <c r="H689" s="179">
        <f t="shared" si="428"/>
        <v>-3.1774409822016747E-4</v>
      </c>
      <c r="I689" s="179">
        <f t="shared" si="428"/>
        <v>-1.3457991056666507E-3</v>
      </c>
      <c r="J689" s="179">
        <f t="shared" si="428"/>
        <v>-5.1522808525378281E-3</v>
      </c>
      <c r="K689" s="179">
        <f t="shared" si="428"/>
        <v>-2.0819187008376972E-2</v>
      </c>
      <c r="L689" s="179">
        <f t="shared" si="428"/>
        <v>-9.648636204352494E-2</v>
      </c>
      <c r="M689" s="179">
        <f t="shared" si="428"/>
        <v>-0.28078998621284884</v>
      </c>
      <c r="N689" s="179">
        <f t="shared" si="428"/>
        <v>-0.49692391505714756</v>
      </c>
      <c r="O689" s="179" t="e">
        <f t="shared" si="428"/>
        <v>#DIV/0!</v>
      </c>
      <c r="P689" s="179">
        <f t="shared" si="428"/>
        <v>0.26028599814857073</v>
      </c>
      <c r="Q689" s="179">
        <f t="shared" si="428"/>
        <v>0.59146589448438647</v>
      </c>
      <c r="R689" s="179">
        <f t="shared" si="428"/>
        <v>0.79581975972589591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-3.9088484832189474E-6</v>
      </c>
      <c r="G690" s="179">
        <f t="shared" si="428"/>
        <v>-1.7503183108838715E-5</v>
      </c>
      <c r="H690" s="179">
        <f t="shared" si="428"/>
        <v>-7.9443698517417903E-5</v>
      </c>
      <c r="I690" s="179">
        <f t="shared" si="428"/>
        <v>-3.3660083750744875E-4</v>
      </c>
      <c r="J690" s="179">
        <f t="shared" si="428"/>
        <v>-1.2903171643172124E-3</v>
      </c>
      <c r="K690" s="179">
        <f t="shared" si="428"/>
        <v>-5.2455849087184227E-3</v>
      </c>
      <c r="L690" s="179">
        <f t="shared" si="428"/>
        <v>-2.5317594133045976E-2</v>
      </c>
      <c r="M690" s="179">
        <f t="shared" si="428"/>
        <v>-8.4906652084856815E-2</v>
      </c>
      <c r="N690" s="179">
        <f t="shared" si="428"/>
        <v>-0.25536248399764949</v>
      </c>
      <c r="O690" s="179">
        <f t="shared" si="428"/>
        <v>-0.49920453074924093</v>
      </c>
      <c r="P690" s="179" t="e">
        <f t="shared" si="428"/>
        <v>#DIV/0!</v>
      </c>
      <c r="Q690" s="179">
        <f t="shared" si="428"/>
        <v>0.25949351460852565</v>
      </c>
      <c r="R690" s="179">
        <f t="shared" si="428"/>
        <v>0.61110537195592463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-9.9291091484800984E-7</v>
      </c>
      <c r="G691" s="179">
        <f t="shared" si="428"/>
        <v>-4.4461089687862838E-6</v>
      </c>
      <c r="H691" s="179">
        <f t="shared" si="428"/>
        <v>-2.0180449530918505E-5</v>
      </c>
      <c r="I691" s="179">
        <f t="shared" si="428"/>
        <v>-8.5511335184622301E-5</v>
      </c>
      <c r="J691" s="179">
        <f t="shared" si="428"/>
        <v>-3.2789720340279857E-4</v>
      </c>
      <c r="K691" s="179">
        <f t="shared" si="428"/>
        <v>-1.3348483729825951E-3</v>
      </c>
      <c r="L691" s="179">
        <f t="shared" si="428"/>
        <v>-6.4998090099944164E-3</v>
      </c>
      <c r="M691" s="179">
        <f t="shared" si="428"/>
        <v>-2.2432628176162126E-2</v>
      </c>
      <c r="N691" s="179">
        <f t="shared" si="428"/>
        <v>-7.5964624241466064E-2</v>
      </c>
      <c r="O691" s="179">
        <f t="shared" si="428"/>
        <v>-0.26545422964656873</v>
      </c>
      <c r="P691" s="179">
        <f t="shared" si="428"/>
        <v>-0.49758964599855426</v>
      </c>
      <c r="Q691" s="179" t="e">
        <f t="shared" si="428"/>
        <v>#DIV/0!</v>
      </c>
      <c r="R691" s="179">
        <f t="shared" si="428"/>
        <v>0.28556713162611647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-2.4041007852948653E-7</v>
      </c>
      <c r="G692" s="179">
        <f t="shared" si="428"/>
        <v>-1.0765219862893396E-6</v>
      </c>
      <c r="H692" s="179">
        <f t="shared" si="428"/>
        <v>-4.886250965957193E-6</v>
      </c>
      <c r="I692" s="179">
        <f t="shared" si="428"/>
        <v>-2.0705135579511982E-5</v>
      </c>
      <c r="J692" s="179">
        <f t="shared" si="428"/>
        <v>-7.9400906397911579E-5</v>
      </c>
      <c r="K692" s="179">
        <f t="shared" si="428"/>
        <v>-3.2334505265014011E-4</v>
      </c>
      <c r="L692" s="179">
        <f t="shared" si="428"/>
        <v>-1.5777936205230258E-3</v>
      </c>
      <c r="M692" s="179">
        <f t="shared" si="428"/>
        <v>-5.4798135261006353E-3</v>
      </c>
      <c r="N692" s="179">
        <f t="shared" si="428"/>
        <v>-1.9005070080593569E-2</v>
      </c>
      <c r="O692" s="179">
        <f t="shared" si="428"/>
        <v>-7.6321721275695323E-2</v>
      </c>
      <c r="P692" s="179">
        <f t="shared" si="428"/>
        <v>-0.25257636257502292</v>
      </c>
      <c r="Q692" s="179">
        <f t="shared" si="428"/>
        <v>-0.49056176706982324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-3.8050338711997516E-9</v>
      </c>
      <c r="G693" s="179">
        <f t="shared" si="428"/>
        <v>-1.7038403203294693E-8</v>
      </c>
      <c r="H693" s="179">
        <f t="shared" si="428"/>
        <v>-7.7336127978029143E-8</v>
      </c>
      <c r="I693" s="179">
        <f t="shared" si="428"/>
        <v>-3.2770848471095289E-7</v>
      </c>
      <c r="J693" s="179">
        <f t="shared" si="428"/>
        <v>-1.2567398716974531E-6</v>
      </c>
      <c r="K693" s="179">
        <f t="shared" si="428"/>
        <v>-5.1183607138757297E-6</v>
      </c>
      <c r="L693" s="179">
        <f t="shared" si="428"/>
        <v>-2.4991297297457613E-5</v>
      </c>
      <c r="M693" s="179">
        <f t="shared" si="428"/>
        <v>-8.6951077142713063E-5</v>
      </c>
      <c r="N693" s="179">
        <f t="shared" si="428"/>
        <v>-3.0340684888510434E-4</v>
      </c>
      <c r="O693" s="179">
        <f t="shared" si="428"/>
        <v>-1.2598974411175239E-3</v>
      </c>
      <c r="P693" s="179">
        <f t="shared" si="428"/>
        <v>-4.8547631083696464E-3</v>
      </c>
      <c r="Q693" s="179">
        <f t="shared" si="428"/>
        <v>-1.7670688797697752E-2</v>
      </c>
      <c r="R693" s="179">
        <f t="shared" si="428"/>
        <v>-6.0298376732203555E-2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-9.0059973384051417E-13</v>
      </c>
      <c r="G694" s="179">
        <f t="shared" si="428"/>
        <v>-4.0327581786201491E-12</v>
      </c>
      <c r="H694" s="179">
        <f t="shared" si="428"/>
        <v>-1.8304409549093034E-11</v>
      </c>
      <c r="I694" s="179">
        <f t="shared" si="428"/>
        <v>-7.7564149203544901E-11</v>
      </c>
      <c r="J694" s="179">
        <f t="shared" si="428"/>
        <v>-2.9745337807365574E-10</v>
      </c>
      <c r="K694" s="179">
        <f t="shared" si="428"/>
        <v>-1.2114489169202345E-9</v>
      </c>
      <c r="L694" s="179">
        <f t="shared" si="428"/>
        <v>-5.9151706000414766E-9</v>
      </c>
      <c r="M694" s="179">
        <f t="shared" si="428"/>
        <v>-2.0580924550616222E-8</v>
      </c>
      <c r="N694" s="179">
        <f t="shared" si="428"/>
        <v>-7.1820982212645523E-8</v>
      </c>
      <c r="O694" s="179">
        <f t="shared" si="428"/>
        <v>-2.9835883454242501E-7</v>
      </c>
      <c r="P694" s="179">
        <f t="shared" si="428"/>
        <v>-1.1514335908841245E-6</v>
      </c>
      <c r="Q694" s="179">
        <f t="shared" si="428"/>
        <v>-4.2145604165412539E-6</v>
      </c>
      <c r="R694" s="179">
        <f t="shared" si="428"/>
        <v>-1.4650537034007561E-5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0.14627065419352062</v>
      </c>
      <c r="F807" s="179">
        <f t="shared" si="503"/>
        <v>0.24303414713279842</v>
      </c>
      <c r="G807" s="179">
        <f t="shared" si="503"/>
        <v>0.2593628807329354</v>
      </c>
      <c r="H807" s="179">
        <f t="shared" si="503"/>
        <v>0.22539369007005067</v>
      </c>
      <c r="I807" s="179">
        <f t="shared" si="503"/>
        <v>0.22562992726129683</v>
      </c>
      <c r="J807" s="179">
        <f t="shared" si="503"/>
        <v>0.23824552828078066</v>
      </c>
      <c r="K807" s="179">
        <f t="shared" si="503"/>
        <v>0.24009598932908413</v>
      </c>
      <c r="L807" s="179">
        <f t="shared" si="503"/>
        <v>0.22683302055104188</v>
      </c>
      <c r="M807" s="179">
        <f t="shared" si="503"/>
        <v>0.23651246126040854</v>
      </c>
      <c r="N807" s="179">
        <f t="shared" si="503"/>
        <v>0.24786310305408557</v>
      </c>
      <c r="O807" s="179">
        <f t="shared" si="503"/>
        <v>0.2445167693511589</v>
      </c>
      <c r="P807" s="179">
        <f t="shared" si="503"/>
        <v>0.24769907676077721</v>
      </c>
      <c r="Q807" s="179">
        <f t="shared" si="503"/>
        <v>0.25471516448118653</v>
      </c>
      <c r="R807" s="179">
        <f t="shared" si="503"/>
        <v>0.27490827750541852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8.7989749180448634E-2</v>
      </c>
      <c r="F808" s="179">
        <f t="shared" si="503"/>
        <v>0.17822650575760188</v>
      </c>
      <c r="G808" s="179">
        <f t="shared" si="503"/>
        <v>0.2877288085437727</v>
      </c>
      <c r="H808" s="179">
        <f t="shared" si="503"/>
        <v>0.30684082871050739</v>
      </c>
      <c r="I808" s="179">
        <f t="shared" si="503"/>
        <v>0.27424439413898138</v>
      </c>
      <c r="J808" s="179">
        <f t="shared" si="503"/>
        <v>0.28409852960168158</v>
      </c>
      <c r="K808" s="179">
        <f t="shared" si="503"/>
        <v>0.29436651501137762</v>
      </c>
      <c r="L808" s="179">
        <f t="shared" si="503"/>
        <v>0.2809850957003226</v>
      </c>
      <c r="M808" s="179">
        <f t="shared" si="503"/>
        <v>0.29373185912811867</v>
      </c>
      <c r="N808" s="179">
        <f t="shared" si="503"/>
        <v>0.30803676478019526</v>
      </c>
      <c r="O808" s="179">
        <f t="shared" si="503"/>
        <v>0.30393202335542469</v>
      </c>
      <c r="P808" s="179">
        <f t="shared" si="503"/>
        <v>0.30790107675443218</v>
      </c>
      <c r="Q808" s="179">
        <f t="shared" si="503"/>
        <v>0.31662585315443931</v>
      </c>
      <c r="R808" s="179">
        <f t="shared" si="503"/>
        <v>0.34172804697508297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3.7414985742955598E-2</v>
      </c>
      <c r="F809" s="179">
        <f t="shared" si="503"/>
        <v>7.8066634744689251E-2</v>
      </c>
      <c r="G809" s="179">
        <f t="shared" si="503"/>
        <v>0.15571738005857447</v>
      </c>
      <c r="H809" s="179">
        <f t="shared" si="503"/>
        <v>0.24632070725415095</v>
      </c>
      <c r="I809" s="179">
        <f t="shared" si="503"/>
        <v>0.26271342034959277</v>
      </c>
      <c r="J809" s="179">
        <f t="shared" si="503"/>
        <v>0.24443429350545059</v>
      </c>
      <c r="K809" s="179">
        <f t="shared" si="503"/>
        <v>0.24979196680373239</v>
      </c>
      <c r="L809" s="179">
        <f t="shared" si="503"/>
        <v>0.24504558853280631</v>
      </c>
      <c r="M809" s="179">
        <f t="shared" si="503"/>
        <v>0.25848169044375841</v>
      </c>
      <c r="N809" s="179">
        <f t="shared" si="503"/>
        <v>0.27176187935264762</v>
      </c>
      <c r="O809" s="179">
        <f t="shared" si="503"/>
        <v>0.26832264015187807</v>
      </c>
      <c r="P809" s="179">
        <f t="shared" si="503"/>
        <v>0.27187225729215131</v>
      </c>
      <c r="Q809" s="179">
        <f t="shared" si="503"/>
        <v>0.27958783818401012</v>
      </c>
      <c r="R809" s="179">
        <f t="shared" si="503"/>
        <v>0.30175694079846982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1.1447212427268098E-2</v>
      </c>
      <c r="F810" s="179">
        <f t="shared" si="506"/>
        <v>2.3499319449603092E-2</v>
      </c>
      <c r="G810" s="179">
        <f t="shared" si="506"/>
        <v>4.8752702354808788E-2</v>
      </c>
      <c r="H810" s="179">
        <f t="shared" si="506"/>
        <v>9.7793051125728628E-2</v>
      </c>
      <c r="I810" s="179">
        <f t="shared" si="506"/>
        <v>0.15204794851401315</v>
      </c>
      <c r="J810" s="179">
        <f t="shared" si="506"/>
        <v>0.16947561066802494</v>
      </c>
      <c r="K810" s="179">
        <f t="shared" si="506"/>
        <v>0.15476541040872416</v>
      </c>
      <c r="L810" s="179">
        <f t="shared" si="506"/>
        <v>0.1504159552571766</v>
      </c>
      <c r="M810" s="179">
        <f t="shared" si="506"/>
        <v>0.16224597294619855</v>
      </c>
      <c r="N810" s="179">
        <f t="shared" si="506"/>
        <v>0.17221622736269795</v>
      </c>
      <c r="O810" s="179">
        <f t="shared" si="506"/>
        <v>0.1704978377944148</v>
      </c>
      <c r="P810" s="179">
        <f t="shared" si="506"/>
        <v>0.17287011207893727</v>
      </c>
      <c r="Q810" s="179">
        <f t="shared" si="506"/>
        <v>0.17780619794188993</v>
      </c>
      <c r="R810" s="179">
        <f t="shared" si="506"/>
        <v>0.19191329022314155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2.6607716265351564E-3</v>
      </c>
      <c r="F811" s="179">
        <f t="shared" si="506"/>
        <v>5.3650872293214674E-3</v>
      </c>
      <c r="G811" s="179">
        <f t="shared" si="506"/>
        <v>1.0954776577794825E-2</v>
      </c>
      <c r="H811" s="179">
        <f t="shared" si="506"/>
        <v>2.3062681355737122E-2</v>
      </c>
      <c r="I811" s="179">
        <f t="shared" si="506"/>
        <v>4.5557850347755863E-2</v>
      </c>
      <c r="J811" s="179">
        <f t="shared" si="506"/>
        <v>7.3054477543543633E-2</v>
      </c>
      <c r="K811" s="179">
        <f t="shared" si="506"/>
        <v>8.0066994118567242E-2</v>
      </c>
      <c r="L811" s="179">
        <f t="shared" si="506"/>
        <v>7.0392871460319306E-2</v>
      </c>
      <c r="M811" s="179">
        <f t="shared" si="506"/>
        <v>7.4187193811688437E-2</v>
      </c>
      <c r="N811" s="179">
        <f t="shared" si="506"/>
        <v>8.0747306562426555E-2</v>
      </c>
      <c r="O811" s="179">
        <f t="shared" si="506"/>
        <v>8.0758124741736895E-2</v>
      </c>
      <c r="P811" s="179">
        <f t="shared" si="506"/>
        <v>8.2100184932545964E-2</v>
      </c>
      <c r="Q811" s="179">
        <f t="shared" si="506"/>
        <v>8.4501527325157533E-2</v>
      </c>
      <c r="R811" s="179">
        <f t="shared" si="506"/>
        <v>9.1221941940810652E-2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5.8037208106816933E-4</v>
      </c>
      <c r="F812" s="179">
        <f t="shared" si="506"/>
        <v>1.1567433461024347E-3</v>
      </c>
      <c r="G812" s="179">
        <f t="shared" si="506"/>
        <v>2.3171480976061204E-3</v>
      </c>
      <c r="H812" s="179">
        <f t="shared" si="506"/>
        <v>4.8021796475345071E-3</v>
      </c>
      <c r="I812" s="179">
        <f t="shared" si="506"/>
        <v>1.0002382069720357E-2</v>
      </c>
      <c r="J812" s="179">
        <f t="shared" si="506"/>
        <v>2.0163617877103229E-2</v>
      </c>
      <c r="K812" s="179">
        <f t="shared" si="506"/>
        <v>3.2102174600896163E-2</v>
      </c>
      <c r="L812" s="179">
        <f t="shared" si="506"/>
        <v>3.3271286799931687E-2</v>
      </c>
      <c r="M812" s="179">
        <f t="shared" si="506"/>
        <v>3.2018326002907348E-2</v>
      </c>
      <c r="N812" s="179">
        <f t="shared" si="506"/>
        <v>3.416911791774687E-2</v>
      </c>
      <c r="O812" s="179">
        <f t="shared" si="506"/>
        <v>3.5171973948052715E-2</v>
      </c>
      <c r="P812" s="179">
        <f t="shared" si="506"/>
        <v>3.6114275256194879E-2</v>
      </c>
      <c r="Q812" s="179">
        <f t="shared" si="506"/>
        <v>3.7269772994976885E-2</v>
      </c>
      <c r="R812" s="179">
        <f t="shared" si="506"/>
        <v>4.026215144551841E-2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3.2336521057452639E-4</v>
      </c>
      <c r="F813" s="179">
        <f t="shared" si="506"/>
        <v>6.4033743481890792E-4</v>
      </c>
      <c r="G813" s="179">
        <f t="shared" si="506"/>
        <v>1.2666367178862431E-3</v>
      </c>
      <c r="H813" s="179">
        <f t="shared" si="506"/>
        <v>2.5710152965194542E-3</v>
      </c>
      <c r="I813" s="179">
        <f t="shared" si="506"/>
        <v>5.2780977670264569E-3</v>
      </c>
      <c r="J813" s="179">
        <f t="shared" si="506"/>
        <v>1.1216120986608756E-2</v>
      </c>
      <c r="K813" s="179">
        <f t="shared" si="506"/>
        <v>2.2581889434530066E-2</v>
      </c>
      <c r="L813" s="179">
        <f t="shared" si="506"/>
        <v>3.4401167686495204E-2</v>
      </c>
      <c r="M813" s="179">
        <f t="shared" si="506"/>
        <v>3.886184940706737E-2</v>
      </c>
      <c r="N813" s="179">
        <f t="shared" si="506"/>
        <v>3.71365708777898E-2</v>
      </c>
      <c r="O813" s="179">
        <f t="shared" si="506"/>
        <v>3.7837633819329287E-2</v>
      </c>
      <c r="P813" s="179">
        <f t="shared" si="506"/>
        <v>3.993963723416153E-2</v>
      </c>
      <c r="Q813" s="179">
        <f t="shared" si="506"/>
        <v>4.1631192091065285E-2</v>
      </c>
      <c r="R813" s="179">
        <f t="shared" si="506"/>
        <v>4.5098821852256825E-2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5.3689808973771157E-4</v>
      </c>
      <c r="F814" s="179">
        <f t="shared" si="509"/>
        <v>1.0595587292123272E-3</v>
      </c>
      <c r="G814" s="179">
        <f t="shared" si="509"/>
        <v>2.08108583125485E-3</v>
      </c>
      <c r="H814" s="179">
        <f t="shared" si="509"/>
        <v>4.1656386385565481E-3</v>
      </c>
      <c r="I814" s="179">
        <f t="shared" si="509"/>
        <v>8.3752892069959509E-3</v>
      </c>
      <c r="J814" s="179">
        <f t="shared" si="509"/>
        <v>1.7602113124652093E-2</v>
      </c>
      <c r="K814" s="179">
        <f t="shared" si="509"/>
        <v>3.7357778493958424E-2</v>
      </c>
      <c r="L814" s="179">
        <f t="shared" si="509"/>
        <v>7.4672757105787316E-2</v>
      </c>
      <c r="M814" s="179">
        <f t="shared" si="509"/>
        <v>0.11814223044102308</v>
      </c>
      <c r="N814" s="179">
        <f t="shared" si="509"/>
        <v>0.13563389096713749</v>
      </c>
      <c r="O814" s="179">
        <f t="shared" si="509"/>
        <v>0.12248667394873872</v>
      </c>
      <c r="P814" s="179">
        <f t="shared" si="509"/>
        <v>0.12753095371865167</v>
      </c>
      <c r="Q814" s="179">
        <f t="shared" si="509"/>
        <v>0.13670950220717232</v>
      </c>
      <c r="R814" s="179">
        <f t="shared" si="509"/>
        <v>0.14965284296187376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1.3537256857433427E-4</v>
      </c>
      <c r="F815" s="179">
        <f t="shared" si="509"/>
        <v>2.6668817418886104E-4</v>
      </c>
      <c r="G815" s="179">
        <f t="shared" si="509"/>
        <v>5.2184660917239695E-4</v>
      </c>
      <c r="H815" s="179">
        <f t="shared" si="509"/>
        <v>1.0363397947611456E-3</v>
      </c>
      <c r="I815" s="179">
        <f t="shared" si="509"/>
        <v>2.0542642736990379E-3</v>
      </c>
      <c r="J815" s="179">
        <f t="shared" si="509"/>
        <v>4.2409070668303957E-3</v>
      </c>
      <c r="K815" s="179">
        <f t="shared" si="509"/>
        <v>8.8855003426620543E-3</v>
      </c>
      <c r="L815" s="179">
        <f t="shared" si="509"/>
        <v>1.8951195167364612E-2</v>
      </c>
      <c r="M815" s="179">
        <f t="shared" si="509"/>
        <v>3.7871136665724975E-2</v>
      </c>
      <c r="N815" s="179">
        <f t="shared" si="509"/>
        <v>6.1805080026937284E-2</v>
      </c>
      <c r="O815" s="179">
        <f t="shared" si="509"/>
        <v>6.7575875313819908E-2</v>
      </c>
      <c r="P815" s="179">
        <f t="shared" si="509"/>
        <v>6.2446477210701734E-2</v>
      </c>
      <c r="Q815" s="179">
        <f t="shared" si="509"/>
        <v>6.6025819284714279E-2</v>
      </c>
      <c r="R815" s="179">
        <f t="shared" si="509"/>
        <v>7.4474795721127821E-2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2.5803688728968977E-5</v>
      </c>
      <c r="F816" s="179">
        <f t="shared" si="509"/>
        <v>5.0789051808413873E-5</v>
      </c>
      <c r="G816" s="179">
        <f t="shared" si="509"/>
        <v>9.9191494681592014E-5</v>
      </c>
      <c r="H816" s="179">
        <f t="shared" si="509"/>
        <v>1.9616219806265129E-4</v>
      </c>
      <c r="I816" s="179">
        <f t="shared" si="509"/>
        <v>3.8570950298540748E-4</v>
      </c>
      <c r="J816" s="179">
        <f t="shared" si="509"/>
        <v>7.8650191496521958E-4</v>
      </c>
      <c r="K816" s="179">
        <f t="shared" si="509"/>
        <v>1.6161952181735454E-3</v>
      </c>
      <c r="L816" s="179">
        <f t="shared" si="509"/>
        <v>3.38561444731433E-3</v>
      </c>
      <c r="M816" s="179">
        <f t="shared" si="509"/>
        <v>7.2005851892486357E-3</v>
      </c>
      <c r="N816" s="179">
        <f t="shared" si="509"/>
        <v>1.4574363422639054E-2</v>
      </c>
      <c r="O816" s="179">
        <f t="shared" si="509"/>
        <v>2.3338097205902582E-2</v>
      </c>
      <c r="P816" s="179">
        <f t="shared" si="509"/>
        <v>2.6117123310215699E-2</v>
      </c>
      <c r="Q816" s="179">
        <f t="shared" si="509"/>
        <v>2.4323082936812148E-2</v>
      </c>
      <c r="R816" s="179">
        <f t="shared" si="509"/>
        <v>2.7056989188067287E-2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1.3547320191622464E-5</v>
      </c>
      <c r="F817" s="179">
        <f t="shared" si="509"/>
        <v>2.6653219937536662E-5</v>
      </c>
      <c r="G817" s="179">
        <f t="shared" si="509"/>
        <v>5.2003735068982011E-5</v>
      </c>
      <c r="H817" s="179">
        <f t="shared" si="509"/>
        <v>1.026237703411842E-4</v>
      </c>
      <c r="I817" s="179">
        <f t="shared" si="509"/>
        <v>2.0092998218972986E-4</v>
      </c>
      <c r="J817" s="179">
        <f t="shared" si="509"/>
        <v>4.0685730867963307E-4</v>
      </c>
      <c r="K817" s="179">
        <f t="shared" si="509"/>
        <v>8.2511489945413417E-4</v>
      </c>
      <c r="L817" s="179">
        <f t="shared" si="509"/>
        <v>1.6836502986024564E-3</v>
      </c>
      <c r="M817" s="179">
        <f t="shared" si="509"/>
        <v>3.5588903757910158E-3</v>
      </c>
      <c r="N817" s="179">
        <f t="shared" si="509"/>
        <v>7.5744626310471205E-3</v>
      </c>
      <c r="O817" s="179">
        <f t="shared" si="509"/>
        <v>1.5253374088770354E-2</v>
      </c>
      <c r="P817" s="179">
        <f t="shared" si="509"/>
        <v>2.4642666179828233E-2</v>
      </c>
      <c r="Q817" s="179">
        <f t="shared" si="509"/>
        <v>2.7987606454621419E-2</v>
      </c>
      <c r="R817" s="179">
        <f t="shared" si="509"/>
        <v>2.6740364210913706E-2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0.3145388420503859</v>
      </c>
      <c r="F934" s="179">
        <f t="shared" si="605"/>
        <v>0.3232667757466432</v>
      </c>
      <c r="G934" s="179" t="e">
        <f t="shared" si="605"/>
        <v>#DIV/0!</v>
      </c>
      <c r="H934" s="179">
        <f t="shared" si="605"/>
        <v>0.22813046629707326</v>
      </c>
      <c r="I934" s="179">
        <f t="shared" si="605"/>
        <v>0.20208166911879774</v>
      </c>
      <c r="J934" s="179">
        <f t="shared" si="605"/>
        <v>0.1900495304306363</v>
      </c>
      <c r="K934" s="179">
        <f t="shared" si="605"/>
        <v>0.18257206386342184</v>
      </c>
      <c r="L934" s="179">
        <f t="shared" si="605"/>
        <v>0.17804972838292438</v>
      </c>
      <c r="M934" s="179">
        <f t="shared" si="605"/>
        <v>0.17669656361394034</v>
      </c>
      <c r="N934" s="179">
        <f t="shared" si="605"/>
        <v>0.17589975384572423</v>
      </c>
      <c r="O934" s="179">
        <f t="shared" si="605"/>
        <v>0.17533887534292011</v>
      </c>
      <c r="P934" s="179">
        <f t="shared" si="605"/>
        <v>0.17508717251326264</v>
      </c>
      <c r="Q934" s="179">
        <f t="shared" si="605"/>
        <v>0.17496294240688062</v>
      </c>
      <c r="R934" s="179">
        <f t="shared" si="605"/>
        <v>0.17490180137008349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0.37006540093933921</v>
      </c>
      <c r="F935" s="179">
        <f t="shared" si="605"/>
        <v>0.36875846996956019</v>
      </c>
      <c r="G935" s="179">
        <f t="shared" si="605"/>
        <v>0.37385873189782154</v>
      </c>
      <c r="H935" s="179" t="e">
        <f t="shared" si="605"/>
        <v>#DIV/0!</v>
      </c>
      <c r="I935" s="179">
        <f t="shared" si="605"/>
        <v>0.27776956543231834</v>
      </c>
      <c r="J935" s="179">
        <f t="shared" si="605"/>
        <v>0.25278467899244145</v>
      </c>
      <c r="K935" s="179">
        <f t="shared" si="605"/>
        <v>0.23589137991131917</v>
      </c>
      <c r="L935" s="179">
        <f t="shared" si="605"/>
        <v>0.22517606869350021</v>
      </c>
      <c r="M935" s="179">
        <f t="shared" si="605"/>
        <v>0.22193450851970009</v>
      </c>
      <c r="N935" s="179">
        <f t="shared" si="605"/>
        <v>0.21998877656427837</v>
      </c>
      <c r="O935" s="179">
        <f t="shared" si="605"/>
        <v>0.21860437074432187</v>
      </c>
      <c r="P935" s="179">
        <f t="shared" si="605"/>
        <v>0.21798107019115184</v>
      </c>
      <c r="Q935" s="179">
        <f t="shared" si="605"/>
        <v>0.21767284306210871</v>
      </c>
      <c r="R935" s="179">
        <f t="shared" si="605"/>
        <v>0.21752100442112338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0.32164228767849856</v>
      </c>
      <c r="F936" s="179">
        <f t="shared" si="605"/>
        <v>0.30868769480491737</v>
      </c>
      <c r="G936" s="179">
        <f t="shared" si="605"/>
        <v>0.30706307199003113</v>
      </c>
      <c r="H936" s="179">
        <f t="shared" si="605"/>
        <v>0.31036666114766709</v>
      </c>
      <c r="I936" s="179" t="e">
        <f t="shared" si="605"/>
        <v>#DIV/0!</v>
      </c>
      <c r="J936" s="179">
        <f t="shared" si="605"/>
        <v>0.24727223434961665</v>
      </c>
      <c r="K936" s="179">
        <f t="shared" si="605"/>
        <v>0.22218983461735228</v>
      </c>
      <c r="L936" s="179">
        <f t="shared" si="605"/>
        <v>0.20504030266919288</v>
      </c>
      <c r="M936" s="179">
        <f t="shared" si="605"/>
        <v>0.19977842649589309</v>
      </c>
      <c r="N936" s="179">
        <f t="shared" si="605"/>
        <v>0.19650830464061983</v>
      </c>
      <c r="O936" s="179">
        <f t="shared" si="605"/>
        <v>0.1941343150551352</v>
      </c>
      <c r="P936" s="179">
        <f t="shared" si="605"/>
        <v>0.19305890564690131</v>
      </c>
      <c r="Q936" s="179">
        <f t="shared" si="605"/>
        <v>0.19252514873587528</v>
      </c>
      <c r="R936" s="179">
        <f t="shared" si="605"/>
        <v>0.19226173690221299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0.20369319981987855</v>
      </c>
      <c r="F937" s="179">
        <f t="shared" si="608"/>
        <v>0.19307938426317361</v>
      </c>
      <c r="G937" s="179">
        <f t="shared" si="608"/>
        <v>0.18515283930058907</v>
      </c>
      <c r="H937" s="179">
        <f t="shared" si="608"/>
        <v>0.18558373839125586</v>
      </c>
      <c r="I937" s="179">
        <f t="shared" si="608"/>
        <v>0.18973479394488751</v>
      </c>
      <c r="J937" s="179" t="e">
        <f t="shared" si="608"/>
        <v>#DIV/0!</v>
      </c>
      <c r="K937" s="179">
        <f t="shared" si="608"/>
        <v>0.15653161283725187</v>
      </c>
      <c r="L937" s="179">
        <f t="shared" si="608"/>
        <v>0.137593170037836</v>
      </c>
      <c r="M937" s="179">
        <f t="shared" si="608"/>
        <v>0.13170499492122154</v>
      </c>
      <c r="N937" s="179">
        <f t="shared" si="608"/>
        <v>0.12780791011584056</v>
      </c>
      <c r="O937" s="179">
        <f t="shared" si="608"/>
        <v>0.12486833101867617</v>
      </c>
      <c r="P937" s="179">
        <f t="shared" si="608"/>
        <v>0.12352098765189631</v>
      </c>
      <c r="Q937" s="179">
        <f t="shared" si="608"/>
        <v>0.12284737513961215</v>
      </c>
      <c r="R937" s="179">
        <f t="shared" si="608"/>
        <v>0.12251374422173709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9.6723301256194646E-2</v>
      </c>
      <c r="F938" s="179">
        <f t="shared" si="608"/>
        <v>9.1385509924863079E-2</v>
      </c>
      <c r="G938" s="179">
        <f t="shared" si="608"/>
        <v>8.6569639735628895E-2</v>
      </c>
      <c r="H938" s="179">
        <f t="shared" si="608"/>
        <v>8.3778149037685781E-2</v>
      </c>
      <c r="I938" s="179">
        <f t="shared" si="608"/>
        <v>8.5291453752814411E-2</v>
      </c>
      <c r="J938" s="179">
        <f t="shared" si="608"/>
        <v>9.1845265101287155E-2</v>
      </c>
      <c r="K938" s="179" t="e">
        <f t="shared" si="608"/>
        <v>#DIV/0!</v>
      </c>
      <c r="L938" s="179">
        <f t="shared" si="608"/>
        <v>7.1056041924944122E-2</v>
      </c>
      <c r="M938" s="179">
        <f t="shared" si="608"/>
        <v>6.6598999866799707E-2</v>
      </c>
      <c r="N938" s="179">
        <f t="shared" si="608"/>
        <v>6.3308423083635559E-2</v>
      </c>
      <c r="O938" s="179">
        <f t="shared" si="608"/>
        <v>6.0650605905244945E-2</v>
      </c>
      <c r="P938" s="179">
        <f t="shared" si="608"/>
        <v>5.9406670656671275E-2</v>
      </c>
      <c r="Q938" s="179">
        <f t="shared" si="608"/>
        <v>5.8776089619430205E-2</v>
      </c>
      <c r="R938" s="179">
        <f t="shared" si="608"/>
        <v>5.8461574354636142E-2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4.2689117363730107E-2</v>
      </c>
      <c r="F939" s="179">
        <f t="shared" si="608"/>
        <v>4.0300124749133109E-2</v>
      </c>
      <c r="G939" s="179">
        <f t="shared" si="608"/>
        <v>3.8053076699807883E-2</v>
      </c>
      <c r="H939" s="179">
        <f t="shared" si="608"/>
        <v>3.6375987753832537E-2</v>
      </c>
      <c r="I939" s="179">
        <f t="shared" si="608"/>
        <v>3.5840348928165254E-2</v>
      </c>
      <c r="J939" s="179">
        <f t="shared" si="608"/>
        <v>3.8214463435768349E-2</v>
      </c>
      <c r="K939" s="179">
        <f t="shared" si="608"/>
        <v>4.0229683284710202E-2</v>
      </c>
      <c r="L939" s="179" t="e">
        <f t="shared" si="608"/>
        <v>#DIV/0!</v>
      </c>
      <c r="M939" s="179">
        <f t="shared" si="608"/>
        <v>3.2363333524250797E-2</v>
      </c>
      <c r="N939" s="179">
        <f t="shared" si="608"/>
        <v>3.0005812209231951E-2</v>
      </c>
      <c r="O939" s="179">
        <f t="shared" si="608"/>
        <v>2.7858432140267432E-2</v>
      </c>
      <c r="P939" s="179">
        <f t="shared" si="608"/>
        <v>2.6818906237858129E-2</v>
      </c>
      <c r="Q939" s="179">
        <f t="shared" si="608"/>
        <v>2.6278553933442261E-2</v>
      </c>
      <c r="R939" s="179">
        <f t="shared" si="608"/>
        <v>2.6005437435403862E-2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4.7860339915318101E-2</v>
      </c>
      <c r="F940" s="179">
        <f t="shared" si="608"/>
        <v>4.5172645214734422E-2</v>
      </c>
      <c r="G940" s="179">
        <f t="shared" si="608"/>
        <v>4.261899866258069E-2</v>
      </c>
      <c r="H940" s="179">
        <f t="shared" si="608"/>
        <v>4.0606849509415774E-2</v>
      </c>
      <c r="I940" s="179">
        <f t="shared" si="608"/>
        <v>3.9539984819750941E-2</v>
      </c>
      <c r="J940" s="179">
        <f t="shared" si="608"/>
        <v>4.0758330322323129E-2</v>
      </c>
      <c r="K940" s="179">
        <f t="shared" si="608"/>
        <v>4.2573237370056159E-2</v>
      </c>
      <c r="L940" s="179">
        <f t="shared" si="608"/>
        <v>4.1702591275091579E-2</v>
      </c>
      <c r="M940" s="179" t="e">
        <f t="shared" si="608"/>
        <v>#DIV/0!</v>
      </c>
      <c r="N940" s="179">
        <f t="shared" si="608"/>
        <v>3.7592437442339657E-2</v>
      </c>
      <c r="O940" s="179">
        <f t="shared" si="608"/>
        <v>3.344421468667548E-2</v>
      </c>
      <c r="P940" s="179">
        <f t="shared" si="608"/>
        <v>3.1331150181714673E-2</v>
      </c>
      <c r="Q940" s="179">
        <f t="shared" si="608"/>
        <v>3.0185584613244967E-2</v>
      </c>
      <c r="R940" s="179">
        <f t="shared" si="608"/>
        <v>2.9592541501666059E-2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0.15942399456426129</v>
      </c>
      <c r="F941" s="179">
        <f t="shared" si="611"/>
        <v>0.15046346182748427</v>
      </c>
      <c r="G941" s="179">
        <f t="shared" si="611"/>
        <v>0.14192849292377438</v>
      </c>
      <c r="H941" s="179">
        <f t="shared" si="611"/>
        <v>0.1351148281447542</v>
      </c>
      <c r="I941" s="179">
        <f t="shared" si="611"/>
        <v>0.13114795172807819</v>
      </c>
      <c r="J941" s="179">
        <f t="shared" si="611"/>
        <v>0.13359266886883919</v>
      </c>
      <c r="K941" s="179">
        <f t="shared" si="611"/>
        <v>0.13493784876807602</v>
      </c>
      <c r="L941" s="179">
        <f t="shared" si="611"/>
        <v>0.13307766913989832</v>
      </c>
      <c r="M941" s="179">
        <f t="shared" si="611"/>
        <v>0.14651497972633604</v>
      </c>
      <c r="N941" s="179" t="e">
        <f t="shared" si="611"/>
        <v>#DIV/0!</v>
      </c>
      <c r="O941" s="179">
        <f t="shared" si="611"/>
        <v>0.12393709532808932</v>
      </c>
      <c r="P941" s="179">
        <f t="shared" si="611"/>
        <v>0.11203146760914627</v>
      </c>
      <c r="Q941" s="179">
        <f t="shared" si="611"/>
        <v>0.10512603690825825</v>
      </c>
      <c r="R941" s="179">
        <f t="shared" si="611"/>
        <v>0.10140665278789951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8.0520097205957167E-2</v>
      </c>
      <c r="F942" s="179">
        <f t="shared" si="611"/>
        <v>7.599343183154518E-2</v>
      </c>
      <c r="G942" s="179">
        <f t="shared" si="611"/>
        <v>7.1679057936647236E-2</v>
      </c>
      <c r="H942" s="179">
        <f t="shared" si="611"/>
        <v>6.822361617478051E-2</v>
      </c>
      <c r="I942" s="179">
        <f t="shared" si="611"/>
        <v>6.6167214303148481E-2</v>
      </c>
      <c r="J942" s="179">
        <f t="shared" si="611"/>
        <v>6.7186457230871244E-2</v>
      </c>
      <c r="K942" s="179">
        <f t="shared" si="611"/>
        <v>6.7060227232273228E-2</v>
      </c>
      <c r="L942" s="179">
        <f t="shared" si="611"/>
        <v>6.4155949834009268E-2</v>
      </c>
      <c r="M942" s="179">
        <f t="shared" si="611"/>
        <v>7.0175645882237778E-2</v>
      </c>
      <c r="N942" s="179">
        <f t="shared" si="611"/>
        <v>7.8539006210746193E-2</v>
      </c>
      <c r="O942" s="179" t="e">
        <f t="shared" si="611"/>
        <v>#DIV/0!</v>
      </c>
      <c r="P942" s="179">
        <f t="shared" si="611"/>
        <v>6.3211579438060245E-2</v>
      </c>
      <c r="Q942" s="179">
        <f t="shared" si="611"/>
        <v>5.7332864991441294E-2</v>
      </c>
      <c r="R942" s="179">
        <f t="shared" si="611"/>
        <v>5.3959937871456851E-2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3.0720486757855683E-2</v>
      </c>
      <c r="F943" s="179">
        <f t="shared" si="611"/>
        <v>2.8993354164229216E-2</v>
      </c>
      <c r="G943" s="179">
        <f t="shared" si="611"/>
        <v>2.7346963656960616E-2</v>
      </c>
      <c r="H943" s="179">
        <f t="shared" si="611"/>
        <v>2.6027280761841364E-2</v>
      </c>
      <c r="I943" s="179">
        <f t="shared" si="611"/>
        <v>2.5237653858377507E-2</v>
      </c>
      <c r="J943" s="179">
        <f t="shared" si="611"/>
        <v>2.5605719456149475E-2</v>
      </c>
      <c r="K943" s="179">
        <f t="shared" si="611"/>
        <v>2.5476102087451678E-2</v>
      </c>
      <c r="L943" s="179">
        <f t="shared" si="611"/>
        <v>2.4084819138273893E-2</v>
      </c>
      <c r="M943" s="179">
        <f t="shared" si="611"/>
        <v>2.5498087817077939E-2</v>
      </c>
      <c r="N943" s="179">
        <f t="shared" si="611"/>
        <v>2.8103676708771563E-2</v>
      </c>
      <c r="O943" s="179">
        <f t="shared" si="611"/>
        <v>2.9450951449584151E-2</v>
      </c>
      <c r="P943" s="179" t="e">
        <f t="shared" si="611"/>
        <v>#DIV/0!</v>
      </c>
      <c r="Q943" s="179">
        <f t="shared" si="611"/>
        <v>2.4670688761094076E-2</v>
      </c>
      <c r="R943" s="179">
        <f t="shared" si="611"/>
        <v>2.2536529099283692E-2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3.2013972578467838E-2</v>
      </c>
      <c r="F944" s="179">
        <f t="shared" si="611"/>
        <v>3.0214094879203877E-2</v>
      </c>
      <c r="G944" s="179">
        <f t="shared" si="611"/>
        <v>2.849829345978085E-2</v>
      </c>
      <c r="H944" s="179">
        <f t="shared" si="611"/>
        <v>2.7122697249023432E-2</v>
      </c>
      <c r="I944" s="179">
        <f t="shared" si="611"/>
        <v>2.629851181058562E-2</v>
      </c>
      <c r="J944" s="179">
        <f t="shared" si="611"/>
        <v>2.6676669738880537E-2</v>
      </c>
      <c r="K944" s="179">
        <f t="shared" si="611"/>
        <v>2.6520223502433739E-2</v>
      </c>
      <c r="L944" s="179">
        <f t="shared" si="611"/>
        <v>2.4990807043889188E-2</v>
      </c>
      <c r="M944" s="179">
        <f t="shared" si="611"/>
        <v>2.6147677537199446E-2</v>
      </c>
      <c r="N944" s="179">
        <f t="shared" si="611"/>
        <v>2.7846703717164689E-2</v>
      </c>
      <c r="O944" s="179">
        <f t="shared" si="611"/>
        <v>2.8900666432851056E-2</v>
      </c>
      <c r="P944" s="179">
        <f t="shared" si="611"/>
        <v>3.1201693467848523E-2</v>
      </c>
      <c r="Q944" s="179" t="e">
        <f t="shared" si="611"/>
        <v>#DIV/0!</v>
      </c>
      <c r="R944" s="179">
        <f t="shared" si="611"/>
        <v>2.706569731057094E-2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0.14112807793608284</v>
      </c>
      <c r="F1058" s="199">
        <f t="array" ref="F1058">IF(F33=MAX(IF(ISNUMBER($E$33:$DT$33),$E$33:$DT$33)),0,SUM(IF($D$805:$D$924&gt;=F33+1,IF($D$805:$D$924&lt;=MAX(IF(ISNUMBER($E$33:$DT$33),$E$33:$DT$33)),F$805:F$924))))</f>
        <v>0.11013181137968231</v>
      </c>
      <c r="G1058" s="199">
        <f t="array" ref="G1058">IF(G33=MAX(IF(ISNUMBER($E$33:$DT$33),$E$33:$DT$33)),0,SUM(IF($D$805:$D$924&gt;=G33+1,IF($D$805:$D$924&lt;=MAX(IF(ISNUMBER($E$33:$DT$33),$E$33:$DT$33)),G$805:G$924))))</f>
        <v>6.6045391418273799E-2</v>
      </c>
      <c r="H1058" s="199">
        <f t="array" ref="H1058">IF(H33=MAX(IF(ISNUMBER($E$33:$DT$33),$E$33:$DT$33)),0,SUM(IF($D$805:$D$924&gt;=H33+1,IF($D$805:$D$924&lt;=MAX(IF(ISNUMBER($E$33:$DT$33),$E$33:$DT$33)),H$805:H$924))))</f>
        <v>3.5936640701512611E-2</v>
      </c>
      <c r="I1058" s="199">
        <f t="array" ref="I1058">IF(I33=MAX(IF(ISNUMBER($E$33:$DT$33),$E$33:$DT$33)),0,SUM(IF($D$805:$D$924&gt;=I33+1,IF($D$805:$D$924&lt;=MAX(IF(ISNUMBER($E$33:$DT$33),$E$33:$DT$33)),I$805:I$924))))</f>
        <v>2.6296672802616945E-2</v>
      </c>
      <c r="J1058" s="199">
        <f t="array" ref="J1058">IF(J33=MAX(IF(ISNUMBER($E$33:$DT$33),$E$33:$DT$33)),0,SUM(IF($D$805:$D$924&gt;=J33+1,IF($D$805:$D$924&lt;=MAX(IF(ISNUMBER($E$33:$DT$33),$E$33:$DT$33)),J$805:J$924))))</f>
        <v>3.4252500401736094E-2</v>
      </c>
      <c r="K1058" s="199">
        <f t="array" ref="K1058">IF(K33=MAX(IF(ISNUMBER($E$33:$DT$33),$E$33:$DT$33)),0,SUM(IF($D$805:$D$924&gt;=K33+1,IF($D$805:$D$924&lt;=MAX(IF(ISNUMBER($E$33:$DT$33),$E$33:$DT$33)),K$805:K$924))))</f>
        <v>4.8684588954248154E-2</v>
      </c>
      <c r="L1058" s="199">
        <f t="array" ref="L1058">IF(L33=MAX(IF(ISNUMBER($E$33:$DT$33),$E$33:$DT$33)),0,SUM(IF($D$805:$D$924&gt;=L33+1,IF($D$805:$D$924&lt;=MAX(IF(ISNUMBER($E$33:$DT$33),$E$33:$DT$33)),L$805:L$924))))</f>
        <v>2.4020459913281399E-2</v>
      </c>
      <c r="M1058" s="199">
        <f t="array" ref="M1058">IF(M33=MAX(IF(ISNUMBER($E$33:$DT$33),$E$33:$DT$33)),0,SUM(IF($D$805:$D$924&gt;=M33+1,IF($D$805:$D$924&lt;=MAX(IF(ISNUMBER($E$33:$DT$33),$E$33:$DT$33)),M$805:M$924))))</f>
        <v>1.0759475565039651E-2</v>
      </c>
      <c r="N1058" s="199">
        <f t="array" ref="N1058">IF(N33=MAX(IF(ISNUMBER($E$33:$DT$33),$E$33:$DT$33)),0,SUM(IF($D$805:$D$924&gt;=N33+1,IF($D$805:$D$924&lt;=MAX(IF(ISNUMBER($E$33:$DT$33),$E$33:$DT$33)),N$805:N$924))))</f>
        <v>7.5744626310471205E-3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0.1900495304306363</v>
      </c>
      <c r="K1065" s="199">
        <f t="array" ref="K1065">IF(K32=MIN($E$12:$DT$12),0,SUM(IF($D$932:$D$1051&gt;=MIN($E$12:$DT$12),IF($D$932:$D$1051&lt;=K32-1,K$932:K$1051))))</f>
        <v>0.41846344377474098</v>
      </c>
      <c r="L1065" s="199">
        <f t="array" ref="L1065">IF(L32=MIN($E$12:$DT$12),0,SUM(IF($D$932:$D$1051&gt;=MIN($E$12:$DT$12),IF($D$932:$D$1051&lt;=L32-1,L$932:L$1051))))</f>
        <v>0.60826609974561752</v>
      </c>
      <c r="M1065" s="199">
        <f t="array" ref="M1065">IF(M32=MIN($E$12:$DT$12),0,SUM(IF($D$932:$D$1051&gt;=MIN($E$12:$DT$12),IF($D$932:$D$1051&lt;=M32-1,M$932:M$1051))))</f>
        <v>0.73011449355075508</v>
      </c>
      <c r="N1065" s="199">
        <f t="array" ref="N1065">IF(N32=MIN($E$12:$DT$12),0,SUM(IF($D$932:$D$1051&gt;=MIN($E$12:$DT$12),IF($D$932:$D$1051&lt;=N32-1,N$932:N$1051))))</f>
        <v>0.78351316825009865</v>
      </c>
      <c r="O1065" s="199">
        <f t="array" ref="O1065">IF(O32=MIN($E$12:$DT$12),0,SUM(IF($D$932:$D$1051&gt;=MIN($E$12:$DT$12),IF($D$932:$D$1051&lt;=O32-1,O$932:O$1051))))</f>
        <v>0.80145493020656577</v>
      </c>
      <c r="P1065" s="199">
        <f t="array" ref="P1065">IF(P32=MIN($E$12:$DT$12),0,SUM(IF($D$932:$D$1051&gt;=MIN($E$12:$DT$12),IF($D$932:$D$1051&lt;=P32-1,P$932:P$1051))))</f>
        <v>0.82720486307945618</v>
      </c>
      <c r="Q1065" s="199">
        <f t="array" ref="Q1065">IF(Q32=MIN($E$12:$DT$12),0,SUM(IF($D$932:$D$1051&gt;=MIN($E$12:$DT$12),IF($D$932:$D$1051&lt;=Q32-1,Q$932:Q$1051))))</f>
        <v>0.92837457441885263</v>
      </c>
      <c r="R1065" s="199">
        <f t="array" ref="R1065">IF(R32=MIN($E$12:$DT$12),0,SUM(IF($D$932:$D$1051&gt;=MIN($E$12:$DT$12),IF($D$932:$D$1051&lt;=R32-1,R$932:R$1051))))</f>
        <v>0.97662443086621931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0.29135946190660977</v>
      </c>
      <c r="F1072" s="199">
        <f t="array" ref="F1072">(F$545)*SUM(IF($E$12:$DT$12&gt;=F32,IF($E$12:$DT$12&lt;=F33,$E$15:$DT$15)))</f>
        <v>0.61679458248511321</v>
      </c>
      <c r="G1072" s="199">
        <f t="array" ref="G1072">(G$545)*SUM(IF($E$12:$DT$12&gt;=G32,IF($E$12:$DT$12&lt;=G33,$E$15:$DT$15)))</f>
        <v>0.8664620099957111</v>
      </c>
      <c r="H1072" s="199">
        <f t="array" ref="H1072">(H$545)*SUM(IF($E$12:$DT$12&gt;=H32,IF($E$12:$DT$12&lt;=H33,$E$15:$DT$15)))</f>
        <v>0.99695872828351462</v>
      </c>
      <c r="I1072" s="199">
        <f t="array" ref="I1072">(I$545)*SUM(IF($E$12:$DT$12&gt;=I32,IF($E$12:$DT$12&lt;=I33,$E$15:$DT$15)))</f>
        <v>1.0460722440209265</v>
      </c>
      <c r="J1072" s="199">
        <f t="array" ref="J1072">(J$545)*SUM(IF($E$12:$DT$12&gt;=J32,IF($E$12:$DT$12&lt;=J33,$E$15:$DT$15)))</f>
        <v>0.85384453133063765</v>
      </c>
      <c r="K1072" s="199">
        <f t="array" ref="K1072">(K$545)*SUM(IF($E$12:$DT$12&gt;=K32,IF($E$12:$DT$12&lt;=K33,$E$15:$DT$15)))</f>
        <v>0.58831834808860284</v>
      </c>
      <c r="L1072" s="199">
        <f t="array" ref="L1072">(L$545)*SUM(IF($E$12:$DT$12&gt;=L32,IF($E$12:$DT$12&lt;=L33,$E$15:$DT$15)))</f>
        <v>0.42874590035366511</v>
      </c>
      <c r="M1072" s="199">
        <f t="array" ref="M1072">(M$545)*SUM(IF($E$12:$DT$12&gt;=M32,IF($E$12:$DT$12&lt;=M33,$E$15:$DT$15)))</f>
        <v>0.34686826396443243</v>
      </c>
      <c r="N1072" s="199">
        <f t="array" ref="N1072">(N$545)*SUM(IF($E$12:$DT$12&gt;=N32,IF($E$12:$DT$12&lt;=N33,$E$15:$DT$15)))</f>
        <v>0.30730843044684092</v>
      </c>
      <c r="O1072" s="199">
        <f t="array" ref="O1072">(O$545)*SUM(IF($E$12:$DT$12&gt;=O32,IF($E$12:$DT$12&lt;=O33,$E$15:$DT$15)))</f>
        <v>0.29418573831397904</v>
      </c>
      <c r="P1072" s="199">
        <f t="array" ref="P1072">(P$545)*SUM(IF($E$12:$DT$12&gt;=P32,IF($E$12:$DT$12&lt;=P33,$E$15:$DT$15)))</f>
        <v>0.25732239387749362</v>
      </c>
      <c r="Q1072" s="199">
        <f t="array" ref="Q1072">(Q$545)*SUM(IF($E$12:$DT$12&gt;=Q32,IF($E$12:$DT$12&lt;=Q33,$E$15:$DT$15)))</f>
        <v>0.12523747130704332</v>
      </c>
      <c r="R1072" s="199">
        <f t="array" ref="R1072">(R$545)*SUM(IF($E$12:$DT$12&gt;=R32,IF($E$12:$DT$12&lt;=R33,$E$15:$DT$15)))</f>
        <v>5.9192256587484837E-2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0.43248753984269261</v>
      </c>
      <c r="F1079" s="199">
        <f t="shared" si="705"/>
        <v>0.72692639386479552</v>
      </c>
      <c r="G1079" s="199">
        <f t="shared" si="705"/>
        <v>0.93250740141398492</v>
      </c>
      <c r="H1079" s="199">
        <f t="shared" si="705"/>
        <v>1.0328953689850273</v>
      </c>
      <c r="I1079" s="199">
        <f t="shared" si="705"/>
        <v>1.0723689168235435</v>
      </c>
      <c r="J1079" s="199">
        <f t="shared" si="705"/>
        <v>1.07814656216301</v>
      </c>
      <c r="K1079" s="199">
        <f t="shared" si="705"/>
        <v>1.0554663808175919</v>
      </c>
      <c r="L1079" s="199">
        <f t="shared" si="705"/>
        <v>1.061032460012564</v>
      </c>
      <c r="M1079" s="199">
        <f t="shared" si="705"/>
        <v>1.0877422330802271</v>
      </c>
      <c r="N1079" s="199">
        <f t="shared" si="705"/>
        <v>1.0983960613279866</v>
      </c>
      <c r="O1079" s="199">
        <f t="shared" si="705"/>
        <v>1.0956406685205449</v>
      </c>
      <c r="P1079" s="199">
        <f t="shared" si="705"/>
        <v>1.0845272569569497</v>
      </c>
      <c r="Q1079" s="199">
        <f t="shared" si="705"/>
        <v>1.053612045725896</v>
      </c>
      <c r="R1079" s="199">
        <f t="shared" si="705"/>
        <v>1.0358166874537043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1.0983960613279866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8.9581586089286833E-2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10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12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8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8.8741196746494236E-2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0.21672487388436168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1.9208381839348081E-2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7.6999999999999999E-2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8.8741196746494236E-2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8.8741196746494236E-2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7.6999999999999999E-2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7.6999999999999999E-2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1.8981083908544177E-2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2021-06-18T15:21:15Z</dcterms:modified>
</cp:coreProperties>
</file>