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19_VERBUND Ausleitungsstrecke Töging\Ausleitungsstrecke_Töging_intern\200 Data Acquisition\240 Fieldwork\03_Daten\Februar_Maerz_2021\Sieving Analyses\Ering\FC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F44" i="13"/>
  <c r="G44" i="13" s="1"/>
  <c r="I43" i="13"/>
  <c r="F43" i="13"/>
  <c r="G43" i="13" s="1"/>
  <c r="I42" i="13"/>
  <c r="J42" i="13" s="1"/>
  <c r="F42" i="13"/>
  <c r="G42" i="13" s="1"/>
  <c r="I41" i="13"/>
  <c r="J41" i="13" s="1"/>
  <c r="K41" i="13" s="1"/>
  <c r="C19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K38" i="13" s="1"/>
  <c r="C16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42" i="13" l="1"/>
  <c r="C20" i="13" s="1"/>
  <c r="K37" i="13"/>
  <c r="C15" i="13" s="1"/>
  <c r="K68" i="13"/>
  <c r="K35" i="13"/>
  <c r="C13" i="13" s="1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G37" i="13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<sst xmlns="http://schemas.openxmlformats.org/spreadsheetml/2006/main" count="396" uniqueCount="226">
  <si>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</si>
  <si>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</si>
  <si>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</si>
  <si>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</si>
  <si>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</si>
  <si>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</si>
  <si>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</si>
  <si>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</si>
  <si>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</si>
  <si>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</si>
  <si>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</si>
  <si>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</si>
  <si>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</si>
  <si>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</si>
  <si>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</si>
  <si>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</si>
  <si>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</si>
  <si>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</si>
  <si>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</si>
  <si>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</si>
  <si>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</si>
  <si>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</si>
  <si>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</si>
  <si>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</si>
  <si>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</si>
  <si>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</si>
  <si>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</si>
  <si>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</si>
  <si>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</si>
  <si>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</si>
  <si>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</si>
  <si>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</si>
  <si>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</si>
  <si>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</si>
  <si>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</si>
  <si>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</si>
  <si>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</si>
  <si>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</si>
  <si>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</si>
  <si>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</si>
  <si>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</si>
  <si>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</si>
  <si>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</si>
  <si>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</si>
  <si>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</si>
  <si>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</si>
  <si>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</si>
  <si>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</si>
  <si>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</si>
  <si>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</si>
  <si>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</si>
  <si>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</si>
  <si>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</si>
  <si>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</si>
  <si>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</si>
  <si>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</si>
  <si>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</si>
  <si>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</si>
  <si>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</si>
  <si>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</si>
  <si>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</si>
  <si>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</si>
  <si>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</si>
  <si>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</si>
  <si>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</si>
  <si>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</si>
  <si>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</si>
  <si>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</si>
  <si>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</si>
  <si>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</si>
  <si>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</si>
  <si>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</si>
  <si>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</si>
  <si>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</si>
  <si>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</si>
  <si>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</si>
  <si>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</si>
  <si>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</si>
  <si>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</si>
  <si>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</si>
  <si>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</si>
  <si>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</si>
  <si>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</si>
  <si>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</si>
  <si>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</si>
  <si>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</si>
  <si>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</si>
  <si>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</si>
  <si>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</si>
  <si>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</si>
  <si>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</si>
  <si>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</si>
  <si>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</si>
  <si>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</si>
  <si>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</si>
  <si>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</si>
  <si>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</si>
  <si>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</si>
  <si>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</si>
  <si>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</si>
  <si>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</si>
  <si>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</si>
  <si>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</si>
  <si>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</si>
  <si>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</si>
  <si>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</si>
  <si>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</si>
  <si>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</si>
  <si>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</si>
  <si>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</si>
  <si>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</si>
  <si>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</si>
  <si>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</si>
  <si>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</si>
  <si>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</si>
  <si>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</si>
  <si>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</si>
  <si>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</si>
  <si>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</si>
  <si>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</si>
  <si>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</si>
  <si>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</si>
  <si>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</si>
  <si>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</si>
  <si>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</si>
  <si>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</si>
  <si>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</si>
  <si>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</si>
  <si>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</si>
  <si>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</si>
  <si>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</si>
  <si>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</si>
  <si>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</si>
  <si>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</si>
  <si>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</si>
  <si>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</si>
  <si>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</si>
  <si>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</si>
  <si>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</si>
  <si>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</si>
  <si>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</si>
  <si>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</si>
  <si>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</si>
  <si>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</si>
  <si>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</si>
  <si>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</si>
  <si>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</si>
  <si>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</si>
  <si>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</si>
  <si>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</si>
  <si>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</si>
  <si>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</si>
  <si>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</si>
  <si>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</si>
  <si>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</si>
  <si>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</si>
  <si>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</si>
  <si>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</si>
  <si>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</si>
  <si>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</si>
  <si>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</si>
  <si>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</si>
  <si>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</si>
  <si>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</si>
  <si>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</si>
  <si>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</si>
  <si>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</si>
  <si>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</si>
  <si>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</si>
  <si>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</si>
  <si>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</si>
  <si>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</si>
  <si>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</si>
  <si>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</si>
  <si>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</si>
  <si>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</si>
  <si>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</si>
  <si>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</si>
  <si>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</si>
  <si>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</si>
  <si>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</si>
  <si>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</si>
  <si>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</si>
  <si>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</si>
  <si>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</si>
  <si>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</si>
  <si>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</si>
  <si>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</si>
  <si>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</si>
  <si>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</si>
  <si>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</si>
  <si>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</si>
  <si>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</si>
  <si>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</si>
  <si>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</si>
  <si>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</si>
  <si>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</si>
  <si>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</si>
  <si>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</si>
  <si>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</si>
  <si>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</si>
  <si>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</si>
  <si>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</si>
  <si>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</si>
  <si>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</si>
  <si>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</si>
  <si>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</si>
  <si>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</si>
  <si>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</si>
  <si>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</si>
  <si>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</si>
  <si>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</si>
  <si>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</si>
  <si>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</si>
  <si>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</si>
  <si>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</si>
  <si>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</si>
  <si>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</si>
  <si>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</si>
  <si>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</si>
  <si>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</si>
  <si>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</si>
  <si>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</si>
  <si>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</si>
  <si>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</si>
  <si>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MS3_FC1-2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</si>
</sst>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6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MS3_FC1-2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0.13281868566904195</c:v>
                </c:pt>
                <c:pt idx="2">
                  <c:v>0.17616785431512272</c:v>
                </c:pt>
                <c:pt idx="3">
                  <c:v>0.20684877276326208</c:v>
                </c:pt>
                <c:pt idx="4">
                  <c:v>0.16092636579572447</c:v>
                </c:pt>
                <c:pt idx="5">
                  <c:v>9.6991290577988915E-2</c:v>
                </c:pt>
                <c:pt idx="6">
                  <c:v>5.0475059382422804E-2</c:v>
                </c:pt>
                <c:pt idx="7">
                  <c:v>2.315914489311164E-2</c:v>
                </c:pt>
                <c:pt idx="8">
                  <c:v>2.7909738717339667E-2</c:v>
                </c:pt>
                <c:pt idx="9">
                  <c:v>6.3737133808392715E-2</c:v>
                </c:pt>
                <c:pt idx="10">
                  <c:v>3.0482977038796516E-2</c:v>
                </c:pt>
                <c:pt idx="11">
                  <c:v>1.5043547110055424E-2</c:v>
                </c:pt>
                <c:pt idx="12">
                  <c:v>1.5439429928741092E-2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MS3_FC1-2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0.86718131433095802</c:v>
                </c:pt>
                <c:pt idx="3">
                  <c:v>0.6910134600158353</c:v>
                </c:pt>
                <c:pt idx="4">
                  <c:v>0.48416468725257322</c:v>
                </c:pt>
                <c:pt idx="5">
                  <c:v>0.32323832145684878</c:v>
                </c:pt>
                <c:pt idx="6">
                  <c:v>0.22624703087885986</c:v>
                </c:pt>
                <c:pt idx="7">
                  <c:v>0.17577197149643706</c:v>
                </c:pt>
                <c:pt idx="8">
                  <c:v>0.15261282660332542</c:v>
                </c:pt>
                <c:pt idx="9">
                  <c:v>0.12470308788598575</c:v>
                </c:pt>
                <c:pt idx="10">
                  <c:v>6.0965954077593032E-2</c:v>
                </c:pt>
                <c:pt idx="11">
                  <c:v>3.0482977038796516E-2</c:v>
                </c:pt>
                <c:pt idx="12">
                  <c:v>1.5439429928741092E-2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0.13281868566904195</c:v>
                </c:pt>
                <c:pt idx="2">
                  <c:v>0.17616785431512272</c:v>
                </c:pt>
                <c:pt idx="3">
                  <c:v>0.20684877276326208</c:v>
                </c:pt>
                <c:pt idx="4">
                  <c:v>0.16092636579572447</c:v>
                </c:pt>
                <c:pt idx="5">
                  <c:v>9.6991290577988915E-2</c:v>
                </c:pt>
                <c:pt idx="6">
                  <c:v>5.0475059382422804E-2</c:v>
                </c:pt>
                <c:pt idx="7">
                  <c:v>2.315914489311164E-2</c:v>
                </c:pt>
                <c:pt idx="8">
                  <c:v>2.7909738717339667E-2</c:v>
                </c:pt>
                <c:pt idx="9">
                  <c:v>6.3737133808392715E-2</c:v>
                </c:pt>
                <c:pt idx="10">
                  <c:v>3.0482977038796516E-2</c:v>
                </c:pt>
                <c:pt idx="11">
                  <c:v>1.5043547110055424E-2</c:v>
                </c:pt>
                <c:pt idx="12">
                  <c:v>1.5439429928741092E-2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0.13281868566904195</c:v>
                </c:pt>
                <c:pt idx="2">
                  <c:v>0.17616785431512272</c:v>
                </c:pt>
                <c:pt idx="3">
                  <c:v>0.20684877276326208</c:v>
                </c:pt>
                <c:pt idx="4">
                  <c:v>0.16092636579572447</c:v>
                </c:pt>
                <c:pt idx="5">
                  <c:v>9.6991290577988915E-2</c:v>
                </c:pt>
                <c:pt idx="6">
                  <c:v>5.0475059382422804E-2</c:v>
                </c:pt>
                <c:pt idx="7">
                  <c:v>2.315914489311164E-2</c:v>
                </c:pt>
                <c:pt idx="8">
                  <c:v>2.7909738717339667E-2</c:v>
                </c:pt>
                <c:pt idx="9">
                  <c:v>6.3737133808392715E-2</c:v>
                </c:pt>
                <c:pt idx="10">
                  <c:v>3.0482977038796516E-2</c:v>
                </c:pt>
                <c:pt idx="11">
                  <c:v>1.5043547110055424E-2</c:v>
                </c:pt>
                <c:pt idx="12">
                  <c:v>1.5439429928741092E-2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0.13281868566904195</c:v>
                </c:pt>
                <c:pt idx="2">
                  <c:v>0.17616785431512272</c:v>
                </c:pt>
                <c:pt idx="3">
                  <c:v>0.20684877276326208</c:v>
                </c:pt>
                <c:pt idx="4">
                  <c:v>0.16092636579572447</c:v>
                </c:pt>
                <c:pt idx="5">
                  <c:v>9.6991290577988915E-2</c:v>
                </c:pt>
                <c:pt idx="6">
                  <c:v>5.0475059382422804E-2</c:v>
                </c:pt>
                <c:pt idx="7">
                  <c:v>2.315914489311164E-2</c:v>
                </c:pt>
                <c:pt idx="8">
                  <c:v>2.7909738717339667E-2</c:v>
                </c:pt>
                <c:pt idx="9">
                  <c:v>6.3737133808392715E-2</c:v>
                </c:pt>
                <c:pt idx="10">
                  <c:v>3.0482977038796516E-2</c:v>
                </c:pt>
                <c:pt idx="11">
                  <c:v>1.5043547110055424E-2</c:v>
                </c:pt>
                <c:pt idx="12">
                  <c:v>1.5439429928741092E-2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3.1381296779993739E-2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15" zoomScaleNormal="115" workbookViewId="0">
      <selection activeCell="E9" sqref="E9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79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5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3">
      <c r="B4" s="369" t="s">
        <v>1</v>
      </c>
      <c r="C4" s="370">
        <v>44356</v>
      </c>
      <c r="D4" s="262"/>
      <c r="E4" s="297"/>
      <c r="F4" s="297"/>
      <c r="I4" s="263"/>
      <c r="J4" s="263"/>
      <c r="K4" s="262"/>
    </row>
    <row r="5" spans="1:11" ht="17.25" customHeight="1" x14ac:dyDescent="0.3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x14ac:dyDescent="0.3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3">
      <c r="B7" s="374" t="s">
        <v>187</v>
      </c>
      <c r="C7" s="375" t="s">
        <v>225</v>
      </c>
      <c r="D7" s="262" t="s">
        <v>224</v>
      </c>
      <c r="E7" s="384">
        <v>44257</v>
      </c>
      <c r="F7" s="297"/>
      <c r="I7" s="263"/>
      <c r="J7" s="263"/>
      <c r="K7" s="262"/>
    </row>
    <row r="8" spans="1:11" ht="17.25" customHeight="1" x14ac:dyDescent="0.3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5">
      <c r="B9" s="378" t="s">
        <v>21</v>
      </c>
      <c r="C9" s="379">
        <f>C35+C57+C79+C101</f>
        <v>25260</v>
      </c>
      <c r="D9" s="262"/>
      <c r="E9" s="297"/>
      <c r="F9" s="297"/>
      <c r="I9" s="263"/>
      <c r="J9" s="263"/>
      <c r="K9" s="262"/>
    </row>
    <row r="10" spans="1:11" ht="17.25" customHeight="1" thickBot="1" x14ac:dyDescent="0.35">
      <c r="A10" s="385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5">
      <c r="A11" s="386"/>
      <c r="B11" s="266">
        <v>125</v>
      </c>
      <c r="C11" s="265">
        <f t="shared" ref="C11:C22" si="0">K33+K55+K77+K99</f>
        <v>3355</v>
      </c>
      <c r="D11" s="262"/>
      <c r="E11" s="297"/>
      <c r="F11" s="297"/>
      <c r="I11" s="263"/>
      <c r="J11" s="263"/>
      <c r="K11" s="262"/>
    </row>
    <row r="12" spans="1:11" ht="17.25" customHeight="1" thickBot="1" x14ac:dyDescent="0.35">
      <c r="A12" s="386"/>
      <c r="B12" s="266">
        <v>63</v>
      </c>
      <c r="C12" s="265">
        <f t="shared" si="0"/>
        <v>4450</v>
      </c>
      <c r="D12" s="262"/>
      <c r="E12" s="297"/>
      <c r="F12" s="297"/>
      <c r="I12" s="263"/>
      <c r="J12" s="263"/>
      <c r="K12" s="262"/>
    </row>
    <row r="13" spans="1:11" ht="17.25" customHeight="1" thickBot="1" x14ac:dyDescent="0.35">
      <c r="A13" s="387"/>
      <c r="B13" s="267">
        <v>31.5</v>
      </c>
      <c r="C13" s="265">
        <f t="shared" si="0"/>
        <v>5225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8" t="s">
        <v>45</v>
      </c>
      <c r="B14" s="268">
        <v>16</v>
      </c>
      <c r="C14" s="265">
        <f t="shared" si="0"/>
        <v>4065</v>
      </c>
      <c r="D14" s="262"/>
      <c r="I14" s="256"/>
      <c r="J14" s="256"/>
      <c r="K14" s="262"/>
    </row>
    <row r="15" spans="1:11" ht="17.25" customHeight="1" thickBot="1" x14ac:dyDescent="0.25">
      <c r="A15" s="388"/>
      <c r="B15" s="269">
        <v>8</v>
      </c>
      <c r="C15" s="265">
        <f t="shared" si="0"/>
        <v>2450</v>
      </c>
      <c r="D15" s="262"/>
      <c r="I15" s="263"/>
      <c r="J15" s="263"/>
      <c r="K15" s="262"/>
    </row>
    <row r="16" spans="1:11" ht="17.25" customHeight="1" thickBot="1" x14ac:dyDescent="0.25">
      <c r="A16" s="388"/>
      <c r="B16" s="269">
        <v>4</v>
      </c>
      <c r="C16" s="265">
        <f t="shared" si="0"/>
        <v>1275</v>
      </c>
      <c r="D16" s="262"/>
      <c r="I16" s="263"/>
      <c r="J16" s="263"/>
      <c r="K16" s="262"/>
    </row>
    <row r="17" spans="1:11" ht="17.25" customHeight="1" thickBot="1" x14ac:dyDescent="0.25">
      <c r="A17" s="388"/>
      <c r="B17" s="269">
        <v>2</v>
      </c>
      <c r="C17" s="265">
        <f t="shared" si="0"/>
        <v>585</v>
      </c>
      <c r="D17" s="262"/>
      <c r="I17" s="263"/>
      <c r="J17" s="263"/>
      <c r="K17" s="262"/>
    </row>
    <row r="18" spans="1:11" ht="17.25" customHeight="1" thickBot="1" x14ac:dyDescent="0.25">
      <c r="A18" s="388"/>
      <c r="B18" s="269">
        <v>1</v>
      </c>
      <c r="C18" s="265">
        <f t="shared" si="0"/>
        <v>705</v>
      </c>
      <c r="I18" s="270"/>
      <c r="K18" s="271"/>
    </row>
    <row r="19" spans="1:11" ht="17.25" customHeight="1" thickBot="1" x14ac:dyDescent="0.25">
      <c r="A19" s="389"/>
      <c r="B19" s="265">
        <v>0.5</v>
      </c>
      <c r="C19" s="265">
        <f t="shared" si="0"/>
        <v>1610</v>
      </c>
      <c r="I19" s="270"/>
      <c r="K19" s="272"/>
    </row>
    <row r="20" spans="1:11" ht="17.25" customHeight="1" thickBot="1" x14ac:dyDescent="0.25">
      <c r="A20" s="390" t="s">
        <v>44</v>
      </c>
      <c r="B20" s="273">
        <v>0.25</v>
      </c>
      <c r="C20" s="265">
        <f t="shared" si="0"/>
        <v>770</v>
      </c>
      <c r="I20" s="270"/>
    </row>
    <row r="21" spans="1:11" ht="17.25" customHeight="1" thickBot="1" x14ac:dyDescent="0.25">
      <c r="A21" s="391"/>
      <c r="B21" s="274">
        <v>0.125</v>
      </c>
      <c r="C21" s="265">
        <f t="shared" si="0"/>
        <v>380</v>
      </c>
      <c r="I21" s="270"/>
      <c r="K21" s="271"/>
    </row>
    <row r="22" spans="1:11" ht="17.25" customHeight="1" thickBot="1" x14ac:dyDescent="0.25">
      <c r="A22" s="391"/>
      <c r="B22" s="274">
        <v>6.3E-2</v>
      </c>
      <c r="C22" s="265">
        <f t="shared" si="0"/>
        <v>390</v>
      </c>
      <c r="I22" s="270"/>
      <c r="K22" s="271"/>
    </row>
    <row r="23" spans="1:11" ht="17.25" customHeight="1" thickBot="1" x14ac:dyDescent="0.25">
      <c r="A23" s="392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2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3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0.8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4900</v>
      </c>
      <c r="I33" s="283">
        <f>H33</f>
        <v>4900</v>
      </c>
      <c r="J33" s="283">
        <f>I33</f>
        <v>4900</v>
      </c>
      <c r="K33" s="284">
        <f t="shared" si="1"/>
        <v>3355</v>
      </c>
    </row>
    <row r="34" spans="2:11" ht="10.8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6165</v>
      </c>
      <c r="I34" s="283">
        <f t="shared" ref="I34:J44" si="3">H34</f>
        <v>6165</v>
      </c>
      <c r="J34" s="283">
        <f t="shared" si="3"/>
        <v>6165</v>
      </c>
      <c r="K34" s="284">
        <f>AVERAGE(H34:J34)-AVERAGE(E34:G34)</f>
        <v>4450</v>
      </c>
    </row>
    <row r="35" spans="2:11" ht="10.8" thickBot="1" x14ac:dyDescent="0.25">
      <c r="B35" s="258" t="s">
        <v>27</v>
      </c>
      <c r="C35" s="288">
        <f>D47-D45</f>
        <v>25260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6980</v>
      </c>
      <c r="I35" s="283">
        <f t="shared" si="3"/>
        <v>6980</v>
      </c>
      <c r="J35" s="283">
        <f t="shared" si="3"/>
        <v>6980</v>
      </c>
      <c r="K35" s="284">
        <f t="shared" ref="K35:K44" si="4">AVERAGE(H35:J35)-AVERAGE(E35:G35)</f>
        <v>5225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5560</v>
      </c>
      <c r="I36" s="283">
        <f t="shared" si="3"/>
        <v>5560</v>
      </c>
      <c r="J36" s="283">
        <f t="shared" si="3"/>
        <v>5560</v>
      </c>
      <c r="K36" s="284">
        <f t="shared" si="4"/>
        <v>4065</v>
      </c>
    </row>
    <row r="37" spans="2:11" x14ac:dyDescent="0.2">
      <c r="D37" s="281">
        <v>4</v>
      </c>
      <c r="E37" s="282">
        <v>1565</v>
      </c>
      <c r="F37" s="282">
        <f t="shared" si="2"/>
        <v>1565</v>
      </c>
      <c r="G37" s="282">
        <f t="shared" si="2"/>
        <v>1565</v>
      </c>
      <c r="H37" s="283">
        <v>4015</v>
      </c>
      <c r="I37" s="283">
        <f t="shared" si="3"/>
        <v>4015</v>
      </c>
      <c r="J37" s="283">
        <f t="shared" si="3"/>
        <v>4015</v>
      </c>
      <c r="K37" s="284">
        <f t="shared" si="4"/>
        <v>2450</v>
      </c>
    </row>
    <row r="38" spans="2:11" x14ac:dyDescent="0.2">
      <c r="B38" s="258"/>
      <c r="C38" s="255"/>
      <c r="D38" s="281">
        <v>2</v>
      </c>
      <c r="E38" s="282">
        <v>1385</v>
      </c>
      <c r="F38" s="282">
        <f t="shared" si="2"/>
        <v>1385</v>
      </c>
      <c r="G38" s="282">
        <f t="shared" si="2"/>
        <v>1385</v>
      </c>
      <c r="H38" s="283">
        <v>2660</v>
      </c>
      <c r="I38" s="283">
        <f t="shared" si="3"/>
        <v>2660</v>
      </c>
      <c r="J38" s="283">
        <f t="shared" si="3"/>
        <v>2660</v>
      </c>
      <c r="K38" s="284">
        <f t="shared" si="4"/>
        <v>1275</v>
      </c>
    </row>
    <row r="39" spans="2:11" x14ac:dyDescent="0.2">
      <c r="C39" s="255"/>
      <c r="D39" s="281">
        <v>1</v>
      </c>
      <c r="E39" s="282">
        <v>1200</v>
      </c>
      <c r="F39" s="282">
        <f t="shared" si="2"/>
        <v>1200</v>
      </c>
      <c r="G39" s="282">
        <f t="shared" si="2"/>
        <v>1200</v>
      </c>
      <c r="H39" s="283">
        <v>1785</v>
      </c>
      <c r="I39" s="283">
        <f t="shared" si="3"/>
        <v>1785</v>
      </c>
      <c r="J39" s="283">
        <f t="shared" si="3"/>
        <v>1785</v>
      </c>
      <c r="K39" s="284">
        <f t="shared" si="4"/>
        <v>585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1750</v>
      </c>
      <c r="I40" s="283">
        <f t="shared" si="3"/>
        <v>1750</v>
      </c>
      <c r="J40" s="283">
        <f t="shared" si="3"/>
        <v>1750</v>
      </c>
      <c r="K40" s="284">
        <f t="shared" si="4"/>
        <v>705</v>
      </c>
    </row>
    <row r="41" spans="2:11" x14ac:dyDescent="0.2">
      <c r="C41" s="255"/>
      <c r="D41" s="281">
        <v>0.25</v>
      </c>
      <c r="E41" s="282">
        <v>980</v>
      </c>
      <c r="F41" s="282">
        <f t="shared" si="2"/>
        <v>980</v>
      </c>
      <c r="G41" s="282">
        <f t="shared" si="2"/>
        <v>980</v>
      </c>
      <c r="H41" s="283">
        <v>2590</v>
      </c>
      <c r="I41" s="283">
        <f t="shared" si="3"/>
        <v>2590</v>
      </c>
      <c r="J41" s="283">
        <f t="shared" si="3"/>
        <v>2590</v>
      </c>
      <c r="K41" s="284">
        <f t="shared" si="4"/>
        <v>1610</v>
      </c>
    </row>
    <row r="42" spans="2:11" x14ac:dyDescent="0.2">
      <c r="C42" s="255"/>
      <c r="D42" s="281">
        <v>0.125</v>
      </c>
      <c r="E42" s="282">
        <v>945</v>
      </c>
      <c r="F42" s="282">
        <f t="shared" si="2"/>
        <v>945</v>
      </c>
      <c r="G42" s="282">
        <f t="shared" si="2"/>
        <v>945</v>
      </c>
      <c r="H42" s="283">
        <v>1715</v>
      </c>
      <c r="I42" s="283">
        <f t="shared" si="3"/>
        <v>1715</v>
      </c>
      <c r="J42" s="283">
        <f t="shared" si="3"/>
        <v>1715</v>
      </c>
      <c r="K42" s="284">
        <f t="shared" si="4"/>
        <v>770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1290</v>
      </c>
      <c r="I43" s="283">
        <f t="shared" si="3"/>
        <v>1290</v>
      </c>
      <c r="J43" s="283">
        <f t="shared" si="3"/>
        <v>1290</v>
      </c>
      <c r="K43" s="284">
        <f t="shared" si="4"/>
        <v>380</v>
      </c>
    </row>
    <row r="44" spans="2:11" ht="10.8" thickBot="1" x14ac:dyDescent="0.25">
      <c r="C44" s="255"/>
      <c r="D44" s="281" t="s">
        <v>196</v>
      </c>
      <c r="E44" s="282">
        <v>1685</v>
      </c>
      <c r="F44" s="282">
        <f t="shared" si="2"/>
        <v>1685</v>
      </c>
      <c r="G44" s="282">
        <f t="shared" si="2"/>
        <v>1685</v>
      </c>
      <c r="H44" s="283">
        <v>2075</v>
      </c>
      <c r="I44" s="283">
        <f t="shared" si="3"/>
        <v>2075</v>
      </c>
      <c r="J44" s="283">
        <f t="shared" si="3"/>
        <v>2075</v>
      </c>
      <c r="K44" s="284">
        <f t="shared" si="4"/>
        <v>390</v>
      </c>
    </row>
    <row r="45" spans="2:11" ht="10.8" thickBot="1" x14ac:dyDescent="0.25">
      <c r="C45" s="290" t="s">
        <v>30</v>
      </c>
      <c r="D45" s="380">
        <f>3315+3315</f>
        <v>6630</v>
      </c>
      <c r="I45" s="270"/>
      <c r="J45" s="255" t="s">
        <v>31</v>
      </c>
      <c r="K45" s="271">
        <f>SUM(K31:K44)</f>
        <v>25260</v>
      </c>
    </row>
    <row r="46" spans="2:11" ht="10.8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0</v>
      </c>
    </row>
    <row r="47" spans="2:11" ht="10.8" thickBot="1" x14ac:dyDescent="0.25">
      <c r="B47" s="290" t="s">
        <v>33</v>
      </c>
      <c r="C47" s="290"/>
      <c r="D47" s="381">
        <f>14080+17810</f>
        <v>31890</v>
      </c>
      <c r="E47" s="293" t="s">
        <v>195</v>
      </c>
      <c r="G47" s="271"/>
      <c r="I47" s="270"/>
      <c r="K47" s="294"/>
    </row>
    <row r="48" spans="2:11" ht="10.8" thickBot="1" x14ac:dyDescent="0.25">
      <c r="B48" s="255" t="s">
        <v>34</v>
      </c>
      <c r="C48" s="255"/>
      <c r="D48" s="292"/>
      <c r="E48" s="382"/>
      <c r="I48" s="270"/>
    </row>
    <row r="49" spans="2:11" ht="10.8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0.8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0.8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0.8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0.8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0.8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0.8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0.8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0.8" thickBot="1" x14ac:dyDescent="0.25">
      <c r="B70" s="255" t="s">
        <v>34</v>
      </c>
      <c r="C70" s="255"/>
      <c r="D70" s="291"/>
      <c r="I70" s="270"/>
    </row>
    <row r="71" spans="2:11" ht="10.8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0.8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0.8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0.8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0.8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0.8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0.8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0.8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0.8" thickBot="1" x14ac:dyDescent="0.25">
      <c r="B91" s="255" t="s">
        <v>33</v>
      </c>
      <c r="C91" s="255"/>
      <c r="D91" s="291"/>
      <c r="I91" s="270"/>
    </row>
    <row r="92" spans="2:11" ht="10.8" thickBot="1" x14ac:dyDescent="0.25">
      <c r="B92" s="255" t="s">
        <v>39</v>
      </c>
      <c r="C92" s="255"/>
      <c r="D92" s="291"/>
      <c r="I92" s="270"/>
    </row>
    <row r="93" spans="2:11" ht="10.8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0.8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0.8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0.8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0.8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0.8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0.8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0.8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1"/>
      <c r="I113" s="270"/>
    </row>
    <row r="114" spans="2:9" ht="10.8" thickBot="1" x14ac:dyDescent="0.25">
      <c r="B114" s="255" t="s">
        <v>34</v>
      </c>
      <c r="C114" s="255"/>
      <c r="D114" s="291"/>
      <c r="I114" s="270"/>
    </row>
    <row r="115" spans="2:9" ht="10.8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94" t="s">
        <v>20</v>
      </c>
      <c r="D1" s="395"/>
      <c r="E1" s="395"/>
      <c r="F1" s="396"/>
    </row>
    <row r="2" spans="1:11" ht="16.2" thickBot="1" x14ac:dyDescent="0.35">
      <c r="B2" s="22" t="s">
        <v>3</v>
      </c>
      <c r="C2" s="397" t="s">
        <v>5</v>
      </c>
      <c r="D2" s="398"/>
      <c r="E2" s="398"/>
      <c r="F2" s="399"/>
    </row>
    <row r="3" spans="1:11" x14ac:dyDescent="0.25">
      <c r="B3" s="19" t="s">
        <v>1</v>
      </c>
      <c r="C3" s="400">
        <f>'Input-data'!C4</f>
        <v>44356</v>
      </c>
      <c r="D3" s="401"/>
      <c r="E3" s="401"/>
      <c r="F3" s="402"/>
    </row>
    <row r="4" spans="1:11" x14ac:dyDescent="0.25">
      <c r="B4" s="20" t="s">
        <v>42</v>
      </c>
      <c r="C4" s="419">
        <f>'Input-data'!C5</f>
        <v>0</v>
      </c>
      <c r="D4" s="420"/>
      <c r="E4" s="420"/>
      <c r="F4" s="421"/>
    </row>
    <row r="5" spans="1:11" x14ac:dyDescent="0.25">
      <c r="B5" s="20" t="s">
        <v>43</v>
      </c>
      <c r="C5" s="422">
        <f>'Input-data'!C6</f>
        <v>0</v>
      </c>
      <c r="D5" s="423"/>
      <c r="E5" s="423"/>
      <c r="F5" s="424"/>
    </row>
    <row r="6" spans="1:11" x14ac:dyDescent="0.25">
      <c r="B6" s="20" t="s">
        <v>0</v>
      </c>
      <c r="C6" s="403" t="str">
        <f>'Input-data'!C7</f>
        <v>MS3_FC1-2</v>
      </c>
      <c r="D6" s="404"/>
      <c r="E6" s="404"/>
      <c r="F6" s="405"/>
      <c r="G6" s="7"/>
    </row>
    <row r="7" spans="1:11" x14ac:dyDescent="0.25">
      <c r="B7" s="20" t="s">
        <v>4</v>
      </c>
      <c r="C7" s="416">
        <f>'Input-data'!C8</f>
        <v>0</v>
      </c>
      <c r="D7" s="417"/>
      <c r="E7" s="417"/>
      <c r="F7" s="418"/>
      <c r="G7" s="7"/>
    </row>
    <row r="8" spans="1:11" x14ac:dyDescent="0.25">
      <c r="B8" s="20" t="s">
        <v>11</v>
      </c>
      <c r="C8" s="425">
        <f>(C9-D12)/D12</f>
        <v>0</v>
      </c>
      <c r="D8" s="426"/>
      <c r="E8" s="426"/>
      <c r="F8" s="427"/>
      <c r="G8" s="7"/>
    </row>
    <row r="9" spans="1:11" ht="13.8" thickBot="1" x14ac:dyDescent="0.3">
      <c r="B9" s="224" t="s">
        <v>6</v>
      </c>
      <c r="C9" s="406">
        <f>'Input-data'!C9</f>
        <v>25260</v>
      </c>
      <c r="D9" s="407"/>
      <c r="E9" s="407"/>
      <c r="F9" s="408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09" t="s">
        <v>52</v>
      </c>
      <c r="B11" s="230">
        <v>250</v>
      </c>
      <c r="C11" s="242">
        <f>'Input-data'!C10</f>
        <v>0</v>
      </c>
      <c r="D11" s="243">
        <f t="shared" ref="D11:D24" si="0">D12+C11</f>
        <v>25260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10"/>
      <c r="B12" s="231">
        <v>125</v>
      </c>
      <c r="C12" s="242">
        <f>'Input-data'!C11</f>
        <v>3355</v>
      </c>
      <c r="D12" s="244">
        <f t="shared" si="0"/>
        <v>25260</v>
      </c>
      <c r="E12" s="246">
        <f t="shared" ref="E12:E26" si="2">C12/$D$11</f>
        <v>0.13281868566904195</v>
      </c>
      <c r="F12" s="248">
        <f t="shared" si="1"/>
        <v>1</v>
      </c>
      <c r="G12" s="7"/>
    </row>
    <row r="13" spans="1:11" ht="17.25" customHeight="1" x14ac:dyDescent="0.25">
      <c r="A13" s="411"/>
      <c r="B13" s="231">
        <v>63</v>
      </c>
      <c r="C13" s="242">
        <f>'Input-data'!C12</f>
        <v>4450</v>
      </c>
      <c r="D13" s="244">
        <f t="shared" si="0"/>
        <v>21905</v>
      </c>
      <c r="E13" s="246">
        <f t="shared" si="2"/>
        <v>0.17616785431512272</v>
      </c>
      <c r="F13" s="248">
        <f t="shared" si="1"/>
        <v>0.86718131433095802</v>
      </c>
      <c r="G13" s="7"/>
    </row>
    <row r="14" spans="1:11" ht="17.25" customHeight="1" x14ac:dyDescent="0.25">
      <c r="A14" s="413" t="s">
        <v>53</v>
      </c>
      <c r="B14" s="232">
        <v>31.5</v>
      </c>
      <c r="C14" s="242">
        <f>'Input-data'!C13</f>
        <v>5225</v>
      </c>
      <c r="D14" s="244">
        <f t="shared" si="0"/>
        <v>17455</v>
      </c>
      <c r="E14" s="246">
        <f t="shared" si="2"/>
        <v>0.20684877276326208</v>
      </c>
      <c r="F14" s="248">
        <f t="shared" si="1"/>
        <v>0.6910134600158353</v>
      </c>
      <c r="G14" s="7"/>
    </row>
    <row r="15" spans="1:11" ht="17.25" customHeight="1" x14ac:dyDescent="0.25">
      <c r="A15" s="414"/>
      <c r="B15" s="232">
        <v>16</v>
      </c>
      <c r="C15" s="242">
        <f>'Input-data'!C14</f>
        <v>4065</v>
      </c>
      <c r="D15" s="244">
        <f t="shared" si="0"/>
        <v>12230</v>
      </c>
      <c r="E15" s="246">
        <f t="shared" si="2"/>
        <v>0.16092636579572447</v>
      </c>
      <c r="F15" s="248">
        <f t="shared" si="1"/>
        <v>0.48416468725257322</v>
      </c>
      <c r="G15" s="7"/>
    </row>
    <row r="16" spans="1:11" ht="17.25" customHeight="1" x14ac:dyDescent="0.25">
      <c r="A16" s="414"/>
      <c r="B16" s="232">
        <v>8</v>
      </c>
      <c r="C16" s="242">
        <f>'Input-data'!C15</f>
        <v>2450</v>
      </c>
      <c r="D16" s="244">
        <f t="shared" si="0"/>
        <v>8165</v>
      </c>
      <c r="E16" s="246">
        <f t="shared" si="2"/>
        <v>9.6991290577988915E-2</v>
      </c>
      <c r="F16" s="248">
        <f t="shared" si="1"/>
        <v>0.32323832145684878</v>
      </c>
      <c r="G16" s="7"/>
      <c r="H16" s="43"/>
      <c r="I16" s="43"/>
      <c r="J16" s="43"/>
      <c r="K16" s="43"/>
    </row>
    <row r="17" spans="1:8" ht="17.25" customHeight="1" x14ac:dyDescent="0.25">
      <c r="A17" s="414"/>
      <c r="B17" s="232">
        <v>4</v>
      </c>
      <c r="C17" s="242">
        <f>'Input-data'!C16</f>
        <v>1275</v>
      </c>
      <c r="D17" s="244">
        <f t="shared" si="0"/>
        <v>5715</v>
      </c>
      <c r="E17" s="246">
        <f>C17/$D$11</f>
        <v>5.0475059382422804E-2</v>
      </c>
      <c r="F17" s="248">
        <f t="shared" si="1"/>
        <v>0.22624703087885986</v>
      </c>
      <c r="G17" s="7"/>
    </row>
    <row r="18" spans="1:8" ht="17.25" customHeight="1" x14ac:dyDescent="0.25">
      <c r="A18" s="415"/>
      <c r="B18" s="232">
        <v>2</v>
      </c>
      <c r="C18" s="242">
        <f>'Input-data'!C17</f>
        <v>585</v>
      </c>
      <c r="D18" s="244">
        <f t="shared" si="0"/>
        <v>4440</v>
      </c>
      <c r="E18" s="246">
        <f t="shared" si="2"/>
        <v>2.315914489311164E-2</v>
      </c>
      <c r="F18" s="248">
        <f t="shared" si="1"/>
        <v>0.17577197149643706</v>
      </c>
      <c r="G18" s="7"/>
      <c r="H18" s="12"/>
    </row>
    <row r="19" spans="1:8" ht="17.25" customHeight="1" x14ac:dyDescent="0.25">
      <c r="A19" s="412" t="s">
        <v>54</v>
      </c>
      <c r="B19" s="231">
        <v>1</v>
      </c>
      <c r="C19" s="242">
        <f>'Input-data'!C18</f>
        <v>705</v>
      </c>
      <c r="D19" s="244">
        <f t="shared" si="0"/>
        <v>3855</v>
      </c>
      <c r="E19" s="246">
        <f t="shared" si="2"/>
        <v>2.7909738717339667E-2</v>
      </c>
      <c r="F19" s="248">
        <f t="shared" si="1"/>
        <v>0.15261282660332542</v>
      </c>
      <c r="G19" s="7"/>
    </row>
    <row r="20" spans="1:8" ht="17.25" customHeight="1" x14ac:dyDescent="0.25">
      <c r="A20" s="410"/>
      <c r="B20" s="231">
        <v>0.5</v>
      </c>
      <c r="C20" s="242">
        <f>'Input-data'!C19</f>
        <v>1610</v>
      </c>
      <c r="D20" s="244">
        <f t="shared" si="0"/>
        <v>3150</v>
      </c>
      <c r="E20" s="246">
        <f t="shared" si="2"/>
        <v>6.3737133808392715E-2</v>
      </c>
      <c r="F20" s="248">
        <f t="shared" si="1"/>
        <v>0.12470308788598575</v>
      </c>
      <c r="G20" s="7"/>
    </row>
    <row r="21" spans="1:8" ht="17.25" customHeight="1" x14ac:dyDescent="0.25">
      <c r="A21" s="410"/>
      <c r="B21" s="233">
        <v>0.25</v>
      </c>
      <c r="C21" s="242">
        <f>'Input-data'!C20</f>
        <v>770</v>
      </c>
      <c r="D21" s="244">
        <f t="shared" si="0"/>
        <v>1540</v>
      </c>
      <c r="E21" s="246">
        <f t="shared" si="2"/>
        <v>3.0482977038796516E-2</v>
      </c>
      <c r="F21" s="248">
        <f t="shared" si="1"/>
        <v>6.0965954077593032E-2</v>
      </c>
    </row>
    <row r="22" spans="1:8" ht="17.25" customHeight="1" x14ac:dyDescent="0.25">
      <c r="A22" s="410"/>
      <c r="B22" s="233">
        <v>0.125</v>
      </c>
      <c r="C22" s="242">
        <f>'Input-data'!C21</f>
        <v>380</v>
      </c>
      <c r="D22" s="244">
        <f t="shared" si="0"/>
        <v>770</v>
      </c>
      <c r="E22" s="246">
        <f t="shared" si="2"/>
        <v>1.5043547110055424E-2</v>
      </c>
      <c r="F22" s="248">
        <f t="shared" si="1"/>
        <v>3.0482977038796516E-2</v>
      </c>
    </row>
    <row r="23" spans="1:8" ht="17.25" customHeight="1" x14ac:dyDescent="0.25">
      <c r="A23" s="411"/>
      <c r="B23" s="233">
        <v>6.3E-2</v>
      </c>
      <c r="C23" s="242">
        <f>'Input-data'!C22</f>
        <v>390</v>
      </c>
      <c r="D23" s="244">
        <f t="shared" si="0"/>
        <v>390</v>
      </c>
      <c r="E23" s="246">
        <f t="shared" si="2"/>
        <v>1.5439429928741092E-2</v>
      </c>
      <c r="F23" s="248">
        <f t="shared" si="1"/>
        <v>1.5439429928741092E-2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8" t="s">
        <v>63</v>
      </c>
      <c r="B30" s="429"/>
      <c r="C30" s="452">
        <f ca="1">SUM(Interpolation!E3:E403)*0.0025</f>
        <v>28.781583282471061</v>
      </c>
      <c r="D30" s="453"/>
      <c r="E30" s="241" t="s">
        <v>197</v>
      </c>
      <c r="F30" s="241"/>
      <c r="G30" s="241"/>
      <c r="H30" s="241"/>
    </row>
    <row r="31" spans="1:8" ht="20.25" customHeight="1" x14ac:dyDescent="0.25">
      <c r="A31" s="434" t="s">
        <v>68</v>
      </c>
      <c r="B31" s="435"/>
      <c r="C31" s="450">
        <f ca="1">(C45*C39)^0.5</f>
        <v>8.8204517719474165</v>
      </c>
      <c r="D31" s="451"/>
    </row>
    <row r="32" spans="1:8" ht="20.25" customHeight="1" x14ac:dyDescent="0.25">
      <c r="A32" s="436" t="s">
        <v>15</v>
      </c>
      <c r="B32" s="437"/>
      <c r="C32" s="450">
        <f ca="1">C31/C33</f>
        <v>1.3189743589743588</v>
      </c>
      <c r="D32" s="451"/>
    </row>
    <row r="33" spans="1:6" ht="20.25" customHeight="1" x14ac:dyDescent="0.25">
      <c r="A33" s="438" t="s">
        <v>69</v>
      </c>
      <c r="B33" s="439"/>
      <c r="C33" s="450">
        <f ca="1">(C45/C39)^0.5</f>
        <v>6.6873565145013476</v>
      </c>
      <c r="D33" s="451"/>
    </row>
    <row r="34" spans="1:6" ht="20.25" customHeight="1" x14ac:dyDescent="0.25">
      <c r="A34" s="436" t="s">
        <v>12</v>
      </c>
      <c r="B34" s="437"/>
      <c r="C34" s="450">
        <f ca="1">STDEV(Interpolation!E3:E403)</f>
        <v>31.401421646266687</v>
      </c>
      <c r="D34" s="451"/>
    </row>
    <row r="35" spans="1:6" ht="20.25" customHeight="1" x14ac:dyDescent="0.25">
      <c r="A35" s="444" t="s">
        <v>76</v>
      </c>
      <c r="B35" s="445"/>
      <c r="C35" s="448">
        <f>geometric_std_dev!G21</f>
        <v>2.7214462654946061</v>
      </c>
      <c r="D35" s="449"/>
      <c r="E35" s="228"/>
    </row>
    <row r="36" spans="1:6" ht="20.25" customHeight="1" x14ac:dyDescent="0.25">
      <c r="A36" s="436" t="s">
        <v>10</v>
      </c>
      <c r="B36" s="437"/>
      <c r="C36" s="450">
        <f ca="1">SKEW(Interpolation!E3:E403)</f>
        <v>1.3707577835779943</v>
      </c>
      <c r="D36" s="451"/>
      <c r="E36" s="228"/>
      <c r="F36" s="228"/>
    </row>
    <row r="37" spans="1:6" ht="20.25" customHeight="1" x14ac:dyDescent="0.25">
      <c r="A37" s="436" t="s">
        <v>9</v>
      </c>
      <c r="B37" s="437"/>
      <c r="C37" s="450">
        <f ca="1">KURT(Interpolation!E3:E403)</f>
        <v>1.0637580415331951</v>
      </c>
      <c r="D37" s="451"/>
      <c r="E37" s="228"/>
      <c r="F37" s="228"/>
    </row>
    <row r="38" spans="1:6" ht="20.25" customHeight="1" x14ac:dyDescent="0.25">
      <c r="A38" s="436" t="s">
        <v>7</v>
      </c>
      <c r="B38" s="437"/>
      <c r="C38" s="450">
        <f ca="1">Interpolation!E363</f>
        <v>0.40310559006211177</v>
      </c>
      <c r="D38" s="451"/>
      <c r="E38" s="228"/>
      <c r="F38" s="228"/>
    </row>
    <row r="39" spans="1:6" ht="20.25" customHeight="1" x14ac:dyDescent="0.25">
      <c r="A39" s="436" t="s">
        <v>16</v>
      </c>
      <c r="B39" s="437"/>
      <c r="C39" s="450">
        <f ca="1">Interpolation!E339</f>
        <v>1.3189743589743586</v>
      </c>
      <c r="D39" s="451"/>
      <c r="E39" s="228"/>
      <c r="F39" s="228"/>
    </row>
    <row r="40" spans="1:6" ht="20.25" customHeight="1" x14ac:dyDescent="0.25">
      <c r="A40" s="436" t="s">
        <v>18</v>
      </c>
      <c r="B40" s="437"/>
      <c r="C40" s="450">
        <f ca="1">Interpolation!E303</f>
        <v>4.9795918367346932</v>
      </c>
      <c r="D40" s="451"/>
      <c r="E40" s="228"/>
      <c r="F40" s="228"/>
    </row>
    <row r="41" spans="1:6" ht="20.25" customHeight="1" x14ac:dyDescent="0.25">
      <c r="A41" s="438" t="s">
        <v>50</v>
      </c>
      <c r="B41" s="439"/>
      <c r="C41" s="450">
        <f ca="1">Interpolation!E283</f>
        <v>7.0416326530612245</v>
      </c>
      <c r="D41" s="451"/>
      <c r="E41" s="228"/>
      <c r="F41" s="228"/>
    </row>
    <row r="42" spans="1:6" ht="20.25" customHeight="1" x14ac:dyDescent="0.3">
      <c r="A42" s="444" t="s">
        <v>51</v>
      </c>
      <c r="B42" s="445"/>
      <c r="C42" s="448">
        <f ca="1">Interpolation!E203</f>
        <v>17.186602870813395</v>
      </c>
      <c r="D42" s="449"/>
      <c r="E42" s="295">
        <f ca="1">17.5*(C42/1000)^(-1/6)</f>
        <v>34.448716200711218</v>
      </c>
      <c r="F42" s="228"/>
    </row>
    <row r="43" spans="1:6" ht="20.25" customHeight="1" x14ac:dyDescent="0.25">
      <c r="A43" s="438" t="s">
        <v>47</v>
      </c>
      <c r="B43" s="439"/>
      <c r="C43" s="450">
        <f ca="1">Interpolation!E163</f>
        <v>24.679999999999993</v>
      </c>
      <c r="D43" s="451"/>
      <c r="E43" s="296"/>
      <c r="F43" s="228"/>
    </row>
    <row r="44" spans="1:6" ht="20.25" customHeight="1" x14ac:dyDescent="0.25">
      <c r="A44" s="436" t="s">
        <v>19</v>
      </c>
      <c r="B44" s="437"/>
      <c r="C44" s="450">
        <f ca="1">Interpolation!E103</f>
        <v>42.382022471910091</v>
      </c>
      <c r="D44" s="451"/>
      <c r="E44" s="296"/>
      <c r="F44" s="228"/>
    </row>
    <row r="45" spans="1:6" ht="20.25" customHeight="1" x14ac:dyDescent="0.25">
      <c r="A45" s="440" t="s">
        <v>17</v>
      </c>
      <c r="B45" s="441"/>
      <c r="C45" s="450">
        <f ca="1">Interpolation!E67</f>
        <v>58.985505617977509</v>
      </c>
      <c r="D45" s="451"/>
      <c r="E45" s="296"/>
      <c r="F45" s="228"/>
    </row>
    <row r="46" spans="1:6" ht="20.25" customHeight="1" x14ac:dyDescent="0.25">
      <c r="A46" s="440" t="s">
        <v>8</v>
      </c>
      <c r="B46" s="441"/>
      <c r="C46" s="450">
        <f ca="1">Interpolation!E43</f>
        <v>79.072727272727263</v>
      </c>
      <c r="D46" s="451"/>
      <c r="E46" s="296">
        <f ca="1">23.5*(2*C46/1000)^(-1/6)</f>
        <v>31.956441306027692</v>
      </c>
      <c r="F46" s="228"/>
    </row>
    <row r="47" spans="1:6" ht="20.25" customHeight="1" x14ac:dyDescent="0.25">
      <c r="A47" s="442" t="s">
        <v>48</v>
      </c>
      <c r="B47" s="443"/>
      <c r="C47" s="450">
        <f ca="1">C43/C38</f>
        <v>61.224653312788895</v>
      </c>
      <c r="D47" s="451"/>
      <c r="E47" s="228"/>
      <c r="F47" s="228"/>
    </row>
    <row r="48" spans="1:6" ht="20.25" customHeight="1" thickBot="1" x14ac:dyDescent="0.3">
      <c r="A48" s="446" t="s">
        <v>49</v>
      </c>
      <c r="B48" s="447"/>
      <c r="C48" s="454">
        <f ca="1">C41^2/(C43*C38)</f>
        <v>4.9840541724370553</v>
      </c>
      <c r="D48" s="455"/>
      <c r="E48" s="228"/>
      <c r="F48" s="228"/>
    </row>
    <row r="49" spans="1:5" ht="20.25" customHeight="1" x14ac:dyDescent="0.25">
      <c r="A49" s="456" t="s">
        <v>184</v>
      </c>
      <c r="B49" s="457"/>
      <c r="C49" s="457"/>
      <c r="D49" s="458"/>
    </row>
    <row r="50" spans="1:5" ht="20.25" customHeight="1" x14ac:dyDescent="0.25">
      <c r="A50" s="430" t="s">
        <v>179</v>
      </c>
      <c r="B50" s="431"/>
      <c r="C50" s="459">
        <f ca="1">-0.0333+(0.4665/((1000*C42/1000)^0.21))</f>
        <v>0.22342120304915786</v>
      </c>
      <c r="D50" s="460"/>
    </row>
    <row r="51" spans="1:5" ht="20.25" customHeight="1" x14ac:dyDescent="0.25">
      <c r="A51" s="432" t="s">
        <v>180</v>
      </c>
      <c r="B51" s="433"/>
      <c r="C51" s="463">
        <f ca="1">0.13+(0.21/((1000*C42/1000+0.002)^0.21))</f>
        <v>0.24556299092056066</v>
      </c>
      <c r="D51" s="464"/>
    </row>
    <row r="52" spans="1:5" ht="20.25" customHeight="1" x14ac:dyDescent="0.25">
      <c r="A52" s="430" t="s">
        <v>181</v>
      </c>
      <c r="B52" s="431"/>
      <c r="C52" s="459">
        <f>0.621*EXP(-0.457*C35)</f>
        <v>0.17904374090779304</v>
      </c>
      <c r="D52" s="460"/>
    </row>
    <row r="53" spans="1:5" ht="20.25" customHeight="1" x14ac:dyDescent="0.25">
      <c r="A53" s="432" t="s">
        <v>182</v>
      </c>
      <c r="B53" s="433"/>
      <c r="C53" s="463">
        <f>'Berechnung_Yu&amp;Stand'!J1086</f>
        <v>0.10040695751594322</v>
      </c>
      <c r="D53" s="464"/>
    </row>
    <row r="54" spans="1:5" ht="20.25" customHeight="1" thickBot="1" x14ac:dyDescent="0.3">
      <c r="A54" s="461" t="s">
        <v>183</v>
      </c>
      <c r="B54" s="462"/>
      <c r="C54" s="465">
        <f>0.353-0.068*C35+0.146*F20</f>
        <v>0.18614830477772068</v>
      </c>
      <c r="D54" s="46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123.8518181818182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123.8518181818182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122.70363636363635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121.55545454545455</v>
      </c>
    </row>
    <row r="7" spans="1:5" x14ac:dyDescent="0.25">
      <c r="A7" s="16">
        <f>Statistik!F23*100</f>
        <v>1.5439429928741093</v>
      </c>
      <c r="B7" s="18">
        <f>'Input-data'!B22</f>
        <v>6.3E-2</v>
      </c>
      <c r="D7" s="2">
        <v>99</v>
      </c>
      <c r="E7" s="6">
        <f t="shared" ca="1" si="0"/>
        <v>120.4072727272727</v>
      </c>
    </row>
    <row r="8" spans="1:5" x14ac:dyDescent="0.25">
      <c r="A8" s="16">
        <f>Statistik!F22*100</f>
        <v>3.0482977038796517</v>
      </c>
      <c r="B8" s="18">
        <v>0.125</v>
      </c>
      <c r="D8" s="2">
        <v>98.75</v>
      </c>
      <c r="E8" s="6">
        <f t="shared" ca="1" si="0"/>
        <v>119.2590909090909</v>
      </c>
    </row>
    <row r="9" spans="1:5" x14ac:dyDescent="0.25">
      <c r="A9" s="16">
        <f>Statistik!F21*100</f>
        <v>6.0965954077593034</v>
      </c>
      <c r="B9" s="18">
        <f>'Input-data'!B20</f>
        <v>0.25</v>
      </c>
      <c r="D9" s="2">
        <v>98.5</v>
      </c>
      <c r="E9" s="6">
        <f t="shared" ca="1" si="0"/>
        <v>118.1109090909091</v>
      </c>
    </row>
    <row r="10" spans="1:5" x14ac:dyDescent="0.25">
      <c r="A10" s="16">
        <f>Statistik!F20*100</f>
        <v>12.470308788598574</v>
      </c>
      <c r="B10" s="18">
        <f>'Input-data'!B19</f>
        <v>0.5</v>
      </c>
      <c r="D10" s="2">
        <v>98.25</v>
      </c>
      <c r="E10" s="6">
        <f t="shared" ca="1" si="0"/>
        <v>116.96272727272725</v>
      </c>
    </row>
    <row r="11" spans="1:5" x14ac:dyDescent="0.25">
      <c r="A11" s="16">
        <f>Statistik!F19*100</f>
        <v>15.261282660332542</v>
      </c>
      <c r="B11" s="18">
        <f>'Input-data'!B18</f>
        <v>1</v>
      </c>
      <c r="D11" s="2">
        <v>98</v>
      </c>
      <c r="E11" s="6">
        <f t="shared" ca="1" si="0"/>
        <v>115.81454545454545</v>
      </c>
    </row>
    <row r="12" spans="1:5" x14ac:dyDescent="0.25">
      <c r="A12" s="16">
        <f>Statistik!F18*100</f>
        <v>17.577197149643705</v>
      </c>
      <c r="B12" s="18">
        <f>'Input-data'!B17</f>
        <v>2</v>
      </c>
      <c r="D12" s="2">
        <v>97.75</v>
      </c>
      <c r="E12" s="6">
        <f t="shared" ca="1" si="0"/>
        <v>114.66636363636366</v>
      </c>
    </row>
    <row r="13" spans="1:5" x14ac:dyDescent="0.25">
      <c r="A13" s="16">
        <f>Statistik!F17*100</f>
        <v>22.624703087885987</v>
      </c>
      <c r="B13" s="18">
        <f>'Input-data'!B16</f>
        <v>4</v>
      </c>
      <c r="D13" s="2">
        <v>97.5</v>
      </c>
      <c r="E13" s="6">
        <f t="shared" ca="1" si="0"/>
        <v>113.5181818181818</v>
      </c>
    </row>
    <row r="14" spans="1:5" x14ac:dyDescent="0.25">
      <c r="A14" s="16">
        <f>Statistik!F16*100</f>
        <v>32.323832145684875</v>
      </c>
      <c r="B14" s="18">
        <f>'Input-data'!B15</f>
        <v>8</v>
      </c>
      <c r="D14" s="2">
        <v>97.25</v>
      </c>
      <c r="E14" s="6">
        <f t="shared" ca="1" si="0"/>
        <v>112.37</v>
      </c>
    </row>
    <row r="15" spans="1:5" x14ac:dyDescent="0.25">
      <c r="A15" s="16">
        <f>Statistik!F15*100</f>
        <v>48.416468725257324</v>
      </c>
      <c r="B15" s="18">
        <f>'Input-data'!B14</f>
        <v>16</v>
      </c>
      <c r="D15" s="2">
        <v>97</v>
      </c>
      <c r="E15" s="6">
        <f t="shared" ca="1" si="0"/>
        <v>111.22181818181821</v>
      </c>
    </row>
    <row r="16" spans="1:5" x14ac:dyDescent="0.25">
      <c r="A16" s="16">
        <f>Statistik!F14*100</f>
        <v>69.101346001583536</v>
      </c>
      <c r="B16" s="18">
        <f>'Input-data'!B13</f>
        <v>31.5</v>
      </c>
      <c r="D16" s="2">
        <v>96.75</v>
      </c>
      <c r="E16" s="6">
        <f t="shared" ca="1" si="0"/>
        <v>110.07363636363635</v>
      </c>
    </row>
    <row r="17" spans="1:5" x14ac:dyDescent="0.25">
      <c r="A17" s="16">
        <f>Statistik!F13*100</f>
        <v>86.718131433095806</v>
      </c>
      <c r="B17" s="18">
        <v>64</v>
      </c>
      <c r="D17" s="2">
        <v>96.5</v>
      </c>
      <c r="E17" s="6">
        <f t="shared" ca="1" si="0"/>
        <v>108.92545454545456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107.7772727272727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106.62909090909091</v>
      </c>
    </row>
    <row r="20" spans="1:5" x14ac:dyDescent="0.25">
      <c r="D20" s="2">
        <v>95.75</v>
      </c>
      <c r="E20" s="6">
        <f t="shared" ca="1" si="0"/>
        <v>105.48090909090911</v>
      </c>
    </row>
    <row r="21" spans="1:5" x14ac:dyDescent="0.25">
      <c r="D21" s="2">
        <v>95.5</v>
      </c>
      <c r="E21" s="6">
        <f t="shared" ca="1" si="0"/>
        <v>104.33272727272725</v>
      </c>
    </row>
    <row r="22" spans="1:5" x14ac:dyDescent="0.25">
      <c r="D22" s="2">
        <v>95.25</v>
      </c>
      <c r="E22" s="6">
        <f t="shared" ca="1" si="0"/>
        <v>103.18454545454546</v>
      </c>
    </row>
    <row r="23" spans="1:5" x14ac:dyDescent="0.25">
      <c r="D23" s="2">
        <v>95</v>
      </c>
      <c r="E23" s="6">
        <f t="shared" ca="1" si="0"/>
        <v>102.0363636363636</v>
      </c>
    </row>
    <row r="24" spans="1:5" x14ac:dyDescent="0.25">
      <c r="D24" s="2">
        <v>94.75</v>
      </c>
      <c r="E24" s="6">
        <f t="shared" ca="1" si="0"/>
        <v>100.88818181818181</v>
      </c>
    </row>
    <row r="25" spans="1:5" x14ac:dyDescent="0.25">
      <c r="D25" s="2">
        <v>94.5</v>
      </c>
      <c r="E25" s="6">
        <f t="shared" ca="1" si="0"/>
        <v>99.740000000000009</v>
      </c>
    </row>
    <row r="26" spans="1:5" x14ac:dyDescent="0.25">
      <c r="D26" s="2">
        <v>94.25</v>
      </c>
      <c r="E26" s="6">
        <f t="shared" ca="1" si="0"/>
        <v>98.591818181818155</v>
      </c>
    </row>
    <row r="27" spans="1:5" x14ac:dyDescent="0.25">
      <c r="D27" s="2">
        <v>94</v>
      </c>
      <c r="E27" s="6">
        <f t="shared" ca="1" si="0"/>
        <v>97.443636363636358</v>
      </c>
    </row>
    <row r="28" spans="1:5" x14ac:dyDescent="0.25">
      <c r="D28" s="2">
        <v>93.75</v>
      </c>
      <c r="E28" s="6">
        <f t="shared" ca="1" si="0"/>
        <v>96.295454545454561</v>
      </c>
    </row>
    <row r="29" spans="1:5" x14ac:dyDescent="0.25">
      <c r="D29" s="2">
        <v>93.5</v>
      </c>
      <c r="E29" s="6">
        <f t="shared" ca="1" si="0"/>
        <v>95.147272727272707</v>
      </c>
    </row>
    <row r="30" spans="1:5" x14ac:dyDescent="0.25">
      <c r="D30" s="2">
        <v>93.25</v>
      </c>
      <c r="E30" s="6">
        <f t="shared" ca="1" si="0"/>
        <v>93.99909090909091</v>
      </c>
    </row>
    <row r="31" spans="1:5" x14ac:dyDescent="0.25">
      <c r="D31" s="2">
        <v>93</v>
      </c>
      <c r="E31" s="6">
        <f t="shared" ca="1" si="0"/>
        <v>92.850909090909113</v>
      </c>
    </row>
    <row r="32" spans="1:5" x14ac:dyDescent="0.25">
      <c r="D32" s="2">
        <v>92.75</v>
      </c>
      <c r="E32" s="6">
        <f t="shared" ca="1" si="0"/>
        <v>91.702727272727259</v>
      </c>
    </row>
    <row r="33" spans="4:5" x14ac:dyDescent="0.25">
      <c r="D33" s="2">
        <v>92.5</v>
      </c>
      <c r="E33" s="6">
        <f t="shared" ca="1" si="0"/>
        <v>90.554545454545462</v>
      </c>
    </row>
    <row r="34" spans="4:5" x14ac:dyDescent="0.25">
      <c r="D34" s="2">
        <v>92.25</v>
      </c>
      <c r="E34" s="6">
        <f t="shared" ca="1" si="0"/>
        <v>89.406363636363608</v>
      </c>
    </row>
    <row r="35" spans="4:5" x14ac:dyDescent="0.25">
      <c r="D35" s="2">
        <v>92</v>
      </c>
      <c r="E35" s="6">
        <f t="shared" ca="1" si="0"/>
        <v>88.258181818181811</v>
      </c>
    </row>
    <row r="36" spans="4:5" x14ac:dyDescent="0.25">
      <c r="D36" s="2">
        <v>91.75</v>
      </c>
      <c r="E36" s="6">
        <f t="shared" ca="1" si="0"/>
        <v>87.110000000000014</v>
      </c>
    </row>
    <row r="37" spans="4:5" x14ac:dyDescent="0.25">
      <c r="D37" s="2">
        <v>91.5</v>
      </c>
      <c r="E37" s="6">
        <f t="shared" ca="1" si="0"/>
        <v>85.96181818181816</v>
      </c>
    </row>
    <row r="38" spans="4:5" x14ac:dyDescent="0.25">
      <c r="D38" s="2">
        <v>91.25</v>
      </c>
      <c r="E38" s="6">
        <f t="shared" ca="1" si="0"/>
        <v>84.813636363636363</v>
      </c>
    </row>
    <row r="39" spans="4:5" x14ac:dyDescent="0.25">
      <c r="D39" s="2">
        <v>91</v>
      </c>
      <c r="E39" s="6">
        <f t="shared" ca="1" si="0"/>
        <v>83.665454545454509</v>
      </c>
    </row>
    <row r="40" spans="4:5" x14ac:dyDescent="0.25">
      <c r="D40" s="2">
        <v>90.75</v>
      </c>
      <c r="E40" s="6">
        <f t="shared" ca="1" si="0"/>
        <v>82.517272727272712</v>
      </c>
    </row>
    <row r="41" spans="4:5" x14ac:dyDescent="0.25">
      <c r="D41" s="2">
        <v>90.5</v>
      </c>
      <c r="E41" s="6">
        <f t="shared" ca="1" si="0"/>
        <v>81.369090909090914</v>
      </c>
    </row>
    <row r="42" spans="4:5" x14ac:dyDescent="0.25">
      <c r="D42" s="2">
        <v>90.25</v>
      </c>
      <c r="E42" s="6">
        <f t="shared" ca="1" si="0"/>
        <v>80.220909090909061</v>
      </c>
    </row>
    <row r="43" spans="4:5" x14ac:dyDescent="0.25">
      <c r="D43" s="2">
        <v>90</v>
      </c>
      <c r="E43" s="6">
        <f t="shared" ca="1" si="0"/>
        <v>79.072727272727263</v>
      </c>
    </row>
    <row r="44" spans="4:5" x14ac:dyDescent="0.25">
      <c r="D44" s="2">
        <v>89.75</v>
      </c>
      <c r="E44" s="6">
        <f t="shared" ca="1" si="0"/>
        <v>77.924545454545466</v>
      </c>
    </row>
    <row r="45" spans="4:5" x14ac:dyDescent="0.25">
      <c r="D45" s="2">
        <v>89.5</v>
      </c>
      <c r="E45" s="6">
        <f t="shared" ca="1" si="0"/>
        <v>76.776363636363612</v>
      </c>
    </row>
    <row r="46" spans="4:5" x14ac:dyDescent="0.25">
      <c r="D46" s="2">
        <v>89.25</v>
      </c>
      <c r="E46" s="6">
        <f t="shared" ca="1" si="0"/>
        <v>75.628181818181815</v>
      </c>
    </row>
    <row r="47" spans="4:5" x14ac:dyDescent="0.25">
      <c r="D47" s="2">
        <v>89</v>
      </c>
      <c r="E47" s="6">
        <f t="shared" ca="1" si="0"/>
        <v>74.480000000000018</v>
      </c>
    </row>
    <row r="48" spans="4:5" x14ac:dyDescent="0.25">
      <c r="D48" s="2">
        <v>88.75</v>
      </c>
      <c r="E48" s="6">
        <f t="shared" ca="1" si="0"/>
        <v>73.331818181818164</v>
      </c>
    </row>
    <row r="49" spans="4:5" x14ac:dyDescent="0.25">
      <c r="D49" s="2">
        <v>88.5</v>
      </c>
      <c r="E49" s="6">
        <f t="shared" ca="1" si="0"/>
        <v>72.183636363636367</v>
      </c>
    </row>
    <row r="50" spans="4:5" x14ac:dyDescent="0.25">
      <c r="D50" s="2">
        <v>88.25</v>
      </c>
      <c r="E50" s="6">
        <f t="shared" ca="1" si="0"/>
        <v>71.035454545454513</v>
      </c>
    </row>
    <row r="51" spans="4:5" x14ac:dyDescent="0.25">
      <c r="D51" s="2">
        <v>88</v>
      </c>
      <c r="E51" s="6">
        <f t="shared" ca="1" si="0"/>
        <v>69.887272727272716</v>
      </c>
    </row>
    <row r="52" spans="4:5" x14ac:dyDescent="0.25">
      <c r="D52" s="2">
        <v>87.75</v>
      </c>
      <c r="E52" s="6">
        <f t="shared" ca="1" si="0"/>
        <v>68.739090909090919</v>
      </c>
    </row>
    <row r="53" spans="4:5" x14ac:dyDescent="0.25">
      <c r="D53" s="2">
        <v>87.5</v>
      </c>
      <c r="E53" s="6">
        <f t="shared" ca="1" si="0"/>
        <v>67.590909090909065</v>
      </c>
    </row>
    <row r="54" spans="4:5" x14ac:dyDescent="0.25">
      <c r="D54" s="2">
        <v>87.25</v>
      </c>
      <c r="E54" s="6">
        <f t="shared" ca="1" si="0"/>
        <v>66.442727272727268</v>
      </c>
    </row>
    <row r="55" spans="4:5" x14ac:dyDescent="0.25">
      <c r="D55" s="2">
        <v>87</v>
      </c>
      <c r="E55" s="6">
        <f t="shared" ca="1" si="0"/>
        <v>65.294545454545414</v>
      </c>
    </row>
    <row r="56" spans="4:5" x14ac:dyDescent="0.25">
      <c r="D56" s="2">
        <v>86.75</v>
      </c>
      <c r="E56" s="6">
        <f t="shared" ca="1" si="0"/>
        <v>64.146363636363617</v>
      </c>
    </row>
    <row r="57" spans="4:5" x14ac:dyDescent="0.25">
      <c r="D57" s="2">
        <v>86.5</v>
      </c>
      <c r="E57" s="6">
        <f t="shared" ca="1" si="0"/>
        <v>63.597584269662917</v>
      </c>
    </row>
    <row r="58" spans="4:5" x14ac:dyDescent="0.25">
      <c r="D58" s="2">
        <v>86.25</v>
      </c>
      <c r="E58" s="6">
        <f t="shared" ca="1" si="0"/>
        <v>63.136376404494371</v>
      </c>
    </row>
    <row r="59" spans="4:5" x14ac:dyDescent="0.25">
      <c r="D59" s="2">
        <v>86</v>
      </c>
      <c r="E59" s="6">
        <f t="shared" ca="1" si="0"/>
        <v>62.675168539325824</v>
      </c>
    </row>
    <row r="60" spans="4:5" x14ac:dyDescent="0.25">
      <c r="D60" s="2">
        <v>85.75</v>
      </c>
      <c r="E60" s="6">
        <f t="shared" ca="1" si="0"/>
        <v>62.213960674157306</v>
      </c>
    </row>
    <row r="61" spans="4:5" x14ac:dyDescent="0.25">
      <c r="D61" s="2">
        <v>85.5</v>
      </c>
      <c r="E61" s="6">
        <f t="shared" ca="1" si="0"/>
        <v>61.75275280898876</v>
      </c>
    </row>
    <row r="62" spans="4:5" x14ac:dyDescent="0.25">
      <c r="D62" s="2">
        <v>85.25</v>
      </c>
      <c r="E62" s="6">
        <f t="shared" ca="1" si="0"/>
        <v>61.291544943820213</v>
      </c>
    </row>
    <row r="63" spans="4:5" x14ac:dyDescent="0.25">
      <c r="D63" s="2">
        <v>85</v>
      </c>
      <c r="E63" s="6">
        <f t="shared" ca="1" si="0"/>
        <v>60.830337078651667</v>
      </c>
    </row>
    <row r="64" spans="4:5" x14ac:dyDescent="0.25">
      <c r="D64" s="2">
        <v>84.75</v>
      </c>
      <c r="E64" s="6">
        <f t="shared" ca="1" si="0"/>
        <v>60.369129213483149</v>
      </c>
    </row>
    <row r="65" spans="4:5" x14ac:dyDescent="0.25">
      <c r="D65" s="2">
        <v>84.5</v>
      </c>
      <c r="E65" s="6">
        <f t="shared" ca="1" si="0"/>
        <v>59.907921348314602</v>
      </c>
    </row>
    <row r="66" spans="4:5" x14ac:dyDescent="0.25">
      <c r="D66" s="2">
        <v>84.25</v>
      </c>
      <c r="E66" s="6">
        <f t="shared" ca="1" si="0"/>
        <v>59.446713483146056</v>
      </c>
    </row>
    <row r="67" spans="4:5" x14ac:dyDescent="0.25">
      <c r="D67" s="2">
        <v>84</v>
      </c>
      <c r="E67" s="6">
        <f t="shared" ca="1" si="0"/>
        <v>58.985505617977509</v>
      </c>
    </row>
    <row r="68" spans="4:5" x14ac:dyDescent="0.25">
      <c r="D68" s="2">
        <v>83.75</v>
      </c>
      <c r="E68" s="6">
        <f t="shared" ca="1" si="0"/>
        <v>58.524297752808991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58.063089887640444</v>
      </c>
    </row>
    <row r="70" spans="4:5" x14ac:dyDescent="0.25">
      <c r="D70" s="2">
        <v>83.25</v>
      </c>
      <c r="E70" s="6">
        <f t="shared" ca="1" si="1"/>
        <v>57.601882022471898</v>
      </c>
    </row>
    <row r="71" spans="4:5" x14ac:dyDescent="0.25">
      <c r="D71" s="2">
        <v>83</v>
      </c>
      <c r="E71" s="6">
        <f t="shared" ca="1" si="1"/>
        <v>57.140674157303351</v>
      </c>
    </row>
    <row r="72" spans="4:5" x14ac:dyDescent="0.25">
      <c r="D72" s="2">
        <v>82.75</v>
      </c>
      <c r="E72" s="6">
        <f t="shared" ca="1" si="1"/>
        <v>56.679466292134833</v>
      </c>
    </row>
    <row r="73" spans="4:5" x14ac:dyDescent="0.25">
      <c r="D73" s="2">
        <v>82.5</v>
      </c>
      <c r="E73" s="6">
        <f t="shared" ca="1" si="1"/>
        <v>56.218258426966287</v>
      </c>
    </row>
    <row r="74" spans="4:5" x14ac:dyDescent="0.25">
      <c r="D74" s="2">
        <v>82.25</v>
      </c>
      <c r="E74" s="6">
        <f t="shared" ca="1" si="1"/>
        <v>55.75705056179774</v>
      </c>
    </row>
    <row r="75" spans="4:5" x14ac:dyDescent="0.25">
      <c r="D75" s="2">
        <v>82</v>
      </c>
      <c r="E75" s="6">
        <f t="shared" ca="1" si="1"/>
        <v>55.295842696629194</v>
      </c>
    </row>
    <row r="76" spans="4:5" x14ac:dyDescent="0.25">
      <c r="D76" s="2">
        <v>81.75</v>
      </c>
      <c r="E76" s="6">
        <f t="shared" ca="1" si="1"/>
        <v>54.834634831460676</v>
      </c>
    </row>
    <row r="77" spans="4:5" x14ac:dyDescent="0.25">
      <c r="D77" s="2">
        <v>81.5</v>
      </c>
      <c r="E77" s="6">
        <f t="shared" ca="1" si="1"/>
        <v>54.373426966292129</v>
      </c>
    </row>
    <row r="78" spans="4:5" x14ac:dyDescent="0.25">
      <c r="D78" s="2">
        <v>81.25</v>
      </c>
      <c r="E78" s="6">
        <f t="shared" ca="1" si="1"/>
        <v>53.912219101123583</v>
      </c>
    </row>
    <row r="79" spans="4:5" x14ac:dyDescent="0.25">
      <c r="D79" s="2">
        <v>81</v>
      </c>
      <c r="E79" s="6">
        <f t="shared" ca="1" si="1"/>
        <v>53.451011235955036</v>
      </c>
    </row>
    <row r="80" spans="4:5" x14ac:dyDescent="0.25">
      <c r="D80" s="2">
        <v>80.75</v>
      </c>
      <c r="E80" s="6">
        <f t="shared" ca="1" si="1"/>
        <v>52.989803370786518</v>
      </c>
    </row>
    <row r="81" spans="4:5" x14ac:dyDescent="0.25">
      <c r="D81" s="2">
        <v>80.5</v>
      </c>
      <c r="E81" s="6">
        <f t="shared" ca="1" si="1"/>
        <v>52.528595505617972</v>
      </c>
    </row>
    <row r="82" spans="4:5" x14ac:dyDescent="0.25">
      <c r="D82" s="2">
        <v>80.25</v>
      </c>
      <c r="E82" s="6">
        <f t="shared" ca="1" si="1"/>
        <v>52.067387640449425</v>
      </c>
    </row>
    <row r="83" spans="4:5" x14ac:dyDescent="0.25">
      <c r="D83" s="2">
        <v>80</v>
      </c>
      <c r="E83" s="6">
        <f t="shared" ca="1" si="1"/>
        <v>51.606179775280879</v>
      </c>
    </row>
    <row r="84" spans="4:5" x14ac:dyDescent="0.25">
      <c r="D84" s="2">
        <v>79.75</v>
      </c>
      <c r="E84" s="6">
        <f t="shared" ca="1" si="1"/>
        <v>51.144971910112361</v>
      </c>
    </row>
    <row r="85" spans="4:5" x14ac:dyDescent="0.25">
      <c r="D85" s="2">
        <v>79.5</v>
      </c>
      <c r="E85" s="6">
        <f t="shared" ca="1" si="1"/>
        <v>50.683764044943814</v>
      </c>
    </row>
    <row r="86" spans="4:5" x14ac:dyDescent="0.25">
      <c r="D86" s="2">
        <v>79.25</v>
      </c>
      <c r="E86" s="6">
        <f t="shared" ca="1" si="1"/>
        <v>50.222556179775268</v>
      </c>
    </row>
    <row r="87" spans="4:5" x14ac:dyDescent="0.25">
      <c r="D87" s="2">
        <v>79</v>
      </c>
      <c r="E87" s="6">
        <f t="shared" ca="1" si="1"/>
        <v>49.761348314606721</v>
      </c>
    </row>
    <row r="88" spans="4:5" x14ac:dyDescent="0.25">
      <c r="D88" s="2">
        <v>78.75</v>
      </c>
      <c r="E88" s="6">
        <f t="shared" ca="1" si="1"/>
        <v>49.300140449438203</v>
      </c>
    </row>
    <row r="89" spans="4:5" x14ac:dyDescent="0.25">
      <c r="D89" s="2">
        <v>78.5</v>
      </c>
      <c r="E89" s="6">
        <f t="shared" ca="1" si="1"/>
        <v>48.838932584269656</v>
      </c>
    </row>
    <row r="90" spans="4:5" x14ac:dyDescent="0.25">
      <c r="D90" s="2">
        <v>78.25</v>
      </c>
      <c r="E90" s="6">
        <f t="shared" ca="1" si="1"/>
        <v>48.37772471910111</v>
      </c>
    </row>
    <row r="91" spans="4:5" x14ac:dyDescent="0.25">
      <c r="D91" s="2">
        <v>78</v>
      </c>
      <c r="E91" s="6">
        <f t="shared" ca="1" si="1"/>
        <v>47.916516853932563</v>
      </c>
    </row>
    <row r="92" spans="4:5" x14ac:dyDescent="0.25">
      <c r="D92" s="2">
        <v>77.75</v>
      </c>
      <c r="E92" s="6">
        <f t="shared" ca="1" si="1"/>
        <v>47.455308988764045</v>
      </c>
    </row>
    <row r="93" spans="4:5" x14ac:dyDescent="0.25">
      <c r="D93" s="2">
        <v>77.5</v>
      </c>
      <c r="E93" s="6">
        <f t="shared" ca="1" si="1"/>
        <v>46.994101123595499</v>
      </c>
    </row>
    <row r="94" spans="4:5" x14ac:dyDescent="0.25">
      <c r="D94" s="2">
        <v>77.25</v>
      </c>
      <c r="E94" s="6">
        <f t="shared" ca="1" si="1"/>
        <v>46.532893258426952</v>
      </c>
    </row>
    <row r="95" spans="4:5" x14ac:dyDescent="0.25">
      <c r="D95" s="2">
        <v>77</v>
      </c>
      <c r="E95" s="6">
        <f t="shared" ca="1" si="1"/>
        <v>46.071685393258406</v>
      </c>
    </row>
    <row r="96" spans="4:5" x14ac:dyDescent="0.25">
      <c r="D96" s="2">
        <v>76.75</v>
      </c>
      <c r="E96" s="6">
        <f t="shared" ca="1" si="1"/>
        <v>45.610477528089888</v>
      </c>
    </row>
    <row r="97" spans="4:5" x14ac:dyDescent="0.25">
      <c r="D97" s="2">
        <v>76.5</v>
      </c>
      <c r="E97" s="6">
        <f t="shared" ca="1" si="1"/>
        <v>45.149269662921341</v>
      </c>
    </row>
    <row r="98" spans="4:5" x14ac:dyDescent="0.25">
      <c r="D98" s="2">
        <v>76.25</v>
      </c>
      <c r="E98" s="6">
        <f t="shared" ca="1" si="1"/>
        <v>44.688061797752795</v>
      </c>
    </row>
    <row r="99" spans="4:5" x14ac:dyDescent="0.25">
      <c r="D99" s="2">
        <v>76</v>
      </c>
      <c r="E99" s="6">
        <f t="shared" ca="1" si="1"/>
        <v>44.226853932584248</v>
      </c>
    </row>
    <row r="100" spans="4:5" x14ac:dyDescent="0.25">
      <c r="D100" s="2">
        <v>75.75</v>
      </c>
      <c r="E100" s="6">
        <f t="shared" ca="1" si="1"/>
        <v>43.76564606741573</v>
      </c>
    </row>
    <row r="101" spans="4:5" x14ac:dyDescent="0.25">
      <c r="D101" s="2">
        <v>75.5</v>
      </c>
      <c r="E101" s="6">
        <f t="shared" ca="1" si="1"/>
        <v>43.304438202247184</v>
      </c>
    </row>
    <row r="102" spans="4:5" x14ac:dyDescent="0.25">
      <c r="D102" s="2">
        <v>75.25</v>
      </c>
      <c r="E102" s="6">
        <f t="shared" ca="1" si="1"/>
        <v>42.843230337078637</v>
      </c>
    </row>
    <row r="103" spans="4:5" x14ac:dyDescent="0.25">
      <c r="D103" s="2">
        <v>75</v>
      </c>
      <c r="E103" s="6">
        <f t="shared" ca="1" si="1"/>
        <v>42.382022471910091</v>
      </c>
    </row>
    <row r="104" spans="4:5" x14ac:dyDescent="0.25">
      <c r="D104" s="2">
        <v>74.75</v>
      </c>
      <c r="E104" s="6">
        <f t="shared" ca="1" si="1"/>
        <v>41.920814606741573</v>
      </c>
    </row>
    <row r="105" spans="4:5" x14ac:dyDescent="0.25">
      <c r="D105" s="2">
        <v>74.5</v>
      </c>
      <c r="E105" s="6">
        <f t="shared" ca="1" si="1"/>
        <v>41.459606741573026</v>
      </c>
    </row>
    <row r="106" spans="4:5" x14ac:dyDescent="0.25">
      <c r="D106" s="2">
        <v>74.25</v>
      </c>
      <c r="E106" s="6">
        <f t="shared" ca="1" si="1"/>
        <v>40.99839887640448</v>
      </c>
    </row>
    <row r="107" spans="4:5" x14ac:dyDescent="0.25">
      <c r="D107" s="2">
        <v>74</v>
      </c>
      <c r="E107" s="6">
        <f t="shared" ca="1" si="1"/>
        <v>40.537191011235933</v>
      </c>
    </row>
    <row r="108" spans="4:5" x14ac:dyDescent="0.25">
      <c r="D108" s="2">
        <v>73.75</v>
      </c>
      <c r="E108" s="6">
        <f t="shared" ca="1" si="1"/>
        <v>40.075983146067415</v>
      </c>
    </row>
    <row r="109" spans="4:5" x14ac:dyDescent="0.25">
      <c r="D109" s="2">
        <v>73.5</v>
      </c>
      <c r="E109" s="6">
        <f t="shared" ca="1" si="1"/>
        <v>39.614775280898868</v>
      </c>
    </row>
    <row r="110" spans="4:5" x14ac:dyDescent="0.25">
      <c r="D110" s="2">
        <v>73.25</v>
      </c>
      <c r="E110" s="6">
        <f t="shared" ca="1" si="1"/>
        <v>39.153567415730322</v>
      </c>
    </row>
    <row r="111" spans="4:5" x14ac:dyDescent="0.25">
      <c r="D111" s="2">
        <v>73</v>
      </c>
      <c r="E111" s="6">
        <f t="shared" ca="1" si="1"/>
        <v>38.692359550561775</v>
      </c>
    </row>
    <row r="112" spans="4:5" x14ac:dyDescent="0.25">
      <c r="D112" s="2">
        <v>72.75</v>
      </c>
      <c r="E112" s="6">
        <f t="shared" ca="1" si="1"/>
        <v>38.231151685393257</v>
      </c>
    </row>
    <row r="113" spans="4:5" x14ac:dyDescent="0.25">
      <c r="D113" s="2">
        <v>72.5</v>
      </c>
      <c r="E113" s="6">
        <f t="shared" ca="1" si="1"/>
        <v>37.769943820224711</v>
      </c>
    </row>
    <row r="114" spans="4:5" x14ac:dyDescent="0.25">
      <c r="D114" s="2">
        <v>72.25</v>
      </c>
      <c r="E114" s="6">
        <f t="shared" ca="1" si="1"/>
        <v>37.308735955056164</v>
      </c>
    </row>
    <row r="115" spans="4:5" x14ac:dyDescent="0.25">
      <c r="D115" s="2">
        <v>72</v>
      </c>
      <c r="E115" s="6">
        <f t="shared" ca="1" si="1"/>
        <v>36.847528089887618</v>
      </c>
    </row>
    <row r="116" spans="4:5" x14ac:dyDescent="0.25">
      <c r="D116" s="2">
        <v>71.75</v>
      </c>
      <c r="E116" s="6">
        <f t="shared" ca="1" si="1"/>
        <v>36.3863202247191</v>
      </c>
    </row>
    <row r="117" spans="4:5" x14ac:dyDescent="0.25">
      <c r="D117" s="2">
        <v>71.5</v>
      </c>
      <c r="E117" s="6">
        <f t="shared" ca="1" si="1"/>
        <v>35.925112359550553</v>
      </c>
    </row>
    <row r="118" spans="4:5" x14ac:dyDescent="0.25">
      <c r="D118" s="2">
        <v>71.25</v>
      </c>
      <c r="E118" s="6">
        <f t="shared" ca="1" si="1"/>
        <v>35.463904494382007</v>
      </c>
    </row>
    <row r="119" spans="4:5" x14ac:dyDescent="0.25">
      <c r="D119" s="2">
        <v>71</v>
      </c>
      <c r="E119" s="6">
        <f t="shared" ca="1" si="1"/>
        <v>35.00269662921346</v>
      </c>
    </row>
    <row r="120" spans="4:5" x14ac:dyDescent="0.25">
      <c r="D120" s="2">
        <v>70.75</v>
      </c>
      <c r="E120" s="6">
        <f t="shared" ca="1" si="1"/>
        <v>34.541488764044942</v>
      </c>
    </row>
    <row r="121" spans="4:5" x14ac:dyDescent="0.25">
      <c r="D121" s="2">
        <v>70.5</v>
      </c>
      <c r="E121" s="6">
        <f t="shared" ca="1" si="1"/>
        <v>34.080280898876396</v>
      </c>
    </row>
    <row r="122" spans="4:5" x14ac:dyDescent="0.25">
      <c r="D122" s="2">
        <v>70.25</v>
      </c>
      <c r="E122" s="6">
        <f t="shared" ca="1" si="1"/>
        <v>33.619073033707849</v>
      </c>
    </row>
    <row r="123" spans="4:5" x14ac:dyDescent="0.25">
      <c r="D123" s="2">
        <v>70</v>
      </c>
      <c r="E123" s="6">
        <f t="shared" ca="1" si="1"/>
        <v>33.157865168539303</v>
      </c>
    </row>
    <row r="124" spans="4:5" x14ac:dyDescent="0.25">
      <c r="D124" s="2">
        <v>69.75</v>
      </c>
      <c r="E124" s="6">
        <f t="shared" ca="1" si="1"/>
        <v>32.696657303370785</v>
      </c>
    </row>
    <row r="125" spans="4:5" x14ac:dyDescent="0.25">
      <c r="D125" s="2">
        <v>69.5</v>
      </c>
      <c r="E125" s="6">
        <f t="shared" ca="1" si="1"/>
        <v>32.235449438202238</v>
      </c>
    </row>
    <row r="126" spans="4:5" x14ac:dyDescent="0.25">
      <c r="D126" s="2">
        <v>69.25</v>
      </c>
      <c r="E126" s="6">
        <f t="shared" ca="1" si="1"/>
        <v>31.774241573033692</v>
      </c>
    </row>
    <row r="127" spans="4:5" x14ac:dyDescent="0.25">
      <c r="D127" s="2">
        <v>69</v>
      </c>
      <c r="E127" s="6">
        <f t="shared" ca="1" si="1"/>
        <v>31.424057416267935</v>
      </c>
    </row>
    <row r="128" spans="4:5" x14ac:dyDescent="0.25">
      <c r="D128" s="2">
        <v>68.75</v>
      </c>
      <c r="E128" s="6">
        <f t="shared" ca="1" si="1"/>
        <v>31.236722488038268</v>
      </c>
    </row>
    <row r="129" spans="4:5" x14ac:dyDescent="0.25">
      <c r="D129" s="2">
        <v>68.5</v>
      </c>
      <c r="E129" s="6">
        <f t="shared" ca="1" si="1"/>
        <v>31.049387559808601</v>
      </c>
    </row>
    <row r="130" spans="4:5" x14ac:dyDescent="0.25">
      <c r="D130" s="2">
        <v>68.25</v>
      </c>
      <c r="E130" s="6">
        <f t="shared" ca="1" si="1"/>
        <v>30.862052631578941</v>
      </c>
    </row>
    <row r="131" spans="4:5" x14ac:dyDescent="0.25">
      <c r="D131" s="2">
        <v>68</v>
      </c>
      <c r="E131" s="6">
        <f t="shared" ca="1" si="1"/>
        <v>30.674717703349273</v>
      </c>
    </row>
    <row r="132" spans="4:5" x14ac:dyDescent="0.25">
      <c r="D132" s="2">
        <v>67.75</v>
      </c>
      <c r="E132" s="6">
        <f t="shared" ca="1" si="1"/>
        <v>30.487382775119606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30.300047846889946</v>
      </c>
    </row>
    <row r="134" spans="4:5" x14ac:dyDescent="0.25">
      <c r="D134" s="2">
        <v>67.25</v>
      </c>
      <c r="E134" s="6">
        <f t="shared" ca="1" si="2"/>
        <v>30.112712918660279</v>
      </c>
    </row>
    <row r="135" spans="4:5" x14ac:dyDescent="0.25">
      <c r="D135" s="2">
        <v>67</v>
      </c>
      <c r="E135" s="6">
        <f t="shared" ca="1" si="2"/>
        <v>29.925377990430611</v>
      </c>
    </row>
    <row r="136" spans="4:5" x14ac:dyDescent="0.25">
      <c r="D136" s="2">
        <v>66.75</v>
      </c>
      <c r="E136" s="6">
        <f t="shared" ca="1" si="2"/>
        <v>29.738043062200951</v>
      </c>
    </row>
    <row r="137" spans="4:5" x14ac:dyDescent="0.25">
      <c r="D137" s="2">
        <v>66.5</v>
      </c>
      <c r="E137" s="6">
        <f t="shared" ca="1" si="2"/>
        <v>29.550708133971284</v>
      </c>
    </row>
    <row r="138" spans="4:5" x14ac:dyDescent="0.25">
      <c r="D138" s="2">
        <v>66.25</v>
      </c>
      <c r="E138" s="6">
        <f t="shared" ca="1" si="2"/>
        <v>29.363373205741617</v>
      </c>
    </row>
    <row r="139" spans="4:5" x14ac:dyDescent="0.25">
      <c r="D139" s="2">
        <v>66</v>
      </c>
      <c r="E139" s="6">
        <f t="shared" ca="1" si="2"/>
        <v>29.176038277511957</v>
      </c>
    </row>
    <row r="140" spans="4:5" x14ac:dyDescent="0.25">
      <c r="D140" s="2">
        <v>65.75</v>
      </c>
      <c r="E140" s="6">
        <f t="shared" ca="1" si="2"/>
        <v>28.988703349282289</v>
      </c>
    </row>
    <row r="141" spans="4:5" x14ac:dyDescent="0.25">
      <c r="D141" s="2">
        <v>65.5</v>
      </c>
      <c r="E141" s="6">
        <f t="shared" ca="1" si="2"/>
        <v>28.801368421052622</v>
      </c>
    </row>
    <row r="142" spans="4:5" x14ac:dyDescent="0.25">
      <c r="D142" s="2">
        <v>65.25</v>
      </c>
      <c r="E142" s="6">
        <f t="shared" ca="1" si="2"/>
        <v>28.614033492822955</v>
      </c>
    </row>
    <row r="143" spans="4:5" x14ac:dyDescent="0.25">
      <c r="D143" s="2">
        <v>65</v>
      </c>
      <c r="E143" s="6">
        <f t="shared" ca="1" si="2"/>
        <v>28.426698564593295</v>
      </c>
    </row>
    <row r="144" spans="4:5" x14ac:dyDescent="0.25">
      <c r="D144" s="2">
        <v>64.75</v>
      </c>
      <c r="E144" s="6">
        <f t="shared" ca="1" si="2"/>
        <v>28.239363636363628</v>
      </c>
    </row>
    <row r="145" spans="4:5" x14ac:dyDescent="0.25">
      <c r="D145" s="2">
        <v>64.5</v>
      </c>
      <c r="E145" s="6">
        <f t="shared" ca="1" si="2"/>
        <v>28.05202870813396</v>
      </c>
    </row>
    <row r="146" spans="4:5" x14ac:dyDescent="0.25">
      <c r="D146" s="2">
        <v>64.25</v>
      </c>
      <c r="E146" s="6">
        <f t="shared" ca="1" si="2"/>
        <v>27.8646937799043</v>
      </c>
    </row>
    <row r="147" spans="4:5" x14ac:dyDescent="0.25">
      <c r="D147" s="2">
        <v>64</v>
      </c>
      <c r="E147" s="6">
        <f t="shared" ca="1" si="2"/>
        <v>27.677358851674633</v>
      </c>
    </row>
    <row r="148" spans="4:5" x14ac:dyDescent="0.25">
      <c r="D148" s="2">
        <v>63.75</v>
      </c>
      <c r="E148" s="6">
        <f t="shared" ca="1" si="2"/>
        <v>27.490023923444966</v>
      </c>
    </row>
    <row r="149" spans="4:5" x14ac:dyDescent="0.25">
      <c r="D149" s="2">
        <v>63.5</v>
      </c>
      <c r="E149" s="6">
        <f t="shared" ca="1" si="2"/>
        <v>27.302688995215306</v>
      </c>
    </row>
    <row r="150" spans="4:5" x14ac:dyDescent="0.25">
      <c r="D150" s="2">
        <v>63.25</v>
      </c>
      <c r="E150" s="6">
        <f t="shared" ca="1" si="2"/>
        <v>27.115354066985638</v>
      </c>
    </row>
    <row r="151" spans="4:5" x14ac:dyDescent="0.25">
      <c r="D151" s="2">
        <v>63</v>
      </c>
      <c r="E151" s="6">
        <f t="shared" ca="1" si="2"/>
        <v>26.928019138755971</v>
      </c>
    </row>
    <row r="152" spans="4:5" x14ac:dyDescent="0.25">
      <c r="D152" s="2">
        <v>62.75</v>
      </c>
      <c r="E152" s="6">
        <f t="shared" ca="1" si="2"/>
        <v>26.740684210526311</v>
      </c>
    </row>
    <row r="153" spans="4:5" x14ac:dyDescent="0.25">
      <c r="D153" s="2">
        <v>62.5</v>
      </c>
      <c r="E153" s="6">
        <f t="shared" ca="1" si="2"/>
        <v>26.553349282296644</v>
      </c>
    </row>
    <row r="154" spans="4:5" x14ac:dyDescent="0.25">
      <c r="D154" s="2">
        <v>62.25</v>
      </c>
      <c r="E154" s="6">
        <f t="shared" ca="1" si="2"/>
        <v>26.366014354066976</v>
      </c>
    </row>
    <row r="155" spans="4:5" x14ac:dyDescent="0.25">
      <c r="D155" s="2">
        <v>62</v>
      </c>
      <c r="E155" s="6">
        <f t="shared" ca="1" si="2"/>
        <v>26.178679425837309</v>
      </c>
    </row>
    <row r="156" spans="4:5" x14ac:dyDescent="0.25">
      <c r="D156" s="2">
        <v>61.75</v>
      </c>
      <c r="E156" s="6">
        <f t="shared" ca="1" si="2"/>
        <v>25.991344497607649</v>
      </c>
    </row>
    <row r="157" spans="4:5" x14ac:dyDescent="0.25">
      <c r="D157" s="2">
        <v>61.5</v>
      </c>
      <c r="E157" s="6">
        <f t="shared" ca="1" si="2"/>
        <v>25.804009569377982</v>
      </c>
    </row>
    <row r="158" spans="4:5" x14ac:dyDescent="0.25">
      <c r="D158" s="2">
        <v>61.25</v>
      </c>
      <c r="E158" s="6">
        <f t="shared" ca="1" si="2"/>
        <v>25.616674641148315</v>
      </c>
    </row>
    <row r="159" spans="4:5" x14ac:dyDescent="0.25">
      <c r="D159" s="2">
        <v>61</v>
      </c>
      <c r="E159" s="6">
        <f t="shared" ca="1" si="2"/>
        <v>25.429339712918654</v>
      </c>
    </row>
    <row r="160" spans="4:5" x14ac:dyDescent="0.25">
      <c r="D160" s="2">
        <v>60.75</v>
      </c>
      <c r="E160" s="6">
        <f t="shared" ca="1" si="2"/>
        <v>25.242004784688987</v>
      </c>
    </row>
    <row r="161" spans="4:5" x14ac:dyDescent="0.25">
      <c r="D161" s="2">
        <v>60.5</v>
      </c>
      <c r="E161" s="6">
        <f t="shared" ca="1" si="2"/>
        <v>25.05466985645932</v>
      </c>
    </row>
    <row r="162" spans="4:5" x14ac:dyDescent="0.25">
      <c r="D162" s="2">
        <v>60.25</v>
      </c>
      <c r="E162" s="6">
        <f t="shared" ca="1" si="2"/>
        <v>24.86733492822966</v>
      </c>
    </row>
    <row r="163" spans="4:5" x14ac:dyDescent="0.25">
      <c r="D163" s="2">
        <v>60</v>
      </c>
      <c r="E163" s="6">
        <f t="shared" ca="1" si="2"/>
        <v>24.679999999999993</v>
      </c>
    </row>
    <row r="164" spans="4:5" x14ac:dyDescent="0.25">
      <c r="D164" s="2">
        <v>59.75</v>
      </c>
      <c r="E164" s="6">
        <f t="shared" ca="1" si="2"/>
        <v>24.492665071770325</v>
      </c>
    </row>
    <row r="165" spans="4:5" x14ac:dyDescent="0.25">
      <c r="D165" s="2">
        <v>59.5</v>
      </c>
      <c r="E165" s="6">
        <f t="shared" ca="1" si="2"/>
        <v>24.305330143540665</v>
      </c>
    </row>
    <row r="166" spans="4:5" x14ac:dyDescent="0.25">
      <c r="D166" s="2">
        <v>59.25</v>
      </c>
      <c r="E166" s="6">
        <f t="shared" ca="1" si="2"/>
        <v>24.117995215310998</v>
      </c>
    </row>
    <row r="167" spans="4:5" x14ac:dyDescent="0.25">
      <c r="D167" s="2">
        <v>59</v>
      </c>
      <c r="E167" s="6">
        <f t="shared" ca="1" si="2"/>
        <v>23.930660287081331</v>
      </c>
    </row>
    <row r="168" spans="4:5" x14ac:dyDescent="0.25">
      <c r="D168" s="2">
        <v>58.75</v>
      </c>
      <c r="E168" s="6">
        <f t="shared" ca="1" si="2"/>
        <v>23.743325358851671</v>
      </c>
    </row>
    <row r="169" spans="4:5" x14ac:dyDescent="0.25">
      <c r="D169" s="2">
        <v>58.5</v>
      </c>
      <c r="E169" s="6">
        <f t="shared" ca="1" si="2"/>
        <v>23.555990430622003</v>
      </c>
    </row>
    <row r="170" spans="4:5" x14ac:dyDescent="0.25">
      <c r="D170" s="2">
        <v>58.25</v>
      </c>
      <c r="E170" s="6">
        <f t="shared" ca="1" si="2"/>
        <v>23.368655502392336</v>
      </c>
    </row>
    <row r="171" spans="4:5" x14ac:dyDescent="0.25">
      <c r="D171" s="2">
        <v>58</v>
      </c>
      <c r="E171" s="6">
        <f t="shared" ca="1" si="2"/>
        <v>23.181320574162676</v>
      </c>
    </row>
    <row r="172" spans="4:5" x14ac:dyDescent="0.25">
      <c r="D172" s="2">
        <v>57.75</v>
      </c>
      <c r="E172" s="6">
        <f t="shared" ca="1" si="2"/>
        <v>22.993985645933009</v>
      </c>
    </row>
    <row r="173" spans="4:5" x14ac:dyDescent="0.25">
      <c r="D173" s="2">
        <v>57.5</v>
      </c>
      <c r="E173" s="6">
        <f t="shared" ca="1" si="2"/>
        <v>22.806650717703342</v>
      </c>
    </row>
    <row r="174" spans="4:5" x14ac:dyDescent="0.25">
      <c r="D174" s="2">
        <v>57.25</v>
      </c>
      <c r="E174" s="6">
        <f t="shared" ca="1" si="2"/>
        <v>22.619315789473674</v>
      </c>
    </row>
    <row r="175" spans="4:5" x14ac:dyDescent="0.25">
      <c r="D175" s="2">
        <v>57</v>
      </c>
      <c r="E175" s="6">
        <f t="shared" ca="1" si="2"/>
        <v>22.431980861244014</v>
      </c>
    </row>
    <row r="176" spans="4:5" x14ac:dyDescent="0.25">
      <c r="D176" s="2">
        <v>56.75</v>
      </c>
      <c r="E176" s="6">
        <f t="shared" ca="1" si="2"/>
        <v>22.244645933014347</v>
      </c>
    </row>
    <row r="177" spans="4:5" x14ac:dyDescent="0.25">
      <c r="D177" s="2">
        <v>56.5</v>
      </c>
      <c r="E177" s="6">
        <f t="shared" ca="1" si="2"/>
        <v>22.05731100478468</v>
      </c>
    </row>
    <row r="178" spans="4:5" x14ac:dyDescent="0.25">
      <c r="D178" s="2">
        <v>56.25</v>
      </c>
      <c r="E178" s="6">
        <f t="shared" ca="1" si="2"/>
        <v>21.86997607655502</v>
      </c>
    </row>
    <row r="179" spans="4:5" x14ac:dyDescent="0.25">
      <c r="D179" s="2">
        <v>56</v>
      </c>
      <c r="E179" s="6">
        <f t="shared" ca="1" si="2"/>
        <v>21.682641148325352</v>
      </c>
    </row>
    <row r="180" spans="4:5" x14ac:dyDescent="0.25">
      <c r="D180" s="2">
        <v>55.75</v>
      </c>
      <c r="E180" s="6">
        <f t="shared" ca="1" si="2"/>
        <v>21.495306220095685</v>
      </c>
    </row>
    <row r="181" spans="4:5" x14ac:dyDescent="0.25">
      <c r="D181" s="2">
        <v>55.5</v>
      </c>
      <c r="E181" s="6">
        <f t="shared" ca="1" si="2"/>
        <v>21.307971291866025</v>
      </c>
    </row>
    <row r="182" spans="4:5" x14ac:dyDescent="0.25">
      <c r="D182" s="2">
        <v>55.25</v>
      </c>
      <c r="E182" s="6">
        <f t="shared" ca="1" si="2"/>
        <v>21.120636363636358</v>
      </c>
    </row>
    <row r="183" spans="4:5" x14ac:dyDescent="0.25">
      <c r="D183" s="2">
        <v>55</v>
      </c>
      <c r="E183" s="6">
        <f t="shared" ca="1" si="2"/>
        <v>20.93330143540669</v>
      </c>
    </row>
    <row r="184" spans="4:5" x14ac:dyDescent="0.25">
      <c r="D184" s="2">
        <v>54.75</v>
      </c>
      <c r="E184" s="6">
        <f t="shared" ca="1" si="2"/>
        <v>20.74596650717703</v>
      </c>
    </row>
    <row r="185" spans="4:5" x14ac:dyDescent="0.25">
      <c r="D185" s="2">
        <v>54.5</v>
      </c>
      <c r="E185" s="6">
        <f t="shared" ca="1" si="2"/>
        <v>20.558631578947363</v>
      </c>
    </row>
    <row r="186" spans="4:5" x14ac:dyDescent="0.25">
      <c r="D186" s="2">
        <v>54.25</v>
      </c>
      <c r="E186" s="6">
        <f t="shared" ca="1" si="2"/>
        <v>20.371296650717696</v>
      </c>
    </row>
    <row r="187" spans="4:5" x14ac:dyDescent="0.25">
      <c r="D187" s="2">
        <v>54</v>
      </c>
      <c r="E187" s="6">
        <f t="shared" ca="1" si="2"/>
        <v>20.183961722488029</v>
      </c>
    </row>
    <row r="188" spans="4:5" x14ac:dyDescent="0.25">
      <c r="D188" s="2">
        <v>53.75</v>
      </c>
      <c r="E188" s="6">
        <f t="shared" ca="1" si="2"/>
        <v>19.996626794258368</v>
      </c>
    </row>
    <row r="189" spans="4:5" x14ac:dyDescent="0.25">
      <c r="D189" s="2">
        <v>53.5</v>
      </c>
      <c r="E189" s="6">
        <f t="shared" ca="1" si="2"/>
        <v>19.809291866028701</v>
      </c>
    </row>
    <row r="190" spans="4:5" x14ac:dyDescent="0.25">
      <c r="D190" s="2">
        <v>53.25</v>
      </c>
      <c r="E190" s="6">
        <f t="shared" ca="1" si="2"/>
        <v>19.621956937799034</v>
      </c>
    </row>
    <row r="191" spans="4:5" x14ac:dyDescent="0.25">
      <c r="D191" s="2">
        <v>53</v>
      </c>
      <c r="E191" s="6">
        <f t="shared" ca="1" si="2"/>
        <v>19.434622009569374</v>
      </c>
    </row>
    <row r="192" spans="4:5" x14ac:dyDescent="0.25">
      <c r="D192" s="2">
        <v>52.75</v>
      </c>
      <c r="E192" s="6">
        <f t="shared" ca="1" si="2"/>
        <v>19.247287081339707</v>
      </c>
    </row>
    <row r="193" spans="4:5" x14ac:dyDescent="0.25">
      <c r="D193" s="2">
        <v>52.5</v>
      </c>
      <c r="E193" s="6">
        <f t="shared" ca="1" si="2"/>
        <v>19.059952153110039</v>
      </c>
    </row>
    <row r="194" spans="4:5" x14ac:dyDescent="0.25">
      <c r="D194" s="2">
        <v>52.25</v>
      </c>
      <c r="E194" s="6">
        <f t="shared" ca="1" si="2"/>
        <v>18.872617224880379</v>
      </c>
    </row>
    <row r="195" spans="4:5" x14ac:dyDescent="0.25">
      <c r="D195" s="2">
        <v>52</v>
      </c>
      <c r="E195" s="6">
        <f t="shared" ca="1" si="2"/>
        <v>18.685282296650712</v>
      </c>
    </row>
    <row r="196" spans="4:5" x14ac:dyDescent="0.25">
      <c r="D196" s="2">
        <v>51.75</v>
      </c>
      <c r="E196" s="6">
        <f t="shared" ca="1" si="2"/>
        <v>18.497947368421045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18.310612440191385</v>
      </c>
    </row>
    <row r="198" spans="4:5" x14ac:dyDescent="0.25">
      <c r="D198" s="2">
        <v>51.25</v>
      </c>
      <c r="E198" s="6">
        <f t="shared" ca="1" si="3"/>
        <v>18.123277511961717</v>
      </c>
    </row>
    <row r="199" spans="4:5" x14ac:dyDescent="0.25">
      <c r="D199" s="2">
        <v>51</v>
      </c>
      <c r="E199" s="6">
        <f t="shared" ca="1" si="3"/>
        <v>17.93594258373205</v>
      </c>
    </row>
    <row r="200" spans="4:5" x14ac:dyDescent="0.25">
      <c r="D200" s="2">
        <v>50.75</v>
      </c>
      <c r="E200" s="6">
        <f t="shared" ca="1" si="3"/>
        <v>17.74860765550239</v>
      </c>
    </row>
    <row r="201" spans="4:5" x14ac:dyDescent="0.25">
      <c r="D201" s="2">
        <v>50.5</v>
      </c>
      <c r="E201" s="6">
        <f t="shared" ca="1" si="3"/>
        <v>17.561272727272723</v>
      </c>
    </row>
    <row r="202" spans="4:5" x14ac:dyDescent="0.25">
      <c r="D202" s="2">
        <v>50.25</v>
      </c>
      <c r="E202" s="6">
        <f t="shared" ca="1" si="3"/>
        <v>17.373937799043055</v>
      </c>
    </row>
    <row r="203" spans="4:5" x14ac:dyDescent="0.25">
      <c r="D203" s="2">
        <v>50</v>
      </c>
      <c r="E203" s="6">
        <f t="shared" ca="1" si="3"/>
        <v>17.186602870813395</v>
      </c>
    </row>
    <row r="204" spans="4:5" x14ac:dyDescent="0.25">
      <c r="D204" s="2">
        <v>49.75</v>
      </c>
      <c r="E204" s="6">
        <f t="shared" ca="1" si="3"/>
        <v>16.999267942583728</v>
      </c>
    </row>
    <row r="205" spans="4:5" x14ac:dyDescent="0.25">
      <c r="D205" s="2">
        <v>49.5</v>
      </c>
      <c r="E205" s="6">
        <f t="shared" ca="1" si="3"/>
        <v>16.811933014354061</v>
      </c>
    </row>
    <row r="206" spans="4:5" x14ac:dyDescent="0.25">
      <c r="D206" s="2">
        <v>49.25</v>
      </c>
      <c r="E206" s="6">
        <f t="shared" ca="1" si="3"/>
        <v>16.624598086124394</v>
      </c>
    </row>
    <row r="207" spans="4:5" x14ac:dyDescent="0.25">
      <c r="D207" s="2">
        <v>49</v>
      </c>
      <c r="E207" s="6">
        <f t="shared" ca="1" si="3"/>
        <v>16.437263157894733</v>
      </c>
    </row>
    <row r="208" spans="4:5" x14ac:dyDescent="0.25">
      <c r="D208" s="2">
        <v>48.75</v>
      </c>
      <c r="E208" s="6">
        <f t="shared" ca="1" si="3"/>
        <v>16.249928229665066</v>
      </c>
    </row>
    <row r="209" spans="4:5" x14ac:dyDescent="0.25">
      <c r="D209" s="2">
        <v>48.5</v>
      </c>
      <c r="E209" s="6">
        <f t="shared" ca="1" si="3"/>
        <v>16.062593301435399</v>
      </c>
    </row>
    <row r="210" spans="4:5" x14ac:dyDescent="0.25">
      <c r="D210" s="2">
        <v>48.25</v>
      </c>
      <c r="E210" s="6">
        <f t="shared" ca="1" si="3"/>
        <v>15.91724477244772</v>
      </c>
    </row>
    <row r="211" spans="4:5" x14ac:dyDescent="0.25">
      <c r="D211" s="2">
        <v>48</v>
      </c>
      <c r="E211" s="6">
        <f t="shared" ca="1" si="3"/>
        <v>15.792964329643294</v>
      </c>
    </row>
    <row r="212" spans="4:5" x14ac:dyDescent="0.25">
      <c r="D212" s="2">
        <v>47.75</v>
      </c>
      <c r="E212" s="6">
        <f t="shared" ca="1" si="3"/>
        <v>15.668683886838867</v>
      </c>
    </row>
    <row r="213" spans="4:5" x14ac:dyDescent="0.25">
      <c r="D213" s="2">
        <v>47.5</v>
      </c>
      <c r="E213" s="6">
        <f t="shared" ca="1" si="3"/>
        <v>15.544403444034437</v>
      </c>
    </row>
    <row r="214" spans="4:5" x14ac:dyDescent="0.25">
      <c r="D214" s="2">
        <v>47.25</v>
      </c>
      <c r="E214" s="6">
        <f t="shared" ca="1" si="3"/>
        <v>15.42012300123001</v>
      </c>
    </row>
    <row r="215" spans="4:5" x14ac:dyDescent="0.25">
      <c r="D215" s="2">
        <v>47</v>
      </c>
      <c r="E215" s="6">
        <f t="shared" ca="1" si="3"/>
        <v>15.29584255842558</v>
      </c>
    </row>
    <row r="216" spans="4:5" x14ac:dyDescent="0.25">
      <c r="D216" s="2">
        <v>46.75</v>
      </c>
      <c r="E216" s="6">
        <f t="shared" ca="1" si="3"/>
        <v>15.171562115621153</v>
      </c>
    </row>
    <row r="217" spans="4:5" x14ac:dyDescent="0.25">
      <c r="D217" s="2">
        <v>46.5</v>
      </c>
      <c r="E217" s="6">
        <f t="shared" ca="1" si="3"/>
        <v>15.047281672816727</v>
      </c>
    </row>
    <row r="218" spans="4:5" x14ac:dyDescent="0.25">
      <c r="D218" s="2">
        <v>46.25</v>
      </c>
      <c r="E218" s="6">
        <f t="shared" ca="1" si="3"/>
        <v>14.923001230012297</v>
      </c>
    </row>
    <row r="219" spans="4:5" x14ac:dyDescent="0.25">
      <c r="D219" s="2">
        <v>46</v>
      </c>
      <c r="E219" s="6">
        <f t="shared" ca="1" si="3"/>
        <v>14.79872078720787</v>
      </c>
    </row>
    <row r="220" spans="4:5" x14ac:dyDescent="0.25">
      <c r="D220" s="2">
        <v>45.75</v>
      </c>
      <c r="E220" s="6">
        <f t="shared" ca="1" si="3"/>
        <v>14.67444034440344</v>
      </c>
    </row>
    <row r="221" spans="4:5" x14ac:dyDescent="0.25">
      <c r="D221" s="2">
        <v>45.5</v>
      </c>
      <c r="E221" s="6">
        <f t="shared" ca="1" si="3"/>
        <v>14.550159901599013</v>
      </c>
    </row>
    <row r="222" spans="4:5" x14ac:dyDescent="0.25">
      <c r="D222" s="2">
        <v>45.25</v>
      </c>
      <c r="E222" s="6">
        <f t="shared" ca="1" si="3"/>
        <v>14.425879458794586</v>
      </c>
    </row>
    <row r="223" spans="4:5" x14ac:dyDescent="0.25">
      <c r="D223" s="2">
        <v>45</v>
      </c>
      <c r="E223" s="6">
        <f t="shared" ca="1" si="3"/>
        <v>14.301599015990156</v>
      </c>
    </row>
    <row r="224" spans="4:5" x14ac:dyDescent="0.25">
      <c r="D224" s="2">
        <v>44.75</v>
      </c>
      <c r="E224" s="6">
        <f t="shared" ca="1" si="3"/>
        <v>14.17731857318573</v>
      </c>
    </row>
    <row r="225" spans="4:5" x14ac:dyDescent="0.25">
      <c r="D225" s="2">
        <v>44.5</v>
      </c>
      <c r="E225" s="6">
        <f t="shared" ca="1" si="3"/>
        <v>14.053038130381303</v>
      </c>
    </row>
    <row r="226" spans="4:5" x14ac:dyDescent="0.25">
      <c r="D226" s="2">
        <v>44.25</v>
      </c>
      <c r="E226" s="6">
        <f t="shared" ca="1" si="3"/>
        <v>13.928757687576873</v>
      </c>
    </row>
    <row r="227" spans="4:5" x14ac:dyDescent="0.25">
      <c r="D227" s="2">
        <v>44</v>
      </c>
      <c r="E227" s="6">
        <f t="shared" ca="1" si="3"/>
        <v>13.804477244772446</v>
      </c>
    </row>
    <row r="228" spans="4:5" x14ac:dyDescent="0.25">
      <c r="D228" s="2">
        <v>43.75</v>
      </c>
      <c r="E228" s="6">
        <f t="shared" ca="1" si="3"/>
        <v>13.680196801968016</v>
      </c>
    </row>
    <row r="229" spans="4:5" x14ac:dyDescent="0.25">
      <c r="D229" s="2">
        <v>43.5</v>
      </c>
      <c r="E229" s="6">
        <f t="shared" ca="1" si="3"/>
        <v>13.555916359163589</v>
      </c>
    </row>
    <row r="230" spans="4:5" x14ac:dyDescent="0.25">
      <c r="D230" s="2">
        <v>43.25</v>
      </c>
      <c r="E230" s="6">
        <f t="shared" ca="1" si="3"/>
        <v>13.431635916359163</v>
      </c>
    </row>
    <row r="231" spans="4:5" x14ac:dyDescent="0.25">
      <c r="D231" s="2">
        <v>43</v>
      </c>
      <c r="E231" s="6">
        <f t="shared" ca="1" si="3"/>
        <v>13.307355473554733</v>
      </c>
    </row>
    <row r="232" spans="4:5" x14ac:dyDescent="0.25">
      <c r="D232" s="2">
        <v>42.75</v>
      </c>
      <c r="E232" s="6">
        <f t="shared" ca="1" si="3"/>
        <v>13.183075030750306</v>
      </c>
    </row>
    <row r="233" spans="4:5" x14ac:dyDescent="0.25">
      <c r="D233" s="2">
        <v>42.5</v>
      </c>
      <c r="E233" s="6">
        <f t="shared" ca="1" si="3"/>
        <v>13.058794587945876</v>
      </c>
    </row>
    <row r="234" spans="4:5" x14ac:dyDescent="0.25">
      <c r="D234" s="2">
        <v>42.25</v>
      </c>
      <c r="E234" s="6">
        <f t="shared" ca="1" si="3"/>
        <v>12.934514145141449</v>
      </c>
    </row>
    <row r="235" spans="4:5" x14ac:dyDescent="0.25">
      <c r="D235" s="2">
        <v>42</v>
      </c>
      <c r="E235" s="6">
        <f t="shared" ca="1" si="3"/>
        <v>12.810233702337023</v>
      </c>
    </row>
    <row r="236" spans="4:5" x14ac:dyDescent="0.25">
      <c r="D236" s="2">
        <v>41.75</v>
      </c>
      <c r="E236" s="6">
        <f t="shared" ca="1" si="3"/>
        <v>12.685953259532592</v>
      </c>
    </row>
    <row r="237" spans="4:5" x14ac:dyDescent="0.25">
      <c r="D237" s="2">
        <v>41.5</v>
      </c>
      <c r="E237" s="6">
        <f t="shared" ca="1" si="3"/>
        <v>12.561672816728166</v>
      </c>
    </row>
    <row r="238" spans="4:5" x14ac:dyDescent="0.25">
      <c r="D238" s="2">
        <v>41.25</v>
      </c>
      <c r="E238" s="6">
        <f t="shared" ca="1" si="3"/>
        <v>12.437392373923736</v>
      </c>
    </row>
    <row r="239" spans="4:5" x14ac:dyDescent="0.25">
      <c r="D239" s="2">
        <v>41</v>
      </c>
      <c r="E239" s="6">
        <f t="shared" ca="1" si="3"/>
        <v>12.313111931119309</v>
      </c>
    </row>
    <row r="240" spans="4:5" x14ac:dyDescent="0.25">
      <c r="D240" s="2">
        <v>40.75</v>
      </c>
      <c r="E240" s="6">
        <f t="shared" ca="1" si="3"/>
        <v>12.188831488314882</v>
      </c>
    </row>
    <row r="241" spans="4:5" x14ac:dyDescent="0.25">
      <c r="D241" s="2">
        <v>40.5</v>
      </c>
      <c r="E241" s="6">
        <f t="shared" ca="1" si="3"/>
        <v>12.064551045510452</v>
      </c>
    </row>
    <row r="242" spans="4:5" x14ac:dyDescent="0.25">
      <c r="D242" s="2">
        <v>40.25</v>
      </c>
      <c r="E242" s="6">
        <f t="shared" ca="1" si="3"/>
        <v>11.940270602706025</v>
      </c>
    </row>
    <row r="243" spans="4:5" x14ac:dyDescent="0.25">
      <c r="D243" s="2">
        <v>40</v>
      </c>
      <c r="E243" s="6">
        <f t="shared" ca="1" si="3"/>
        <v>11.815990159901595</v>
      </c>
    </row>
    <row r="244" spans="4:5" x14ac:dyDescent="0.25">
      <c r="D244" s="2">
        <v>39.75</v>
      </c>
      <c r="E244" s="6">
        <f t="shared" ca="1" si="3"/>
        <v>11.691709717097169</v>
      </c>
    </row>
    <row r="245" spans="4:5" x14ac:dyDescent="0.25">
      <c r="D245" s="2">
        <v>39.5</v>
      </c>
      <c r="E245" s="6">
        <f t="shared" ca="1" si="3"/>
        <v>11.567429274292742</v>
      </c>
    </row>
    <row r="246" spans="4:5" x14ac:dyDescent="0.25">
      <c r="D246" s="2">
        <v>39.25</v>
      </c>
      <c r="E246" s="6">
        <f t="shared" ca="1" si="3"/>
        <v>11.443148831488312</v>
      </c>
    </row>
    <row r="247" spans="4:5" x14ac:dyDescent="0.25">
      <c r="D247" s="2">
        <v>39</v>
      </c>
      <c r="E247" s="6">
        <f t="shared" ca="1" si="3"/>
        <v>11.318868388683885</v>
      </c>
    </row>
    <row r="248" spans="4:5" x14ac:dyDescent="0.25">
      <c r="D248" s="2">
        <v>38.75</v>
      </c>
      <c r="E248" s="6">
        <f t="shared" ca="1" si="3"/>
        <v>11.194587945879459</v>
      </c>
    </row>
    <row r="249" spans="4:5" x14ac:dyDescent="0.25">
      <c r="D249" s="2">
        <v>38.5</v>
      </c>
      <c r="E249" s="6">
        <f t="shared" ca="1" si="3"/>
        <v>11.070307503075028</v>
      </c>
    </row>
    <row r="250" spans="4:5" x14ac:dyDescent="0.25">
      <c r="D250" s="2">
        <v>38.25</v>
      </c>
      <c r="E250" s="6">
        <f t="shared" ca="1" si="3"/>
        <v>10.946027060270602</v>
      </c>
    </row>
    <row r="251" spans="4:5" x14ac:dyDescent="0.25">
      <c r="D251" s="2">
        <v>38</v>
      </c>
      <c r="E251" s="6">
        <f t="shared" ca="1" si="3"/>
        <v>10.821746617466172</v>
      </c>
    </row>
    <row r="252" spans="4:5" x14ac:dyDescent="0.25">
      <c r="D252" s="2">
        <v>37.75</v>
      </c>
      <c r="E252" s="6">
        <f t="shared" ca="1" si="3"/>
        <v>10.697466174661745</v>
      </c>
    </row>
    <row r="253" spans="4:5" x14ac:dyDescent="0.25">
      <c r="D253" s="2">
        <v>37.5</v>
      </c>
      <c r="E253" s="6">
        <f t="shared" ca="1" si="3"/>
        <v>10.573185731857318</v>
      </c>
    </row>
    <row r="254" spans="4:5" x14ac:dyDescent="0.25">
      <c r="D254" s="2">
        <v>37.25</v>
      </c>
      <c r="E254" s="6">
        <f t="shared" ca="1" si="3"/>
        <v>10.448905289052888</v>
      </c>
    </row>
    <row r="255" spans="4:5" x14ac:dyDescent="0.25">
      <c r="D255" s="2">
        <v>37</v>
      </c>
      <c r="E255" s="6">
        <f t="shared" ca="1" si="3"/>
        <v>10.324624846248462</v>
      </c>
    </row>
    <row r="256" spans="4:5" x14ac:dyDescent="0.25">
      <c r="D256" s="2">
        <v>36.75</v>
      </c>
      <c r="E256" s="6">
        <f t="shared" ca="1" si="3"/>
        <v>10.200344403444031</v>
      </c>
    </row>
    <row r="257" spans="4:5" x14ac:dyDescent="0.25">
      <c r="D257" s="2">
        <v>36.5</v>
      </c>
      <c r="E257" s="6">
        <f t="shared" ca="1" si="3"/>
        <v>10.076063960639605</v>
      </c>
    </row>
    <row r="258" spans="4:5" x14ac:dyDescent="0.25">
      <c r="D258" s="2">
        <v>36.25</v>
      </c>
      <c r="E258" s="6">
        <f t="shared" ca="1" si="3"/>
        <v>9.9517835178351781</v>
      </c>
    </row>
    <row r="259" spans="4:5" x14ac:dyDescent="0.25">
      <c r="D259" s="2">
        <v>36</v>
      </c>
      <c r="E259" s="6">
        <f t="shared" ca="1" si="3"/>
        <v>9.8275030750307479</v>
      </c>
    </row>
    <row r="260" spans="4:5" x14ac:dyDescent="0.25">
      <c r="D260" s="2">
        <v>35.75</v>
      </c>
      <c r="E260" s="6">
        <f t="shared" ca="1" si="3"/>
        <v>9.7032226322263213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9.5789421894218911</v>
      </c>
    </row>
    <row r="262" spans="4:5" x14ac:dyDescent="0.25">
      <c r="D262" s="2">
        <v>35.25</v>
      </c>
      <c r="E262" s="6">
        <f t="shared" ca="1" si="4"/>
        <v>9.4546617466174645</v>
      </c>
    </row>
    <row r="263" spans="4:5" x14ac:dyDescent="0.25">
      <c r="D263" s="2">
        <v>35</v>
      </c>
      <c r="E263" s="6">
        <f t="shared" ca="1" si="4"/>
        <v>9.3303813038130379</v>
      </c>
    </row>
    <row r="264" spans="4:5" x14ac:dyDescent="0.25">
      <c r="D264" s="2">
        <v>34.75</v>
      </c>
      <c r="E264" s="6">
        <f t="shared" ca="1" si="4"/>
        <v>9.2061008610086077</v>
      </c>
    </row>
    <row r="265" spans="4:5" x14ac:dyDescent="0.25">
      <c r="D265" s="2">
        <v>34.5</v>
      </c>
      <c r="E265" s="6">
        <f t="shared" ca="1" si="4"/>
        <v>9.0818204182041811</v>
      </c>
    </row>
    <row r="266" spans="4:5" x14ac:dyDescent="0.25">
      <c r="D266" s="2">
        <v>34.25</v>
      </c>
      <c r="E266" s="6">
        <f t="shared" ca="1" si="4"/>
        <v>8.9575399753997544</v>
      </c>
    </row>
    <row r="267" spans="4:5" x14ac:dyDescent="0.25">
      <c r="D267" s="2">
        <v>34</v>
      </c>
      <c r="E267" s="6">
        <f t="shared" ca="1" si="4"/>
        <v>8.8332595325953243</v>
      </c>
    </row>
    <row r="268" spans="4:5" x14ac:dyDescent="0.25">
      <c r="D268" s="2">
        <v>33.75</v>
      </c>
      <c r="E268" s="6">
        <f t="shared" ca="1" si="4"/>
        <v>8.7089790897908976</v>
      </c>
    </row>
    <row r="269" spans="4:5" x14ac:dyDescent="0.25">
      <c r="D269" s="2">
        <v>33.5</v>
      </c>
      <c r="E269" s="6">
        <f t="shared" ca="1" si="4"/>
        <v>8.5846986469864675</v>
      </c>
    </row>
    <row r="270" spans="4:5" x14ac:dyDescent="0.25">
      <c r="D270" s="2">
        <v>33.25</v>
      </c>
      <c r="E270" s="6">
        <f t="shared" ca="1" si="4"/>
        <v>8.4604182041820408</v>
      </c>
    </row>
    <row r="271" spans="4:5" x14ac:dyDescent="0.25">
      <c r="D271" s="2">
        <v>33</v>
      </c>
      <c r="E271" s="6">
        <f t="shared" ca="1" si="4"/>
        <v>8.3361377613776142</v>
      </c>
    </row>
    <row r="272" spans="4:5" x14ac:dyDescent="0.25">
      <c r="D272" s="2">
        <v>32.75</v>
      </c>
      <c r="E272" s="6">
        <f t="shared" ca="1" si="4"/>
        <v>8.211857318573184</v>
      </c>
    </row>
    <row r="273" spans="4:5" x14ac:dyDescent="0.25">
      <c r="D273" s="2">
        <v>32.5</v>
      </c>
      <c r="E273" s="6">
        <f t="shared" ca="1" si="4"/>
        <v>8.0875768757687574</v>
      </c>
    </row>
    <row r="274" spans="4:5" x14ac:dyDescent="0.25">
      <c r="D274" s="2">
        <v>32.25</v>
      </c>
      <c r="E274" s="6">
        <f t="shared" ca="1" si="4"/>
        <v>7.9695510204081632</v>
      </c>
    </row>
    <row r="275" spans="4:5" x14ac:dyDescent="0.25">
      <c r="D275" s="2">
        <v>32</v>
      </c>
      <c r="E275" s="6">
        <f t="shared" ca="1" si="4"/>
        <v>7.8664489795918371</v>
      </c>
    </row>
    <row r="276" spans="4:5" x14ac:dyDescent="0.25">
      <c r="D276" s="2">
        <v>31.75</v>
      </c>
      <c r="E276" s="6">
        <f t="shared" ca="1" si="4"/>
        <v>7.763346938775511</v>
      </c>
    </row>
    <row r="277" spans="4:5" x14ac:dyDescent="0.25">
      <c r="D277" s="2">
        <v>31.5</v>
      </c>
      <c r="E277" s="6">
        <f t="shared" ca="1" si="4"/>
        <v>7.6602448979591848</v>
      </c>
    </row>
    <row r="278" spans="4:5" x14ac:dyDescent="0.25">
      <c r="D278" s="2">
        <v>31.25</v>
      </c>
      <c r="E278" s="6">
        <f t="shared" ca="1" si="4"/>
        <v>7.5571428571428569</v>
      </c>
    </row>
    <row r="279" spans="4:5" x14ac:dyDescent="0.25">
      <c r="D279" s="2">
        <v>31</v>
      </c>
      <c r="E279" s="6">
        <f t="shared" ca="1" si="4"/>
        <v>7.4540408163265308</v>
      </c>
    </row>
    <row r="280" spans="4:5" x14ac:dyDescent="0.25">
      <c r="D280" s="2">
        <v>30.75</v>
      </c>
      <c r="E280" s="6">
        <f t="shared" ca="1" si="4"/>
        <v>7.3509387755102047</v>
      </c>
    </row>
    <row r="281" spans="4:5" x14ac:dyDescent="0.25">
      <c r="D281" s="2">
        <v>30.5</v>
      </c>
      <c r="E281" s="6">
        <f t="shared" ca="1" si="4"/>
        <v>7.2478367346938768</v>
      </c>
    </row>
    <row r="282" spans="4:5" x14ac:dyDescent="0.25">
      <c r="D282" s="2">
        <v>30.25</v>
      </c>
      <c r="E282" s="6">
        <f t="shared" ca="1" si="4"/>
        <v>7.1447346938775507</v>
      </c>
    </row>
    <row r="283" spans="4:5" x14ac:dyDescent="0.25">
      <c r="D283" s="2">
        <v>30</v>
      </c>
      <c r="E283" s="6">
        <f t="shared" ca="1" si="4"/>
        <v>7.0416326530612245</v>
      </c>
    </row>
    <row r="284" spans="4:5" x14ac:dyDescent="0.25">
      <c r="D284" s="2">
        <v>29.75</v>
      </c>
      <c r="E284" s="6">
        <f t="shared" ca="1" si="4"/>
        <v>6.9385306122448984</v>
      </c>
    </row>
    <row r="285" spans="4:5" x14ac:dyDescent="0.25">
      <c r="D285" s="2">
        <v>29.5</v>
      </c>
      <c r="E285" s="6">
        <f t="shared" ca="1" si="4"/>
        <v>6.8354285714285723</v>
      </c>
    </row>
    <row r="286" spans="4:5" x14ac:dyDescent="0.25">
      <c r="D286" s="2">
        <v>29.25</v>
      </c>
      <c r="E286" s="6">
        <f t="shared" ca="1" si="4"/>
        <v>6.7323265306122444</v>
      </c>
    </row>
    <row r="287" spans="4:5" x14ac:dyDescent="0.25">
      <c r="D287" s="2">
        <v>29</v>
      </c>
      <c r="E287" s="6">
        <f t="shared" ca="1" si="4"/>
        <v>6.6292244897959183</v>
      </c>
    </row>
    <row r="288" spans="4:5" x14ac:dyDescent="0.25">
      <c r="D288" s="2">
        <v>28.75</v>
      </c>
      <c r="E288" s="6">
        <f t="shared" ca="1" si="4"/>
        <v>6.5261224489795921</v>
      </c>
    </row>
    <row r="289" spans="4:5" x14ac:dyDescent="0.25">
      <c r="D289" s="2">
        <v>28.5</v>
      </c>
      <c r="E289" s="6">
        <f t="shared" ca="1" si="4"/>
        <v>6.4230204081632642</v>
      </c>
    </row>
    <row r="290" spans="4:5" x14ac:dyDescent="0.25">
      <c r="D290" s="2">
        <v>28.25</v>
      </c>
      <c r="E290" s="6">
        <f t="shared" ca="1" si="4"/>
        <v>6.3199183673469381</v>
      </c>
    </row>
    <row r="291" spans="4:5" x14ac:dyDescent="0.25">
      <c r="D291" s="2">
        <v>28</v>
      </c>
      <c r="E291" s="6">
        <f t="shared" ca="1" si="4"/>
        <v>6.216816326530612</v>
      </c>
    </row>
    <row r="292" spans="4:5" x14ac:dyDescent="0.25">
      <c r="D292" s="2">
        <v>27.75</v>
      </c>
      <c r="E292" s="6">
        <f t="shared" ca="1" si="4"/>
        <v>6.1137142857142859</v>
      </c>
    </row>
    <row r="293" spans="4:5" x14ac:dyDescent="0.25">
      <c r="D293" s="2">
        <v>27.5</v>
      </c>
      <c r="E293" s="6">
        <f t="shared" ca="1" si="4"/>
        <v>6.0106122448979598</v>
      </c>
    </row>
    <row r="294" spans="4:5" x14ac:dyDescent="0.25">
      <c r="D294" s="2">
        <v>27.25</v>
      </c>
      <c r="E294" s="6">
        <f t="shared" ca="1" si="4"/>
        <v>5.9075102040816319</v>
      </c>
    </row>
    <row r="295" spans="4:5" x14ac:dyDescent="0.25">
      <c r="D295" s="2">
        <v>27</v>
      </c>
      <c r="E295" s="6">
        <f t="shared" ca="1" si="4"/>
        <v>5.8044081632653057</v>
      </c>
    </row>
    <row r="296" spans="4:5" x14ac:dyDescent="0.25">
      <c r="D296" s="2">
        <v>26.75</v>
      </c>
      <c r="E296" s="6">
        <f t="shared" ca="1" si="4"/>
        <v>5.7013061224489796</v>
      </c>
    </row>
    <row r="297" spans="4:5" x14ac:dyDescent="0.25">
      <c r="D297" s="2">
        <v>26.5</v>
      </c>
      <c r="E297" s="6">
        <f t="shared" ca="1" si="4"/>
        <v>5.5982040816326517</v>
      </c>
    </row>
    <row r="298" spans="4:5" x14ac:dyDescent="0.25">
      <c r="D298" s="2">
        <v>26.25</v>
      </c>
      <c r="E298" s="6">
        <f t="shared" ca="1" si="4"/>
        <v>5.4951020408163256</v>
      </c>
    </row>
    <row r="299" spans="4:5" x14ac:dyDescent="0.25">
      <c r="D299" s="2">
        <v>26</v>
      </c>
      <c r="E299" s="6">
        <f t="shared" ca="1" si="4"/>
        <v>5.3919999999999995</v>
      </c>
    </row>
    <row r="300" spans="4:5" x14ac:dyDescent="0.25">
      <c r="D300" s="2">
        <v>25.75</v>
      </c>
      <c r="E300" s="6">
        <f t="shared" ca="1" si="4"/>
        <v>5.2888979591836733</v>
      </c>
    </row>
    <row r="301" spans="4:5" x14ac:dyDescent="0.25">
      <c r="D301" s="2">
        <v>25.5</v>
      </c>
      <c r="E301" s="6">
        <f t="shared" ca="1" si="4"/>
        <v>5.1857959183673472</v>
      </c>
    </row>
    <row r="302" spans="4:5" x14ac:dyDescent="0.25">
      <c r="D302" s="2">
        <v>25.25</v>
      </c>
      <c r="E302" s="6">
        <f t="shared" ca="1" si="4"/>
        <v>5.0826938775510193</v>
      </c>
    </row>
    <row r="303" spans="4:5" x14ac:dyDescent="0.25">
      <c r="D303" s="2">
        <v>25</v>
      </c>
      <c r="E303" s="6">
        <f t="shared" ca="1" si="4"/>
        <v>4.9795918367346932</v>
      </c>
    </row>
    <row r="304" spans="4:5" x14ac:dyDescent="0.25">
      <c r="D304" s="2">
        <v>24.75</v>
      </c>
      <c r="E304" s="6">
        <f t="shared" ca="1" si="4"/>
        <v>4.8764897959183671</v>
      </c>
    </row>
    <row r="305" spans="4:5" x14ac:dyDescent="0.25">
      <c r="D305" s="2">
        <v>24.5</v>
      </c>
      <c r="E305" s="6">
        <f t="shared" ca="1" si="4"/>
        <v>4.7733877551020392</v>
      </c>
    </row>
    <row r="306" spans="4:5" x14ac:dyDescent="0.25">
      <c r="D306" s="2">
        <v>24.25</v>
      </c>
      <c r="E306" s="6">
        <f t="shared" ca="1" si="4"/>
        <v>4.670285714285713</v>
      </c>
    </row>
    <row r="307" spans="4:5" x14ac:dyDescent="0.25">
      <c r="D307" s="2">
        <v>24</v>
      </c>
      <c r="E307" s="6">
        <f t="shared" ca="1" si="4"/>
        <v>4.5671836734693869</v>
      </c>
    </row>
    <row r="308" spans="4:5" x14ac:dyDescent="0.25">
      <c r="D308" s="2">
        <v>23.75</v>
      </c>
      <c r="E308" s="6">
        <f t="shared" ca="1" si="4"/>
        <v>4.4640816326530608</v>
      </c>
    </row>
    <row r="309" spans="4:5" x14ac:dyDescent="0.25">
      <c r="D309" s="2">
        <v>23.5</v>
      </c>
      <c r="E309" s="6">
        <f t="shared" ca="1" si="4"/>
        <v>4.3609795918367347</v>
      </c>
    </row>
    <row r="310" spans="4:5" x14ac:dyDescent="0.25">
      <c r="D310" s="2">
        <v>23.25</v>
      </c>
      <c r="E310" s="6">
        <f t="shared" ca="1" si="4"/>
        <v>4.2578775510204068</v>
      </c>
    </row>
    <row r="311" spans="4:5" x14ac:dyDescent="0.25">
      <c r="D311" s="2">
        <v>23</v>
      </c>
      <c r="E311" s="6">
        <f t="shared" ca="1" si="4"/>
        <v>4.1547755102040806</v>
      </c>
    </row>
    <row r="312" spans="4:5" x14ac:dyDescent="0.25">
      <c r="D312" s="2">
        <v>22.75</v>
      </c>
      <c r="E312" s="6">
        <f t="shared" ca="1" si="4"/>
        <v>4.0516734693877545</v>
      </c>
    </row>
    <row r="313" spans="4:5" x14ac:dyDescent="0.25">
      <c r="D313" s="2">
        <v>22.5</v>
      </c>
      <c r="E313" s="6">
        <f t="shared" ca="1" si="4"/>
        <v>3.9505882352941164</v>
      </c>
    </row>
    <row r="314" spans="4:5" x14ac:dyDescent="0.25">
      <c r="D314" s="2">
        <v>22.25</v>
      </c>
      <c r="E314" s="6">
        <f t="shared" ca="1" si="4"/>
        <v>3.8515294117647052</v>
      </c>
    </row>
    <row r="315" spans="4:5" x14ac:dyDescent="0.25">
      <c r="D315" s="2">
        <v>22</v>
      </c>
      <c r="E315" s="6">
        <f t="shared" ca="1" si="4"/>
        <v>3.752470588235294</v>
      </c>
    </row>
    <row r="316" spans="4:5" x14ac:dyDescent="0.25">
      <c r="D316" s="2">
        <v>21.75</v>
      </c>
      <c r="E316" s="6">
        <f t="shared" ca="1" si="4"/>
        <v>3.6534117647058828</v>
      </c>
    </row>
    <row r="317" spans="4:5" x14ac:dyDescent="0.25">
      <c r="D317" s="2">
        <v>21.5</v>
      </c>
      <c r="E317" s="6">
        <f t="shared" ca="1" si="4"/>
        <v>3.5543529411764698</v>
      </c>
    </row>
    <row r="318" spans="4:5" x14ac:dyDescent="0.25">
      <c r="D318" s="2">
        <v>21.25</v>
      </c>
      <c r="E318" s="6">
        <f t="shared" ca="1" si="4"/>
        <v>3.4552941176470586</v>
      </c>
    </row>
    <row r="319" spans="4:5" x14ac:dyDescent="0.25">
      <c r="D319" s="2">
        <v>21</v>
      </c>
      <c r="E319" s="6">
        <f t="shared" ca="1" si="4"/>
        <v>3.3562352941176474</v>
      </c>
    </row>
    <row r="320" spans="4:5" x14ac:dyDescent="0.25">
      <c r="D320" s="2">
        <v>20.75</v>
      </c>
      <c r="E320" s="6">
        <f t="shared" ca="1" si="4"/>
        <v>3.2571764705882345</v>
      </c>
    </row>
    <row r="321" spans="4:5" x14ac:dyDescent="0.25">
      <c r="D321" s="2">
        <v>20.5</v>
      </c>
      <c r="E321" s="6">
        <f t="shared" ca="1" si="4"/>
        <v>3.1581176470588233</v>
      </c>
    </row>
    <row r="322" spans="4:5" x14ac:dyDescent="0.25">
      <c r="D322" s="2">
        <v>20.25</v>
      </c>
      <c r="E322" s="6">
        <f t="shared" ca="1" si="4"/>
        <v>3.0590588235294121</v>
      </c>
    </row>
    <row r="323" spans="4:5" x14ac:dyDescent="0.25">
      <c r="D323" s="2">
        <v>20</v>
      </c>
      <c r="E323" s="6">
        <f t="shared" ca="1" si="4"/>
        <v>2.96</v>
      </c>
    </row>
    <row r="324" spans="4:5" x14ac:dyDescent="0.25">
      <c r="D324" s="2">
        <v>19.75</v>
      </c>
      <c r="E324" s="6">
        <f t="shared" ca="1" si="4"/>
        <v>2.8609411764705879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2.7618823529411767</v>
      </c>
    </row>
    <row r="326" spans="4:5" x14ac:dyDescent="0.25">
      <c r="D326" s="2">
        <v>19.25</v>
      </c>
      <c r="E326" s="6">
        <f t="shared" ca="1" si="5"/>
        <v>2.6628235294117646</v>
      </c>
    </row>
    <row r="327" spans="4:5" x14ac:dyDescent="0.25">
      <c r="D327" s="2">
        <v>19</v>
      </c>
      <c r="E327" s="6">
        <f t="shared" ca="1" si="5"/>
        <v>2.5637647058823525</v>
      </c>
    </row>
    <row r="328" spans="4:5" x14ac:dyDescent="0.25">
      <c r="D328" s="2">
        <v>18.75</v>
      </c>
      <c r="E328" s="6">
        <f t="shared" ca="1" si="5"/>
        <v>2.4647058823529413</v>
      </c>
    </row>
    <row r="329" spans="4:5" x14ac:dyDescent="0.25">
      <c r="D329" s="2">
        <v>18.5</v>
      </c>
      <c r="E329" s="6">
        <f t="shared" ca="1" si="5"/>
        <v>2.3656470588235292</v>
      </c>
    </row>
    <row r="330" spans="4:5" x14ac:dyDescent="0.25">
      <c r="D330" s="2">
        <v>18.25</v>
      </c>
      <c r="E330" s="6">
        <f t="shared" ca="1" si="5"/>
        <v>2.2665882352941171</v>
      </c>
    </row>
    <row r="331" spans="4:5" x14ac:dyDescent="0.25">
      <c r="D331" s="2">
        <v>18</v>
      </c>
      <c r="E331" s="6">
        <f t="shared" ca="1" si="5"/>
        <v>2.1675294117647059</v>
      </c>
    </row>
    <row r="332" spans="4:5" x14ac:dyDescent="0.25">
      <c r="D332" s="2">
        <v>17.75</v>
      </c>
      <c r="E332" s="6">
        <f t="shared" ca="1" si="5"/>
        <v>2.0684705882352938</v>
      </c>
    </row>
    <row r="333" spans="4:5" x14ac:dyDescent="0.25">
      <c r="D333" s="2">
        <v>17.5</v>
      </c>
      <c r="E333" s="6">
        <f t="shared" ca="1" si="5"/>
        <v>1.9666666666666668</v>
      </c>
    </row>
    <row r="334" spans="4:5" x14ac:dyDescent="0.25">
      <c r="D334" s="2">
        <v>17.25</v>
      </c>
      <c r="E334" s="6">
        <f t="shared" ca="1" si="5"/>
        <v>1.8587179487179482</v>
      </c>
    </row>
    <row r="335" spans="4:5" x14ac:dyDescent="0.25">
      <c r="D335" s="2">
        <v>17</v>
      </c>
      <c r="E335" s="6">
        <f t="shared" ca="1" si="5"/>
        <v>1.7507692307692304</v>
      </c>
    </row>
    <row r="336" spans="4:5" x14ac:dyDescent="0.25">
      <c r="D336" s="2">
        <v>16.75</v>
      </c>
      <c r="E336" s="6">
        <f t="shared" ca="1" si="5"/>
        <v>1.6428205128205127</v>
      </c>
    </row>
    <row r="337" spans="4:5" x14ac:dyDescent="0.25">
      <c r="D337" s="2">
        <v>16.5</v>
      </c>
      <c r="E337" s="6">
        <f t="shared" ca="1" si="5"/>
        <v>1.5348717948717949</v>
      </c>
    </row>
    <row r="338" spans="4:5" x14ac:dyDescent="0.25">
      <c r="D338" s="2">
        <v>16.25</v>
      </c>
      <c r="E338" s="6">
        <f t="shared" ca="1" si="5"/>
        <v>1.4269230769230763</v>
      </c>
    </row>
    <row r="339" spans="4:5" x14ac:dyDescent="0.25">
      <c r="D339" s="2">
        <v>16</v>
      </c>
      <c r="E339" s="6">
        <f t="shared" ca="1" si="5"/>
        <v>1.3189743589743586</v>
      </c>
    </row>
    <row r="340" spans="4:5" x14ac:dyDescent="0.25">
      <c r="D340" s="2">
        <v>15.75</v>
      </c>
      <c r="E340" s="6">
        <f t="shared" ca="1" si="5"/>
        <v>1.2110256410256408</v>
      </c>
    </row>
    <row r="341" spans="4:5" x14ac:dyDescent="0.25">
      <c r="D341" s="2">
        <v>15.5</v>
      </c>
      <c r="E341" s="6">
        <f t="shared" ca="1" si="5"/>
        <v>1.1030769230769222</v>
      </c>
    </row>
    <row r="342" spans="4:5" x14ac:dyDescent="0.25">
      <c r="D342" s="2">
        <v>15.25</v>
      </c>
      <c r="E342" s="6">
        <f t="shared" ca="1" si="5"/>
        <v>0.99797872340425542</v>
      </c>
    </row>
    <row r="343" spans="4:5" x14ac:dyDescent="0.25">
      <c r="D343" s="2">
        <v>15</v>
      </c>
      <c r="E343" s="6">
        <f t="shared" ca="1" si="5"/>
        <v>0.95319148936170217</v>
      </c>
    </row>
    <row r="344" spans="4:5" x14ac:dyDescent="0.25">
      <c r="D344" s="2">
        <v>14.75</v>
      </c>
      <c r="E344" s="6">
        <f t="shared" ca="1" si="5"/>
        <v>0.90840425531914892</v>
      </c>
    </row>
    <row r="345" spans="4:5" x14ac:dyDescent="0.25">
      <c r="D345" s="2">
        <v>14.5</v>
      </c>
      <c r="E345" s="6">
        <f t="shared" ca="1" si="5"/>
        <v>0.86361702127659568</v>
      </c>
    </row>
    <row r="346" spans="4:5" x14ac:dyDescent="0.25">
      <c r="D346" s="2">
        <v>14.25</v>
      </c>
      <c r="E346" s="6">
        <f t="shared" ca="1" si="5"/>
        <v>0.81882978723404243</v>
      </c>
    </row>
    <row r="347" spans="4:5" x14ac:dyDescent="0.25">
      <c r="D347" s="2">
        <v>14</v>
      </c>
      <c r="E347" s="6">
        <f t="shared" ca="1" si="5"/>
        <v>0.77404255319148918</v>
      </c>
    </row>
    <row r="348" spans="4:5" x14ac:dyDescent="0.25">
      <c r="D348" s="2">
        <v>13.75</v>
      </c>
      <c r="E348" s="6">
        <f t="shared" ca="1" si="5"/>
        <v>0.72925531914893638</v>
      </c>
    </row>
    <row r="349" spans="4:5" x14ac:dyDescent="0.25">
      <c r="D349" s="2">
        <v>13.5</v>
      </c>
      <c r="E349" s="6">
        <f t="shared" ca="1" si="5"/>
        <v>0.68446808510638313</v>
      </c>
    </row>
    <row r="350" spans="4:5" x14ac:dyDescent="0.25">
      <c r="D350" s="2">
        <v>13.25</v>
      </c>
      <c r="E350" s="6">
        <f t="shared" ca="1" si="5"/>
        <v>0.63968085106382988</v>
      </c>
    </row>
    <row r="351" spans="4:5" x14ac:dyDescent="0.25">
      <c r="D351" s="2">
        <v>13</v>
      </c>
      <c r="E351" s="6">
        <f t="shared" ca="1" si="5"/>
        <v>0.59489361702127663</v>
      </c>
    </row>
    <row r="352" spans="4:5" x14ac:dyDescent="0.25">
      <c r="D352" s="2">
        <v>12.75</v>
      </c>
      <c r="E352" s="6">
        <f t="shared" ca="1" si="5"/>
        <v>0.55010638297872338</v>
      </c>
    </row>
    <row r="353" spans="4:5" x14ac:dyDescent="0.25">
      <c r="D353" s="2">
        <v>12.5</v>
      </c>
      <c r="E353" s="6">
        <f t="shared" ca="1" si="5"/>
        <v>0.50531914893617014</v>
      </c>
    </row>
    <row r="354" spans="4:5" x14ac:dyDescent="0.25">
      <c r="D354" s="2">
        <v>12.25</v>
      </c>
      <c r="E354" s="6">
        <f t="shared" ca="1" si="5"/>
        <v>0.49135869565217388</v>
      </c>
    </row>
    <row r="355" spans="4:5" x14ac:dyDescent="0.25">
      <c r="D355" s="2">
        <v>12</v>
      </c>
      <c r="E355" s="6">
        <f t="shared" ca="1" si="5"/>
        <v>0.48155279503105591</v>
      </c>
    </row>
    <row r="356" spans="4:5" x14ac:dyDescent="0.25">
      <c r="D356" s="2">
        <v>11.75</v>
      </c>
      <c r="E356" s="6">
        <f t="shared" ca="1" si="5"/>
        <v>0.47174689440993789</v>
      </c>
    </row>
    <row r="357" spans="4:5" x14ac:dyDescent="0.25">
      <c r="D357" s="2">
        <v>11.5</v>
      </c>
      <c r="E357" s="6">
        <f t="shared" ca="1" si="5"/>
        <v>0.46194099378881986</v>
      </c>
    </row>
    <row r="358" spans="4:5" x14ac:dyDescent="0.25">
      <c r="D358" s="2">
        <v>11.25</v>
      </c>
      <c r="E358" s="6">
        <f t="shared" ca="1" si="5"/>
        <v>0.45213509316770184</v>
      </c>
    </row>
    <row r="359" spans="4:5" x14ac:dyDescent="0.25">
      <c r="D359" s="2">
        <v>11</v>
      </c>
      <c r="E359" s="6">
        <f t="shared" ca="1" si="5"/>
        <v>0.44232919254658382</v>
      </c>
    </row>
    <row r="360" spans="4:5" x14ac:dyDescent="0.25">
      <c r="D360" s="2">
        <v>10.75</v>
      </c>
      <c r="E360" s="6">
        <f t="shared" ca="1" si="5"/>
        <v>0.43252329192546585</v>
      </c>
    </row>
    <row r="361" spans="4:5" x14ac:dyDescent="0.25">
      <c r="D361" s="2">
        <v>10.5</v>
      </c>
      <c r="E361" s="6">
        <f t="shared" ca="1" si="5"/>
        <v>0.42271739130434782</v>
      </c>
    </row>
    <row r="362" spans="4:5" x14ac:dyDescent="0.25">
      <c r="D362" s="2">
        <v>10.25</v>
      </c>
      <c r="E362" s="6">
        <f t="shared" ca="1" si="5"/>
        <v>0.4129114906832298</v>
      </c>
    </row>
    <row r="363" spans="4:5" x14ac:dyDescent="0.25">
      <c r="D363" s="2">
        <v>10</v>
      </c>
      <c r="E363" s="6">
        <f t="shared" ca="1" si="5"/>
        <v>0.40310559006211177</v>
      </c>
    </row>
    <row r="364" spans="4:5" x14ac:dyDescent="0.25">
      <c r="D364" s="2">
        <v>9.75</v>
      </c>
      <c r="E364" s="6">
        <f t="shared" ca="1" si="5"/>
        <v>0.39329968944099375</v>
      </c>
    </row>
    <row r="365" spans="4:5" x14ac:dyDescent="0.25">
      <c r="D365" s="2">
        <v>9.5</v>
      </c>
      <c r="E365" s="6">
        <f t="shared" ca="1" si="5"/>
        <v>0.38349378881987578</v>
      </c>
    </row>
    <row r="366" spans="4:5" x14ac:dyDescent="0.25">
      <c r="D366" s="2">
        <v>9.25</v>
      </c>
      <c r="E366" s="6">
        <f t="shared" ca="1" si="5"/>
        <v>0.37368788819875776</v>
      </c>
    </row>
    <row r="367" spans="4:5" x14ac:dyDescent="0.25">
      <c r="D367" s="2">
        <v>9</v>
      </c>
      <c r="E367" s="6">
        <f t="shared" ca="1" si="5"/>
        <v>0.36388198757763973</v>
      </c>
    </row>
    <row r="368" spans="4:5" x14ac:dyDescent="0.25">
      <c r="D368" s="2">
        <v>8.75</v>
      </c>
      <c r="E368" s="6">
        <f t="shared" ca="1" si="5"/>
        <v>0.35407608695652171</v>
      </c>
    </row>
    <row r="369" spans="4:5" x14ac:dyDescent="0.25">
      <c r="D369" s="2">
        <v>8.5</v>
      </c>
      <c r="E369" s="6">
        <f t="shared" ca="1" si="5"/>
        <v>0.34427018633540374</v>
      </c>
    </row>
    <row r="370" spans="4:5" x14ac:dyDescent="0.25">
      <c r="D370" s="2">
        <v>8.25</v>
      </c>
      <c r="E370" s="6">
        <f t="shared" ca="1" si="5"/>
        <v>0.33446428571428571</v>
      </c>
    </row>
    <row r="371" spans="4:5" x14ac:dyDescent="0.25">
      <c r="D371" s="2">
        <v>8</v>
      </c>
      <c r="E371" s="6">
        <f t="shared" ca="1" si="5"/>
        <v>0.32465838509316769</v>
      </c>
    </row>
    <row r="372" spans="4:5" x14ac:dyDescent="0.25">
      <c r="D372" s="2">
        <v>7.75</v>
      </c>
      <c r="E372" s="6">
        <f t="shared" ca="1" si="5"/>
        <v>0.31485248447204967</v>
      </c>
    </row>
    <row r="373" spans="4:5" x14ac:dyDescent="0.25">
      <c r="D373" s="2">
        <v>7.5</v>
      </c>
      <c r="E373" s="6">
        <f t="shared" ca="1" si="5"/>
        <v>0.30504658385093164</v>
      </c>
    </row>
    <row r="374" spans="4:5" x14ac:dyDescent="0.25">
      <c r="D374" s="2">
        <v>7.25</v>
      </c>
      <c r="E374" s="6">
        <f t="shared" ca="1" si="5"/>
        <v>0.29524068322981367</v>
      </c>
    </row>
    <row r="375" spans="4:5" x14ac:dyDescent="0.25">
      <c r="D375" s="2">
        <v>7</v>
      </c>
      <c r="E375" s="6">
        <f t="shared" ca="1" si="5"/>
        <v>0.28543478260869565</v>
      </c>
    </row>
    <row r="376" spans="4:5" x14ac:dyDescent="0.25">
      <c r="D376" s="2">
        <v>6.75</v>
      </c>
      <c r="E376" s="6">
        <f t="shared" ca="1" si="5"/>
        <v>0.27562888198757762</v>
      </c>
    </row>
    <row r="377" spans="4:5" x14ac:dyDescent="0.25">
      <c r="D377" s="2">
        <v>6.5</v>
      </c>
      <c r="E377" s="6">
        <f t="shared" ca="1" si="5"/>
        <v>0.2658229813664596</v>
      </c>
    </row>
    <row r="378" spans="4:5" x14ac:dyDescent="0.25">
      <c r="D378" s="2">
        <v>6.25</v>
      </c>
      <c r="E378" s="6">
        <f t="shared" ca="1" si="5"/>
        <v>0.25601708074534157</v>
      </c>
    </row>
    <row r="379" spans="4:5" x14ac:dyDescent="0.25">
      <c r="D379" s="2">
        <v>6</v>
      </c>
      <c r="E379" s="6">
        <f t="shared" ca="1" si="5"/>
        <v>0.24603896103896103</v>
      </c>
    </row>
    <row r="380" spans="4:5" x14ac:dyDescent="0.25">
      <c r="D380" s="2">
        <v>5.75</v>
      </c>
      <c r="E380" s="6">
        <f t="shared" ca="1" si="5"/>
        <v>0.23578733766233764</v>
      </c>
    </row>
    <row r="381" spans="4:5" x14ac:dyDescent="0.25">
      <c r="D381" s="2">
        <v>5.5</v>
      </c>
      <c r="E381" s="6">
        <f t="shared" ca="1" si="5"/>
        <v>0.22553571428571426</v>
      </c>
    </row>
    <row r="382" spans="4:5" x14ac:dyDescent="0.25">
      <c r="D382" s="2">
        <v>5.25</v>
      </c>
      <c r="E382" s="6">
        <f t="shared" ca="1" si="5"/>
        <v>0.2152840909090909</v>
      </c>
    </row>
    <row r="383" spans="4:5" x14ac:dyDescent="0.25">
      <c r="D383" s="2">
        <v>5</v>
      </c>
      <c r="E383" s="6">
        <f t="shared" ca="1" si="5"/>
        <v>0.20503246753246751</v>
      </c>
    </row>
    <row r="384" spans="4:5" x14ac:dyDescent="0.25">
      <c r="D384" s="2">
        <v>4.75</v>
      </c>
      <c r="E384" s="6">
        <f t="shared" ca="1" si="5"/>
        <v>0.19478084415584415</v>
      </c>
    </row>
    <row r="385" spans="4:5" x14ac:dyDescent="0.25">
      <c r="D385" s="2">
        <v>4.5</v>
      </c>
      <c r="E385" s="6">
        <f t="shared" ca="1" si="5"/>
        <v>0.18452922077922077</v>
      </c>
    </row>
    <row r="386" spans="4:5" x14ac:dyDescent="0.25">
      <c r="D386" s="2">
        <v>4.25</v>
      </c>
      <c r="E386" s="6">
        <f t="shared" ca="1" si="5"/>
        <v>0.17427759740259741</v>
      </c>
    </row>
    <row r="387" spans="4:5" x14ac:dyDescent="0.25">
      <c r="D387" s="2">
        <v>4</v>
      </c>
      <c r="E387" s="6">
        <f t="shared" ca="1" si="5"/>
        <v>0.16402597402597402</v>
      </c>
    </row>
    <row r="388" spans="4:5" x14ac:dyDescent="0.25">
      <c r="D388" s="2">
        <v>3.75</v>
      </c>
      <c r="E388" s="6">
        <f t="shared" ca="1" si="5"/>
        <v>0.15377435064935063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0.14352272727272727</v>
      </c>
    </row>
    <row r="390" spans="4:5" x14ac:dyDescent="0.25">
      <c r="D390" s="2">
        <v>3.25</v>
      </c>
      <c r="E390" s="6">
        <f t="shared" ca="1" si="6"/>
        <v>0.13327110389610389</v>
      </c>
    </row>
    <row r="391" spans="4:5" x14ac:dyDescent="0.25">
      <c r="D391" s="2">
        <v>3</v>
      </c>
      <c r="E391" s="6">
        <f t="shared" ca="1" si="6"/>
        <v>0.12300947368421053</v>
      </c>
    </row>
    <row r="392" spans="4:5" x14ac:dyDescent="0.25">
      <c r="D392" s="2">
        <v>2.75</v>
      </c>
      <c r="E392" s="6">
        <f t="shared" ca="1" si="6"/>
        <v>0.11270605263157896</v>
      </c>
    </row>
    <row r="393" spans="4:5" x14ac:dyDescent="0.25">
      <c r="D393" s="2">
        <v>2.5</v>
      </c>
      <c r="E393" s="6">
        <f t="shared" ca="1" si="6"/>
        <v>0.10240263157894737</v>
      </c>
    </row>
    <row r="394" spans="4:5" x14ac:dyDescent="0.25">
      <c r="D394" s="2">
        <v>2.25</v>
      </c>
      <c r="E394" s="6">
        <f t="shared" ca="1" si="6"/>
        <v>9.2099210526315783E-2</v>
      </c>
    </row>
    <row r="395" spans="4:5" x14ac:dyDescent="0.25">
      <c r="D395" s="2">
        <v>2</v>
      </c>
      <c r="E395" s="6">
        <f t="shared" ca="1" si="6"/>
        <v>8.1795789473684211E-2</v>
      </c>
    </row>
    <row r="396" spans="4:5" x14ac:dyDescent="0.25">
      <c r="D396" s="2">
        <v>1.75</v>
      </c>
      <c r="E396" s="6">
        <f t="shared" ca="1" si="6"/>
        <v>7.1492368421052638E-2</v>
      </c>
    </row>
    <row r="397" spans="4:5" x14ac:dyDescent="0.25">
      <c r="D397" s="2">
        <v>1.5</v>
      </c>
      <c r="E397" s="6">
        <f t="shared" ca="1" si="6"/>
        <v>6.2089230769230772E-2</v>
      </c>
    </row>
    <row r="398" spans="4:5" x14ac:dyDescent="0.25">
      <c r="D398" s="2">
        <v>1.25</v>
      </c>
      <c r="E398" s="6">
        <f t="shared" ca="1" si="6"/>
        <v>5.6907692307692305E-2</v>
      </c>
    </row>
    <row r="399" spans="4:5" x14ac:dyDescent="0.25">
      <c r="D399" s="2">
        <v>1</v>
      </c>
      <c r="E399" s="6">
        <f t="shared" ca="1" si="6"/>
        <v>5.1726153846153845E-2</v>
      </c>
    </row>
    <row r="400" spans="4:5" x14ac:dyDescent="0.25">
      <c r="D400" s="2">
        <v>0.75</v>
      </c>
      <c r="E400" s="6">
        <f t="shared" ca="1" si="6"/>
        <v>4.6544615384615386E-2</v>
      </c>
    </row>
    <row r="401" spans="4:5" x14ac:dyDescent="0.25">
      <c r="D401" s="2">
        <v>0.5</v>
      </c>
      <c r="E401" s="6">
        <f t="shared" ca="1" si="6"/>
        <v>4.1363076923076919E-2</v>
      </c>
    </row>
    <row r="402" spans="4:5" x14ac:dyDescent="0.25">
      <c r="D402" s="2">
        <v>0.25</v>
      </c>
      <c r="E402" s="6">
        <f t="shared" ca="1" si="6"/>
        <v>3.6181538461538459E-2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01"/>
    <col min="2" max="2" width="20.88671875" style="301" bestFit="1" customWidth="1"/>
    <col min="3" max="3" width="12.88671875" style="301" bestFit="1" customWidth="1"/>
    <col min="4" max="7" width="11.44140625" style="301"/>
    <col min="8" max="8" width="11.44140625" style="355"/>
    <col min="9" max="12" width="11.44140625" style="301"/>
    <col min="13" max="13" width="12.6640625" style="301" customWidth="1"/>
    <col min="14" max="14" width="11.44140625" style="301"/>
    <col min="15" max="15" width="11.44140625" style="364"/>
    <col min="16" max="16384" width="11.44140625" style="301"/>
  </cols>
  <sheetData>
    <row r="1" spans="1:15" ht="15.6" x14ac:dyDescent="0.3">
      <c r="B1" s="302" t="s">
        <v>2</v>
      </c>
      <c r="C1" s="303"/>
      <c r="D1" s="480" t="s">
        <v>20</v>
      </c>
      <c r="E1" s="481"/>
      <c r="F1" s="481"/>
      <c r="G1" s="482"/>
      <c r="H1" s="304"/>
    </row>
    <row r="2" spans="1:15" ht="16.2" thickBot="1" x14ac:dyDescent="0.35">
      <c r="B2" s="305" t="s">
        <v>3</v>
      </c>
      <c r="C2" s="306"/>
      <c r="D2" s="483" t="s">
        <v>5</v>
      </c>
      <c r="E2" s="484"/>
      <c r="F2" s="484"/>
      <c r="G2" s="485"/>
      <c r="H2" s="304"/>
    </row>
    <row r="3" spans="1:15" ht="13.8" thickBot="1" x14ac:dyDescent="0.3">
      <c r="B3" s="307" t="s">
        <v>1</v>
      </c>
      <c r="C3" s="308"/>
      <c r="D3" s="473">
        <f>Statistik!C3</f>
        <v>44356</v>
      </c>
      <c r="E3" s="473"/>
      <c r="F3" s="473"/>
      <c r="G3" s="474"/>
      <c r="H3" s="309"/>
    </row>
    <row r="4" spans="1:15" ht="13.8" thickBot="1" x14ac:dyDescent="0.3">
      <c r="B4" s="310" t="s">
        <v>42</v>
      </c>
      <c r="C4" s="311"/>
      <c r="D4" s="473">
        <f>Statistik!C4</f>
        <v>0</v>
      </c>
      <c r="E4" s="473"/>
      <c r="F4" s="473"/>
      <c r="G4" s="474"/>
      <c r="H4" s="312"/>
    </row>
    <row r="5" spans="1:15" ht="13.8" thickBot="1" x14ac:dyDescent="0.3">
      <c r="B5" s="310" t="s">
        <v>43</v>
      </c>
      <c r="C5" s="311"/>
      <c r="D5" s="473">
        <f>Statistik!C5</f>
        <v>0</v>
      </c>
      <c r="E5" s="473"/>
      <c r="F5" s="473"/>
      <c r="G5" s="474"/>
      <c r="H5" s="313"/>
    </row>
    <row r="6" spans="1:15" ht="13.8" thickBot="1" x14ac:dyDescent="0.3">
      <c r="B6" s="310" t="s">
        <v>0</v>
      </c>
      <c r="C6" s="311"/>
      <c r="D6" s="473" t="str">
        <f>Statistik!C6</f>
        <v>MS3_FC1-2</v>
      </c>
      <c r="E6" s="473"/>
      <c r="F6" s="473"/>
      <c r="G6" s="474"/>
      <c r="H6" s="314"/>
    </row>
    <row r="7" spans="1:15" ht="13.8" thickBot="1" x14ac:dyDescent="0.3">
      <c r="B7" s="310" t="s">
        <v>4</v>
      </c>
      <c r="C7" s="311"/>
      <c r="D7" s="473">
        <f>Statistik!C7</f>
        <v>0</v>
      </c>
      <c r="E7" s="473"/>
      <c r="F7" s="473"/>
      <c r="G7" s="474"/>
      <c r="H7" s="309"/>
    </row>
    <row r="8" spans="1:15" ht="13.8" thickBot="1" x14ac:dyDescent="0.3">
      <c r="B8" s="310" t="s">
        <v>11</v>
      </c>
      <c r="C8" s="311"/>
      <c r="D8" s="475">
        <f>Statistik!C8</f>
        <v>0</v>
      </c>
      <c r="E8" s="475"/>
      <c r="F8" s="475"/>
      <c r="G8" s="476"/>
      <c r="H8" s="315"/>
      <c r="I8" s="477" t="s">
        <v>202</v>
      </c>
      <c r="J8" s="477"/>
      <c r="M8" s="365" t="s">
        <v>213</v>
      </c>
    </row>
    <row r="9" spans="1:15" ht="13.8" thickBot="1" x14ac:dyDescent="0.3">
      <c r="B9" s="316" t="s">
        <v>6</v>
      </c>
      <c r="C9" s="317"/>
      <c r="D9" s="478">
        <f>Statistik!C9</f>
        <v>25260</v>
      </c>
      <c r="E9" s="478"/>
      <c r="F9" s="478"/>
      <c r="G9" s="479"/>
      <c r="H9" s="313"/>
      <c r="I9" s="477" t="s">
        <v>203</v>
      </c>
      <c r="J9" s="477"/>
      <c r="M9" s="365" t="s">
        <v>214</v>
      </c>
    </row>
    <row r="10" spans="1:15" ht="40.200000000000003" thickBot="1" x14ac:dyDescent="0.3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5">
      <c r="A11" s="471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25260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2.878158328247106E-2</v>
      </c>
      <c r="O11" s="364" t="s">
        <v>114</v>
      </c>
    </row>
    <row r="12" spans="1:15" x14ac:dyDescent="0.25">
      <c r="A12" s="471"/>
      <c r="B12" s="335">
        <v>128</v>
      </c>
      <c r="C12" s="336">
        <f t="shared" ref="C12:C26" si="1">B12/10</f>
        <v>12.8</v>
      </c>
      <c r="D12" s="329">
        <f>Statistik!C12</f>
        <v>3355</v>
      </c>
      <c r="E12" s="337">
        <f t="shared" ref="E12:E24" si="2">E13+D12</f>
        <v>25260</v>
      </c>
      <c r="F12" s="331">
        <f t="shared" ref="F12:F26" si="3">D12/$E$11</f>
        <v>0.13281868566904195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0.78621314441699852</v>
      </c>
      <c r="M12" s="301" t="s">
        <v>216</v>
      </c>
      <c r="N12" s="366">
        <f>1/J32</f>
        <v>62492.11548237579</v>
      </c>
      <c r="O12" s="364" t="s">
        <v>217</v>
      </c>
    </row>
    <row r="13" spans="1:15" x14ac:dyDescent="0.25">
      <c r="A13" s="472"/>
      <c r="B13" s="335">
        <v>63</v>
      </c>
      <c r="C13" s="336">
        <f t="shared" si="1"/>
        <v>6.3</v>
      </c>
      <c r="D13" s="329">
        <f>Statistik!C13</f>
        <v>4450</v>
      </c>
      <c r="E13" s="337">
        <f t="shared" si="2"/>
        <v>21905</v>
      </c>
      <c r="F13" s="331">
        <f t="shared" si="3"/>
        <v>0.17616785431512272</v>
      </c>
      <c r="G13" s="338">
        <f t="shared" si="0"/>
        <v>0.86718131433095802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2.1038085225014331</v>
      </c>
      <c r="M13" s="301" t="s">
        <v>218</v>
      </c>
      <c r="N13" s="301">
        <f ca="1">10.44/(9.81*N11)</f>
        <v>36.975734553643676</v>
      </c>
      <c r="O13" s="364" t="s">
        <v>219</v>
      </c>
    </row>
    <row r="14" spans="1:15" x14ac:dyDescent="0.25">
      <c r="A14" s="467" t="s">
        <v>53</v>
      </c>
      <c r="B14" s="339">
        <v>31.5</v>
      </c>
      <c r="C14" s="340">
        <f t="shared" si="1"/>
        <v>3.15</v>
      </c>
      <c r="D14" s="329">
        <f>Statistik!C14</f>
        <v>5225</v>
      </c>
      <c r="E14" s="337">
        <f t="shared" si="2"/>
        <v>17455</v>
      </c>
      <c r="F14" s="331">
        <f>D14/$E$11</f>
        <v>0.20684877276326208</v>
      </c>
      <c r="G14" s="338">
        <f t="shared" si="0"/>
        <v>0.6910134600158353</v>
      </c>
      <c r="H14" s="333"/>
      <c r="I14" s="334">
        <f t="shared" si="4"/>
        <v>4.1632104163180852</v>
      </c>
      <c r="J14" s="334">
        <f t="shared" si="5"/>
        <v>4.9684919107739391</v>
      </c>
    </row>
    <row r="15" spans="1:15" x14ac:dyDescent="0.25">
      <c r="A15" s="468"/>
      <c r="B15" s="339">
        <v>16</v>
      </c>
      <c r="C15" s="340">
        <f t="shared" si="1"/>
        <v>1.6</v>
      </c>
      <c r="D15" s="329">
        <f>Statistik!C15</f>
        <v>4065</v>
      </c>
      <c r="E15" s="337">
        <f t="shared" si="2"/>
        <v>12230</v>
      </c>
      <c r="F15" s="331">
        <f t="shared" si="3"/>
        <v>0.16092636579572447</v>
      </c>
      <c r="G15" s="338">
        <f t="shared" si="0"/>
        <v>0.48416468725257322</v>
      </c>
      <c r="H15" s="333"/>
      <c r="I15" s="334">
        <f t="shared" si="4"/>
        <v>2.102659033821578</v>
      </c>
      <c r="J15" s="334">
        <f t="shared" si="5"/>
        <v>7.6534694026563663</v>
      </c>
      <c r="M15" s="301" t="s">
        <v>220</v>
      </c>
      <c r="N15" s="301">
        <f ca="1">N13/N12</f>
        <v>5.9168639544730534E-4</v>
      </c>
      <c r="O15" s="364" t="s">
        <v>221</v>
      </c>
    </row>
    <row r="16" spans="1:15" x14ac:dyDescent="0.25">
      <c r="A16" s="468"/>
      <c r="B16" s="339">
        <v>8</v>
      </c>
      <c r="C16" s="340">
        <f t="shared" si="1"/>
        <v>0.8</v>
      </c>
      <c r="D16" s="329">
        <f>Statistik!C16</f>
        <v>2450</v>
      </c>
      <c r="E16" s="337">
        <f t="shared" si="2"/>
        <v>8165</v>
      </c>
      <c r="F16" s="331">
        <f t="shared" si="3"/>
        <v>9.6991290577988915E-2</v>
      </c>
      <c r="G16" s="338">
        <f t="shared" si="0"/>
        <v>0.32323832145684878</v>
      </c>
      <c r="H16" s="333"/>
      <c r="I16" s="334">
        <f t="shared" si="4"/>
        <v>1.0587733840216291</v>
      </c>
      <c r="J16" s="334">
        <f t="shared" si="5"/>
        <v>9.1607224021422446</v>
      </c>
      <c r="M16" s="367" t="s">
        <v>223</v>
      </c>
    </row>
    <row r="17" spans="1:11" x14ac:dyDescent="0.25">
      <c r="A17" s="468"/>
      <c r="B17" s="339">
        <v>4</v>
      </c>
      <c r="C17" s="340">
        <f t="shared" si="1"/>
        <v>0.4</v>
      </c>
      <c r="D17" s="329">
        <f>Statistik!C17</f>
        <v>1275</v>
      </c>
      <c r="E17" s="337">
        <f t="shared" si="2"/>
        <v>5715</v>
      </c>
      <c r="F17" s="331">
        <f>D17/$E$11</f>
        <v>5.0475059382422804E-2</v>
      </c>
      <c r="G17" s="338">
        <f t="shared" si="0"/>
        <v>0.22624703087885986</v>
      </c>
      <c r="H17" s="333"/>
      <c r="I17" s="334">
        <f t="shared" si="4"/>
        <v>0.52975376210591196</v>
      </c>
      <c r="J17" s="334">
        <f>F17*100/I17</f>
        <v>9.5280228273926806</v>
      </c>
    </row>
    <row r="18" spans="1:11" x14ac:dyDescent="0.25">
      <c r="A18" s="469"/>
      <c r="B18" s="339">
        <v>2</v>
      </c>
      <c r="C18" s="340">
        <f t="shared" si="1"/>
        <v>0.2</v>
      </c>
      <c r="D18" s="329">
        <f>Statistik!C18</f>
        <v>585</v>
      </c>
      <c r="E18" s="337">
        <f t="shared" si="2"/>
        <v>4440</v>
      </c>
      <c r="F18" s="331">
        <f t="shared" si="3"/>
        <v>2.315914489311164E-2</v>
      </c>
      <c r="G18" s="338">
        <f t="shared" si="0"/>
        <v>0.17577197149643706</v>
      </c>
      <c r="H18" s="333"/>
      <c r="I18" s="334">
        <f t="shared" si="4"/>
        <v>0.26506054336140555</v>
      </c>
      <c r="J18" s="334">
        <f t="shared" si="5"/>
        <v>8.7373037870576375</v>
      </c>
    </row>
    <row r="19" spans="1:11" x14ac:dyDescent="0.25">
      <c r="A19" s="470" t="s">
        <v>54</v>
      </c>
      <c r="B19" s="335">
        <v>1</v>
      </c>
      <c r="C19" s="336">
        <f t="shared" si="1"/>
        <v>0.1</v>
      </c>
      <c r="D19" s="329">
        <f>Statistik!C19</f>
        <v>705</v>
      </c>
      <c r="E19" s="337">
        <f t="shared" si="2"/>
        <v>3855</v>
      </c>
      <c r="F19" s="331">
        <f t="shared" si="3"/>
        <v>2.7909738717339667E-2</v>
      </c>
      <c r="G19" s="338">
        <f t="shared" si="0"/>
        <v>0.15261282660332542</v>
      </c>
      <c r="H19" s="333"/>
      <c r="I19" s="334">
        <f t="shared" si="4"/>
        <v>0.1326221665094986</v>
      </c>
      <c r="J19" s="334">
        <f t="shared" si="5"/>
        <v>21.044550433686911</v>
      </c>
    </row>
    <row r="20" spans="1:11" x14ac:dyDescent="0.25">
      <c r="A20" s="471"/>
      <c r="B20" s="335">
        <v>0.5</v>
      </c>
      <c r="C20" s="336">
        <f t="shared" si="1"/>
        <v>0.05</v>
      </c>
      <c r="D20" s="329">
        <f>Statistik!C20</f>
        <v>1610</v>
      </c>
      <c r="E20" s="337">
        <f t="shared" si="2"/>
        <v>3150</v>
      </c>
      <c r="F20" s="331">
        <f t="shared" si="3"/>
        <v>6.3737133808392715E-2</v>
      </c>
      <c r="G20" s="338">
        <f t="shared" si="0"/>
        <v>0.12470308788598575</v>
      </c>
      <c r="H20" s="333"/>
      <c r="I20" s="334">
        <f t="shared" si="4"/>
        <v>6.6357062528508273E-2</v>
      </c>
      <c r="J20" s="334">
        <f t="shared" si="5"/>
        <v>96.051771099737906</v>
      </c>
    </row>
    <row r="21" spans="1:11" x14ac:dyDescent="0.25">
      <c r="A21" s="471"/>
      <c r="B21" s="341">
        <v>0.25</v>
      </c>
      <c r="C21" s="342">
        <f t="shared" si="1"/>
        <v>2.5000000000000001E-2</v>
      </c>
      <c r="D21" s="329">
        <f>Statistik!C21</f>
        <v>770</v>
      </c>
      <c r="E21" s="337">
        <f t="shared" si="2"/>
        <v>1540</v>
      </c>
      <c r="F21" s="331">
        <f t="shared" si="3"/>
        <v>3.0482977038796516E-2</v>
      </c>
      <c r="G21" s="338">
        <f t="shared" si="0"/>
        <v>6.0965954077593032E-2</v>
      </c>
      <c r="H21" s="333"/>
      <c r="I21" s="334">
        <f t="shared" si="4"/>
        <v>3.3201536841859614E-2</v>
      </c>
      <c r="J21" s="334">
        <f>F21*100/I21</f>
        <v>91.811945886686757</v>
      </c>
    </row>
    <row r="22" spans="1:11" x14ac:dyDescent="0.25">
      <c r="A22" s="471"/>
      <c r="B22" s="341">
        <v>0.125</v>
      </c>
      <c r="C22" s="342">
        <f t="shared" si="1"/>
        <v>1.2500000000000001E-2</v>
      </c>
      <c r="D22" s="329">
        <f>Statistik!C22</f>
        <v>380</v>
      </c>
      <c r="E22" s="337">
        <f t="shared" si="2"/>
        <v>770</v>
      </c>
      <c r="F22" s="331">
        <f t="shared" si="3"/>
        <v>1.5043547110055424E-2</v>
      </c>
      <c r="G22" s="338">
        <f t="shared" si="0"/>
        <v>3.0482977038796516E-2</v>
      </c>
      <c r="H22" s="333"/>
      <c r="I22" s="334">
        <f t="shared" si="4"/>
        <v>1.6612279185622081E-2</v>
      </c>
      <c r="J22" s="334">
        <f>F22*100/I22</f>
        <v>90.556792008862971</v>
      </c>
    </row>
    <row r="23" spans="1:11" x14ac:dyDescent="0.25">
      <c r="A23" s="472"/>
      <c r="B23" s="341">
        <v>6.3E-2</v>
      </c>
      <c r="C23" s="342">
        <f t="shared" si="1"/>
        <v>6.3E-3</v>
      </c>
      <c r="D23" s="329">
        <f>Statistik!C23</f>
        <v>390</v>
      </c>
      <c r="E23" s="337">
        <f t="shared" si="2"/>
        <v>390</v>
      </c>
      <c r="F23" s="331">
        <f t="shared" si="3"/>
        <v>1.5439429928741092E-2</v>
      </c>
      <c r="G23" s="338">
        <f t="shared" si="0"/>
        <v>1.5439429928741092E-2</v>
      </c>
      <c r="H23" s="333"/>
      <c r="I23" s="334">
        <f t="shared" si="4"/>
        <v>8.3513997492220722E-3</v>
      </c>
      <c r="J23" s="334">
        <f t="shared" ref="J23:J25" si="6">F23*100/I23</f>
        <v>184.87236142874451</v>
      </c>
    </row>
    <row r="24" spans="1:11" x14ac:dyDescent="0.25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5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8" thickBot="1" x14ac:dyDescent="0.3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4.4" x14ac:dyDescent="0.3">
      <c r="I27" s="356" t="s">
        <v>206</v>
      </c>
      <c r="J27" s="357">
        <f>100/SUM(J11:J26)</f>
        <v>0.18965419205199427</v>
      </c>
    </row>
    <row r="28" spans="1:11" ht="14.4" x14ac:dyDescent="0.3">
      <c r="I28" s="358" t="s">
        <v>207</v>
      </c>
      <c r="J28" s="359">
        <v>6.1</v>
      </c>
      <c r="K28" s="301" t="s">
        <v>208</v>
      </c>
    </row>
    <row r="29" spans="1:11" x14ac:dyDescent="0.25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5">
      <c r="I30" s="360" t="s">
        <v>210</v>
      </c>
      <c r="J30" s="358">
        <f>J29/(1-J29)</f>
        <v>0.21628722731531397</v>
      </c>
    </row>
    <row r="31" spans="1:11" x14ac:dyDescent="0.25">
      <c r="I31" s="358">
        <f>1.99*10^4</f>
        <v>19900</v>
      </c>
      <c r="J31" s="360"/>
    </row>
    <row r="32" spans="1:11" ht="14.4" x14ac:dyDescent="0.3">
      <c r="I32" s="361" t="s">
        <v>211</v>
      </c>
      <c r="J32" s="362">
        <f>I31*(J27/100)^2*(1/J28^2)*(J30^3/(1+J30))</f>
        <v>1.6002018691174297E-5</v>
      </c>
      <c r="K32" s="363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0.86718131433095802</v>
      </c>
      <c r="C5" s="38">
        <f t="shared" si="1"/>
        <v>0.13281868566904198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-0.85954038832904855</v>
      </c>
      <c r="G5" s="28">
        <f t="shared" si="4"/>
        <v>1.3040405256600756</v>
      </c>
      <c r="H5" s="30"/>
      <c r="I5" s="30"/>
    </row>
    <row r="6" spans="1:9" x14ac:dyDescent="0.25">
      <c r="A6" s="37">
        <f>Statistik!B14</f>
        <v>31.5</v>
      </c>
      <c r="B6" s="254">
        <f>Statistik!F14</f>
        <v>0.6910134600158353</v>
      </c>
      <c r="C6" s="38">
        <f t="shared" si="1"/>
        <v>0.17616785431512272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-0.96492065160627982</v>
      </c>
      <c r="G6" s="28">
        <f t="shared" si="4"/>
        <v>0.80613652074573472</v>
      </c>
      <c r="I6" s="30"/>
    </row>
    <row r="7" spans="1:9" x14ac:dyDescent="0.25">
      <c r="A7" s="37">
        <f>Statistik!B15</f>
        <v>16</v>
      </c>
      <c r="B7" s="254">
        <f>Statistik!F15</f>
        <v>0.48416468725257322</v>
      </c>
      <c r="C7" s="38">
        <f t="shared" si="1"/>
        <v>0.20684877276326208</v>
      </c>
      <c r="D7" s="253">
        <f t="shared" si="0"/>
        <v>-4</v>
      </c>
      <c r="E7" s="252">
        <f t="shared" si="2"/>
        <v>-4.4886399617499588</v>
      </c>
      <c r="F7" s="29">
        <f t="shared" si="3"/>
        <v>-0.92846966746411463</v>
      </c>
      <c r="G7" s="28">
        <f t="shared" si="4"/>
        <v>0.27379956756672374</v>
      </c>
      <c r="I7" s="30"/>
    </row>
    <row r="8" spans="1:9" x14ac:dyDescent="0.25">
      <c r="A8" s="37">
        <f>Statistik!B16</f>
        <v>8</v>
      </c>
      <c r="B8" s="254">
        <f>Statistik!F16</f>
        <v>0.32323832145684878</v>
      </c>
      <c r="C8" s="38">
        <f t="shared" si="1"/>
        <v>0.16092636579572445</v>
      </c>
      <c r="D8" s="253">
        <f t="shared" si="0"/>
        <v>-3</v>
      </c>
      <c r="E8" s="252">
        <f t="shared" si="2"/>
        <v>-3.5</v>
      </c>
      <c r="F8" s="29">
        <f t="shared" si="3"/>
        <v>-0.56324228028503553</v>
      </c>
      <c r="G8" s="28">
        <f t="shared" si="4"/>
        <v>4.2165099739610986E-3</v>
      </c>
      <c r="I8" s="30"/>
    </row>
    <row r="9" spans="1:9" x14ac:dyDescent="0.25">
      <c r="A9" s="37">
        <f>Statistik!B17</f>
        <v>4</v>
      </c>
      <c r="B9" s="254">
        <f>Statistik!F17</f>
        <v>0.22624703087885986</v>
      </c>
      <c r="C9" s="38">
        <f t="shared" si="1"/>
        <v>9.6991290577988915E-2</v>
      </c>
      <c r="D9" s="253">
        <f t="shared" si="0"/>
        <v>-2</v>
      </c>
      <c r="E9" s="252">
        <f t="shared" si="2"/>
        <v>-2.5</v>
      </c>
      <c r="F9" s="29">
        <f t="shared" si="3"/>
        <v>-0.2424782264449723</v>
      </c>
      <c r="G9" s="28">
        <f t="shared" si="4"/>
        <v>6.8132892150573804E-2</v>
      </c>
      <c r="I9" s="30"/>
    </row>
    <row r="10" spans="1:9" x14ac:dyDescent="0.25">
      <c r="A10" s="37">
        <f>Statistik!B18</f>
        <v>2</v>
      </c>
      <c r="B10" s="254">
        <f>Statistik!F18</f>
        <v>0.17577197149643706</v>
      </c>
      <c r="C10" s="38">
        <f t="shared" si="1"/>
        <v>5.0475059382422804E-2</v>
      </c>
      <c r="D10" s="253">
        <f t="shared" si="0"/>
        <v>-1</v>
      </c>
      <c r="E10" s="252">
        <f t="shared" si="2"/>
        <v>-1.5</v>
      </c>
      <c r="F10" s="29">
        <f t="shared" si="3"/>
        <v>-7.5712589073634207E-2</v>
      </c>
      <c r="G10" s="28">
        <f t="shared" si="4"/>
        <v>0.17054142371036354</v>
      </c>
      <c r="I10" s="30"/>
    </row>
    <row r="11" spans="1:9" x14ac:dyDescent="0.25">
      <c r="A11" s="37">
        <f>Statistik!B19</f>
        <v>1</v>
      </c>
      <c r="B11" s="254">
        <f>Statistik!F19</f>
        <v>0.15261282660332542</v>
      </c>
      <c r="C11" s="38">
        <f t="shared" si="1"/>
        <v>2.3159144893111633E-2</v>
      </c>
      <c r="D11" s="253">
        <f t="shared" si="0"/>
        <v>0</v>
      </c>
      <c r="E11" s="252">
        <f t="shared" si="2"/>
        <v>-0.5</v>
      </c>
      <c r="F11" s="29">
        <f t="shared" si="3"/>
        <v>-1.1579572446555816E-2</v>
      </c>
      <c r="G11" s="28">
        <f t="shared" si="4"/>
        <v>0.18654665957668273</v>
      </c>
      <c r="I11" s="30"/>
    </row>
    <row r="12" spans="1:9" x14ac:dyDescent="0.25">
      <c r="A12" s="37">
        <f>Statistik!B20</f>
        <v>0.5</v>
      </c>
      <c r="B12" s="254">
        <f>Statistik!F20</f>
        <v>0.12470308788598575</v>
      </c>
      <c r="C12" s="38">
        <f t="shared" si="1"/>
        <v>2.7909738717339677E-2</v>
      </c>
      <c r="D12" s="253">
        <f t="shared" si="0"/>
        <v>1</v>
      </c>
      <c r="E12" s="252">
        <f t="shared" si="2"/>
        <v>0.5</v>
      </c>
      <c r="F12" s="29">
        <f t="shared" si="3"/>
        <v>1.3954869358669839E-2</v>
      </c>
      <c r="G12" s="28">
        <f t="shared" si="4"/>
        <v>0.411145384027922</v>
      </c>
      <c r="I12" s="30"/>
    </row>
    <row r="13" spans="1:9" x14ac:dyDescent="0.25">
      <c r="A13" s="37">
        <f>Statistik!B21</f>
        <v>0.25</v>
      </c>
      <c r="B13" s="254">
        <f>Statistik!F21</f>
        <v>6.0965954077593032E-2</v>
      </c>
      <c r="C13" s="38">
        <f t="shared" si="1"/>
        <v>6.3737133808392715E-2</v>
      </c>
      <c r="D13" s="253">
        <f t="shared" si="0"/>
        <v>2</v>
      </c>
      <c r="E13" s="252">
        <f t="shared" si="2"/>
        <v>1.5</v>
      </c>
      <c r="F13" s="29">
        <f t="shared" si="3"/>
        <v>9.5605700712589073E-2</v>
      </c>
      <c r="G13" s="28">
        <f t="shared" si="4"/>
        <v>1.4919278626725714</v>
      </c>
    </row>
    <row r="14" spans="1:9" x14ac:dyDescent="0.25">
      <c r="A14" s="37">
        <f>Statistik!B22</f>
        <v>0.125</v>
      </c>
      <c r="B14" s="254">
        <f>Statistik!F22</f>
        <v>3.0482977038796516E-2</v>
      </c>
      <c r="C14" s="38">
        <f t="shared" si="1"/>
        <v>3.0482977038796516E-2</v>
      </c>
      <c r="D14" s="253">
        <f t="shared" si="0"/>
        <v>3</v>
      </c>
      <c r="E14" s="252">
        <f t="shared" si="2"/>
        <v>2.5</v>
      </c>
      <c r="F14" s="29">
        <f t="shared" si="3"/>
        <v>7.620744259699129E-2</v>
      </c>
      <c r="G14" s="28">
        <f t="shared" si="4"/>
        <v>1.0389749826879593</v>
      </c>
    </row>
    <row r="15" spans="1:9" x14ac:dyDescent="0.25">
      <c r="A15" s="37">
        <f>Statistik!B23</f>
        <v>6.3E-2</v>
      </c>
      <c r="B15" s="254">
        <f>Statistik!F23</f>
        <v>1.5439429928741092E-2</v>
      </c>
      <c r="C15" s="38">
        <f t="shared" si="1"/>
        <v>1.5043547110055424E-2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5.256594729298545E-2</v>
      </c>
      <c r="G15" s="28">
        <f t="shared" si="4"/>
        <v>0.70225479670141389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1.5439429928741092E-2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6.9478147482592623E-2</v>
      </c>
      <c r="G16" s="28">
        <f t="shared" si="4"/>
        <v>0.94855265050055615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-3.3381312682058124</v>
      </c>
      <c r="G19" s="3"/>
    </row>
    <row r="20" spans="1:8" x14ac:dyDescent="0.25">
      <c r="G20" s="33">
        <f>SUM(G3:G18)</f>
        <v>7.4062697759745379</v>
      </c>
    </row>
    <row r="21" spans="1:8" ht="18" thickBot="1" x14ac:dyDescent="0.35">
      <c r="C21" s="41" t="s">
        <v>75</v>
      </c>
      <c r="F21" s="42"/>
      <c r="G21" s="40">
        <f>SQRT(G20)</f>
        <v>2.7214462654946061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17.577197149643705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0.10040695751594322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0.13281868566904195</v>
      </c>
      <c r="G20" s="87">
        <f>Statistik!E13</f>
        <v>0.17616785431512272</v>
      </c>
      <c r="H20" s="87">
        <f>Statistik!E14</f>
        <v>0.20684877276326208</v>
      </c>
      <c r="I20" s="87">
        <f>Statistik!E15</f>
        <v>0.16092636579572447</v>
      </c>
      <c r="J20" s="87">
        <f>Statistik!E16</f>
        <v>9.6991290577988915E-2</v>
      </c>
      <c r="K20" s="87">
        <f>Statistik!E17</f>
        <v>5.0475059382422804E-2</v>
      </c>
      <c r="L20" s="87">
        <f>Statistik!E18</f>
        <v>2.315914489311164E-2</v>
      </c>
      <c r="M20" s="87">
        <f>Statistik!E19</f>
        <v>2.7909738717339667E-2</v>
      </c>
      <c r="N20" s="87">
        <f>Statistik!E20</f>
        <v>6.3737133808392715E-2</v>
      </c>
      <c r="O20" s="87">
        <f>Statistik!E21</f>
        <v>3.0482977038796516E-2</v>
      </c>
      <c r="P20" s="87">
        <f>Statistik!E22</f>
        <v>1.5043547110055424E-2</v>
      </c>
      <c r="Q20" s="87">
        <f>Statistik!E23</f>
        <v>1.5439429928741092E-2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0.13281868566904195</v>
      </c>
      <c r="G15" s="124">
        <f>'Eintrag_Yu&amp;Stand'!G20</f>
        <v>0.17616785431512272</v>
      </c>
      <c r="H15" s="124">
        <f>'Eintrag_Yu&amp;Stand'!H20</f>
        <v>0.20684877276326208</v>
      </c>
      <c r="I15" s="124">
        <f>'Eintrag_Yu&amp;Stand'!I20</f>
        <v>0.16092636579572447</v>
      </c>
      <c r="J15" s="124">
        <f>'Eintrag_Yu&amp;Stand'!J20</f>
        <v>9.6991290577988915E-2</v>
      </c>
      <c r="K15" s="125">
        <f>'Eintrag_Yu&amp;Stand'!K20</f>
        <v>5.0475059382422804E-2</v>
      </c>
      <c r="L15" s="124">
        <f>'Eintrag_Yu&amp;Stand'!L20</f>
        <v>2.315914489311164E-2</v>
      </c>
      <c r="M15" s="124">
        <f>'Eintrag_Yu&amp;Stand'!M20</f>
        <v>2.7909738717339667E-2</v>
      </c>
      <c r="N15" s="124">
        <f>'Eintrag_Yu&amp;Stand'!N20</f>
        <v>6.3737133808392715E-2</v>
      </c>
      <c r="O15" s="124">
        <f>'Eintrag_Yu&amp;Stand'!O20</f>
        <v>3.0482977038796516E-2</v>
      </c>
      <c r="P15" s="124">
        <f>'Eintrag_Yu&amp;Stand'!P20</f>
        <v>1.5043547110055424E-2</v>
      </c>
      <c r="Q15" s="124">
        <f>'Eintrag_Yu&amp;Stand'!Q20</f>
        <v>1.5439429928741092E-2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-8.8418095703234004E-3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-2.7022545399304418E-2</v>
      </c>
      <c r="G295" s="178">
        <f t="shared" si="153"/>
        <v>-1.4081131985068569E-2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-2.6626362078489348E-2</v>
      </c>
      <c r="G296" s="178">
        <f t="shared" si="156"/>
        <v>-2.7750827447438012E-2</v>
      </c>
      <c r="H296" s="178">
        <f t="shared" si="156"/>
        <v>-1.2301040003568835E-2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-1.7203573921508793E-2</v>
      </c>
      <c r="G297" s="178">
        <f t="shared" si="156"/>
        <v>-2.1315181930421454E-2</v>
      </c>
      <c r="H297" s="178">
        <f t="shared" si="156"/>
        <v>-1.9638474777092244E-2</v>
      </c>
      <c r="I297" s="178">
        <f t="shared" si="156"/>
        <v>-6.0313967516711633E-3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-9.1353010389476231E-3</v>
      </c>
      <c r="G298" s="179">
        <f t="shared" si="156"/>
        <v>-1.1879654922198724E-2</v>
      </c>
      <c r="H298" s="179">
        <f t="shared" si="156"/>
        <v>-1.3024451054595407E-2</v>
      </c>
      <c r="I298" s="179">
        <f t="shared" si="156"/>
        <v>-8.0283958884715279E-3</v>
      </c>
      <c r="J298" s="179">
        <f t="shared" si="156"/>
        <v>-1.8917665088267486E-3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-4.2171514160835397E-3</v>
      </c>
      <c r="G299" s="179">
        <f t="shared" si="156"/>
        <v>-5.5601612779537521E-3</v>
      </c>
      <c r="H299" s="179">
        <f t="shared" si="156"/>
        <v>-6.3999383523358749E-3</v>
      </c>
      <c r="I299" s="179">
        <f t="shared" si="156"/>
        <v>-4.6617407739992936E-3</v>
      </c>
      <c r="J299" s="179">
        <f t="shared" si="156"/>
        <v>-2.2201381293494088E-3</v>
      </c>
      <c r="K299" s="179">
        <f t="shared" si="156"/>
        <v>-4.5170751333210125E-4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-5.0923774816110387E-3</v>
      </c>
      <c r="G300" s="179">
        <f t="shared" si="160"/>
        <v>-6.741183277031766E-3</v>
      </c>
      <c r="H300" s="179">
        <f t="shared" si="160"/>
        <v>-7.86768427446553E-3</v>
      </c>
      <c r="I300" s="179">
        <f t="shared" si="160"/>
        <v>-6.0050848864200736E-3</v>
      </c>
      <c r="J300" s="179">
        <f t="shared" si="160"/>
        <v>-3.3859996223295713E-3</v>
      </c>
      <c r="K300" s="179">
        <f t="shared" si="160"/>
        <v>-1.3923786227238444E-3</v>
      </c>
      <c r="L300" s="179">
        <f t="shared" si="160"/>
        <v>-2.4976768384245594E-4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-1.1637869758554643E-2</v>
      </c>
      <c r="G301" s="179">
        <f t="shared" si="160"/>
        <v>-1.5425188238262593E-2</v>
      </c>
      <c r="H301" s="179">
        <f t="shared" si="160"/>
        <v>-1.8075868681874403E-2</v>
      </c>
      <c r="I301" s="179">
        <f t="shared" si="160"/>
        <v>-1.3981616815606852E-2</v>
      </c>
      <c r="J301" s="179">
        <f t="shared" si="160"/>
        <v>-8.2653537234422814E-3</v>
      </c>
      <c r="K301" s="179">
        <f t="shared" si="160"/>
        <v>-4.0240907365679717E-3</v>
      </c>
      <c r="L301" s="179">
        <f t="shared" si="160"/>
        <v>-1.4589479135724687E-3</v>
      </c>
      <c r="M301" s="179">
        <f t="shared" si="160"/>
        <v>-6.8739482219889591E-4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-5.5675796785261905E-3</v>
      </c>
      <c r="G302" s="179">
        <f t="shared" si="160"/>
        <v>-7.3825775618403455E-3</v>
      </c>
      <c r="H302" s="179">
        <f t="shared" si="160"/>
        <v>-8.6620683340903042E-3</v>
      </c>
      <c r="I302" s="179">
        <f t="shared" si="160"/>
        <v>-6.7261988825460728E-3</v>
      </c>
      <c r="J302" s="179">
        <f t="shared" si="160"/>
        <v>-4.0302109543890541E-3</v>
      </c>
      <c r="K302" s="179">
        <f t="shared" si="160"/>
        <v>-2.0571710021522276E-3</v>
      </c>
      <c r="L302" s="179">
        <f t="shared" si="160"/>
        <v>-8.8303576776862386E-4</v>
      </c>
      <c r="M302" s="179">
        <f t="shared" si="160"/>
        <v>-8.4088748195871384E-4</v>
      </c>
      <c r="N302" s="179">
        <f t="shared" si="160"/>
        <v>-7.507716497775175E-4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-2.7479941568819112E-3</v>
      </c>
      <c r="G303" s="179">
        <f t="shared" si="160"/>
        <v>-3.6444142414512738E-3</v>
      </c>
      <c r="H303" s="179">
        <f t="shared" si="160"/>
        <v>-4.2778659708256261E-3</v>
      </c>
      <c r="I303" s="179">
        <f t="shared" si="160"/>
        <v>-3.3258272430055531E-3</v>
      </c>
      <c r="J303" s="179">
        <f t="shared" si="160"/>
        <v>-2.000636143080907E-3</v>
      </c>
      <c r="K303" s="179">
        <f t="shared" si="160"/>
        <v>-1.0350581539366535E-3</v>
      </c>
      <c r="L303" s="179">
        <f t="shared" si="160"/>
        <v>-4.6581014899764727E-4</v>
      </c>
      <c r="M303" s="179">
        <f t="shared" si="160"/>
        <v>-5.2517545162662738E-4</v>
      </c>
      <c r="N303" s="179">
        <f t="shared" si="160"/>
        <v>-9.4769266180775745E-4</v>
      </c>
      <c r="O303" s="179">
        <f t="shared" si="160"/>
        <v>-1.7720076205928986E-4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-2.8204795707582192E-3</v>
      </c>
      <c r="G304" s="179">
        <f t="shared" si="164"/>
        <v>-3.7407983836132688E-3</v>
      </c>
      <c r="H304" s="179">
        <f t="shared" si="164"/>
        <v>-4.3917144366488262E-3</v>
      </c>
      <c r="I304" s="179">
        <f t="shared" si="164"/>
        <v>-3.4157380379003814E-3</v>
      </c>
      <c r="J304" s="179">
        <f t="shared" si="164"/>
        <v>-2.0572199146103322E-3</v>
      </c>
      <c r="K304" s="179">
        <f t="shared" si="164"/>
        <v>-1.0685071218065824E-3</v>
      </c>
      <c r="L304" s="179">
        <f t="shared" si="164"/>
        <v>-4.8735054564819308E-4</v>
      </c>
      <c r="M304" s="179">
        <f t="shared" si="164"/>
        <v>-5.759097825402585E-4</v>
      </c>
      <c r="N304" s="179">
        <f t="shared" si="164"/>
        <v>-1.2292352453935297E-3</v>
      </c>
      <c r="O304" s="179">
        <f t="shared" si="164"/>
        <v>-4.6291661426057612E-4</v>
      </c>
      <c r="P304" s="179">
        <f t="shared" si="164"/>
        <v>-8.7768125944635923E-5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6.393332491609941E-5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8.913649342884725E-4</v>
      </c>
      <c r="G422" s="179">
        <f t="shared" si="255"/>
        <v>7.3794995038025085E-5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4.1471025102676962E-4</v>
      </c>
      <c r="G423" s="179">
        <f t="shared" si="258"/>
        <v>-1.8761717380340058E-4</v>
      </c>
      <c r="H423" s="179">
        <f t="shared" si="258"/>
        <v>-9.202628711597191E-5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-3.6525954094833739E-4</v>
      </c>
      <c r="G424" s="179">
        <f t="shared" si="258"/>
        <v>-9.3639352548129627E-4</v>
      </c>
      <c r="H424" s="179">
        <f t="shared" si="258"/>
        <v>-9.5698838289992854E-4</v>
      </c>
      <c r="I424" s="179">
        <f t="shared" si="258"/>
        <v>-6.5868543536336206E-5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-4.5559092294783661E-4</v>
      </c>
      <c r="G425" s="179">
        <f t="shared" si="258"/>
        <v>-8.8523768802736651E-4</v>
      </c>
      <c r="H425" s="179">
        <f t="shared" si="258"/>
        <v>-1.1300453858924357E-3</v>
      </c>
      <c r="I425" s="179">
        <f t="shared" si="258"/>
        <v>-3.9690623771569835E-4</v>
      </c>
      <c r="J425" s="179">
        <f t="shared" si="258"/>
        <v>-1.5031178608505536E-5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-2.8222301505694984E-4</v>
      </c>
      <c r="G426" s="179">
        <f t="shared" si="258"/>
        <v>-5.1533061322672812E-4</v>
      </c>
      <c r="H426" s="179">
        <f t="shared" si="258"/>
        <v>-6.9695720372655538E-4</v>
      </c>
      <c r="I426" s="179">
        <f t="shared" si="258"/>
        <v>-3.5724026396799833E-4</v>
      </c>
      <c r="J426" s="179">
        <f t="shared" si="258"/>
        <v>-7.3369198179401012E-5</v>
      </c>
      <c r="K426" s="179">
        <f t="shared" si="258"/>
        <v>-2.107628396117503E-6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-3.269835342933809E-4</v>
      </c>
      <c r="G427" s="179">
        <f t="shared" si="262"/>
        <v>-6.0996312807264476E-4</v>
      </c>
      <c r="H427" s="179">
        <f t="shared" si="262"/>
        <v>-8.527749090893647E-4</v>
      </c>
      <c r="I427" s="179">
        <f t="shared" si="262"/>
        <v>-4.7393191770664145E-4</v>
      </c>
      <c r="J427" s="179">
        <f t="shared" si="262"/>
        <v>-1.3011140730530819E-4</v>
      </c>
      <c r="K427" s="179">
        <f t="shared" si="262"/>
        <v>-1.4063296840856987E-5</v>
      </c>
      <c r="L427" s="179">
        <f t="shared" si="262"/>
        <v>2.026773086803531E-7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-4.9267416744445242E-4</v>
      </c>
      <c r="G428" s="179">
        <f t="shared" si="262"/>
        <v>-1.0614931743612101E-3</v>
      </c>
      <c r="H428" s="179">
        <f t="shared" si="262"/>
        <v>-1.5787854139284155E-3</v>
      </c>
      <c r="I428" s="179">
        <f t="shared" si="262"/>
        <v>-8.2333163882468375E-4</v>
      </c>
      <c r="J428" s="179">
        <f t="shared" si="262"/>
        <v>-1.6307908275922702E-4</v>
      </c>
      <c r="K428" s="179">
        <f t="shared" si="262"/>
        <v>2.9685584842295037E-5</v>
      </c>
      <c r="L428" s="179">
        <f t="shared" si="262"/>
        <v>2.6498335458895118E-5</v>
      </c>
      <c r="M428" s="179">
        <f t="shared" si="262"/>
        <v>4.2067090115770459E-6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-3.4934738341114188E-4</v>
      </c>
      <c r="G429" s="179">
        <f t="shared" si="262"/>
        <v>-6.5909898862816804E-4</v>
      </c>
      <c r="H429" s="179">
        <f t="shared" si="262"/>
        <v>-9.3505618484972534E-4</v>
      </c>
      <c r="I429" s="179">
        <f t="shared" si="262"/>
        <v>-5.3553005110063934E-4</v>
      </c>
      <c r="J429" s="179">
        <f t="shared" si="262"/>
        <v>-1.6240633789918682E-4</v>
      </c>
      <c r="K429" s="179">
        <f t="shared" si="262"/>
        <v>-2.4401656072327937E-5</v>
      </c>
      <c r="L429" s="179">
        <f t="shared" si="262"/>
        <v>3.5973530419647221E-6</v>
      </c>
      <c r="M429" s="179">
        <f t="shared" si="262"/>
        <v>9.6851462935657688E-7</v>
      </c>
      <c r="N429" s="179">
        <f t="shared" si="262"/>
        <v>-4.2645654773528204E-6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-1.9849358985710692E-4</v>
      </c>
      <c r="G430" s="179">
        <f t="shared" si="262"/>
        <v>-3.6004309151747193E-4</v>
      </c>
      <c r="H430" s="179">
        <f t="shared" si="262"/>
        <v>-5.0282372747799669E-4</v>
      </c>
      <c r="I430" s="179">
        <f t="shared" si="262"/>
        <v>-2.9697715801211525E-4</v>
      </c>
      <c r="J430" s="179">
        <f t="shared" si="262"/>
        <v>-1.0006845130847551E-4</v>
      </c>
      <c r="K430" s="179">
        <f t="shared" si="262"/>
        <v>-2.2220493445716946E-5</v>
      </c>
      <c r="L430" s="179">
        <f t="shared" si="262"/>
        <v>-2.2429538477210931E-6</v>
      </c>
      <c r="M430" s="179">
        <f t="shared" si="262"/>
        <v>-3.7585541903293513E-6</v>
      </c>
      <c r="N430" s="179">
        <f t="shared" si="262"/>
        <v>-2.0655112767959272E-5</v>
      </c>
      <c r="O430" s="179">
        <f t="shared" si="262"/>
        <v>-4.6732372356084586E-7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-2.0307004685826604E-4</v>
      </c>
      <c r="G431" s="179">
        <f t="shared" si="264"/>
        <v>-3.6875171314800284E-4</v>
      </c>
      <c r="H431" s="179">
        <f t="shared" si="264"/>
        <v>-5.1541977603117078E-4</v>
      </c>
      <c r="I431" s="179">
        <f t="shared" si="264"/>
        <v>-3.0453731966800102E-4</v>
      </c>
      <c r="J431" s="179">
        <f t="shared" si="264"/>
        <v>-1.026892564431997E-4</v>
      </c>
      <c r="K431" s="179">
        <f t="shared" si="264"/>
        <v>-2.2848501646581248E-5</v>
      </c>
      <c r="L431" s="179">
        <f t="shared" si="264"/>
        <v>-2.2792040131891744E-6</v>
      </c>
      <c r="M431" s="179">
        <f t="shared" si="264"/>
        <v>-4.2594054363278552E-6</v>
      </c>
      <c r="N431" s="179">
        <f t="shared" si="264"/>
        <v>-3.2982093171516065E-5</v>
      </c>
      <c r="O431" s="179">
        <f t="shared" si="264"/>
        <v>-3.1029447890625751E-6</v>
      </c>
      <c r="P431" s="179">
        <f t="shared" si="264"/>
        <v>5.7957392708918334E-9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1.5762230295757553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1.4864600009173596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1.4157890979324992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1.3621503578131313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1.3684024243788875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1.3848834037885154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1.3681636286275012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1.2986729031825177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1.3354776322284536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1.3958713781705645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1.3787257155413049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1.3998977700177382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1.4551024036331011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1.5724169087679229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9.9823882385512402E-2</v>
      </c>
      <c r="G552" s="175">
        <f t="shared" si="358"/>
        <v>5.9628165933244923E-2</v>
      </c>
      <c r="H552" s="175">
        <f t="shared" si="358"/>
        <v>1.8027985213283582E-2</v>
      </c>
      <c r="I552" s="175">
        <f t="shared" si="358"/>
        <v>4.9211031233947662E-3</v>
      </c>
      <c r="J552" s="175">
        <f t="shared" si="358"/>
        <v>1.2558096851324914E-3</v>
      </c>
      <c r="K552" s="175">
        <f t="shared" si="358"/>
        <v>3.1225657762171306E-4</v>
      </c>
      <c r="L552" s="175">
        <f t="shared" si="358"/>
        <v>7.544793367589632E-5</v>
      </c>
      <c r="M552" s="175">
        <f t="shared" si="358"/>
        <v>1.9219383800114093E-5</v>
      </c>
      <c r="N552" s="175">
        <f t="shared" si="358"/>
        <v>4.9500246402726333E-6</v>
      </c>
      <c r="O552" s="175">
        <f t="shared" si="358"/>
        <v>1.2272311429594416E-6</v>
      </c>
      <c r="P552" s="175">
        <f t="shared" si="358"/>
        <v>3.0998440745332009E-7</v>
      </c>
      <c r="Q552" s="175">
        <f t="shared" si="358"/>
        <v>8.0844478489204043E-8</v>
      </c>
      <c r="R552" s="175">
        <f t="shared" si="358"/>
        <v>2.0656888639262801E-8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0.12016098566590309</v>
      </c>
      <c r="F553" s="179">
        <f t="shared" si="358"/>
        <v>0</v>
      </c>
      <c r="G553" s="179">
        <f t="shared" si="358"/>
        <v>8.7106338315848048E-2</v>
      </c>
      <c r="H553" s="179">
        <f t="shared" si="358"/>
        <v>5.6238589338461716E-2</v>
      </c>
      <c r="I553" s="179">
        <f t="shared" si="358"/>
        <v>1.8636969258241466E-2</v>
      </c>
      <c r="J553" s="179">
        <f t="shared" si="358"/>
        <v>4.9639785512698318E-3</v>
      </c>
      <c r="K553" s="179">
        <f t="shared" si="358"/>
        <v>1.2453919553425689E-3</v>
      </c>
      <c r="L553" s="179">
        <f t="shared" si="358"/>
        <v>3.0153415506155079E-4</v>
      </c>
      <c r="M553" s="179">
        <f t="shared" si="358"/>
        <v>7.6862992966233242E-5</v>
      </c>
      <c r="N553" s="179">
        <f t="shared" si="358"/>
        <v>1.9799295126707088E-5</v>
      </c>
      <c r="O553" s="179">
        <f t="shared" si="358"/>
        <v>4.9088730242684392E-6</v>
      </c>
      <c r="P553" s="179">
        <f t="shared" si="358"/>
        <v>1.2399345298925207E-6</v>
      </c>
      <c r="Q553" s="179">
        <f t="shared" si="358"/>
        <v>3.2337772983926824E-7</v>
      </c>
      <c r="R553" s="179">
        <f t="shared" si="358"/>
        <v>8.2627545023486842E-8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0.47931329109835946</v>
      </c>
      <c r="F554" s="179">
        <f t="shared" si="358"/>
        <v>0.10465445518309946</v>
      </c>
      <c r="G554" s="179">
        <f t="shared" si="358"/>
        <v>0</v>
      </c>
      <c r="H554" s="179">
        <f t="shared" si="358"/>
        <v>7.7861275480717626E-2</v>
      </c>
      <c r="I554" s="179">
        <f t="shared" si="358"/>
        <v>5.7227446027901266E-2</v>
      </c>
      <c r="J554" s="179">
        <f t="shared" si="358"/>
        <v>1.8561205931489983E-2</v>
      </c>
      <c r="K554" s="179">
        <f t="shared" si="358"/>
        <v>4.8439860725479136E-3</v>
      </c>
      <c r="L554" s="179">
        <f t="shared" si="358"/>
        <v>1.1829871284355718E-3</v>
      </c>
      <c r="M554" s="179">
        <f t="shared" si="358"/>
        <v>3.0236370694038556E-4</v>
      </c>
      <c r="N554" s="179">
        <f t="shared" si="358"/>
        <v>7.7932594991755354E-5</v>
      </c>
      <c r="O554" s="179">
        <f t="shared" si="358"/>
        <v>1.9324256856605155E-5</v>
      </c>
      <c r="P554" s="179">
        <f t="shared" si="358"/>
        <v>4.8812766482634986E-6</v>
      </c>
      <c r="Q554" s="179">
        <f t="shared" si="358"/>
        <v>1.2730576350805489E-6</v>
      </c>
      <c r="R554" s="179">
        <f t="shared" si="358"/>
        <v>3.2528465796283322E-7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0.74613920244619591</v>
      </c>
      <c r="F555" s="179">
        <f t="shared" si="358"/>
        <v>0.45771511966393902</v>
      </c>
      <c r="G555" s="179">
        <f t="shared" si="358"/>
        <v>9.7461656496676152E-2</v>
      </c>
      <c r="H555" s="179">
        <f t="shared" si="358"/>
        <v>0</v>
      </c>
      <c r="I555" s="179">
        <f t="shared" si="358"/>
        <v>7.8081124493329254E-2</v>
      </c>
      <c r="J555" s="179">
        <f t="shared" si="358"/>
        <v>5.83113576045345E-2</v>
      </c>
      <c r="K555" s="179">
        <f t="shared" si="358"/>
        <v>1.8361716358058004E-2</v>
      </c>
      <c r="L555" s="179">
        <f t="shared" si="358"/>
        <v>4.6631582849007104E-3</v>
      </c>
      <c r="M555" s="179">
        <f t="shared" si="358"/>
        <v>1.2056942466219381E-3</v>
      </c>
      <c r="N555" s="179">
        <f t="shared" si="358"/>
        <v>3.1152678937497588E-4</v>
      </c>
      <c r="O555" s="179">
        <f t="shared" si="358"/>
        <v>7.7284102829368E-5</v>
      </c>
      <c r="P555" s="179">
        <f t="shared" si="358"/>
        <v>1.9524333630875972E-5</v>
      </c>
      <c r="Q555" s="179">
        <f t="shared" si="358"/>
        <v>5.0921847590678173E-6</v>
      </c>
      <c r="R555" s="179">
        <f t="shared" si="358"/>
        <v>1.3011362647737527E-6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0.87778746742301683</v>
      </c>
      <c r="F556" s="179">
        <f t="shared" si="358"/>
        <v>0.72887241160357752</v>
      </c>
      <c r="G556" s="179">
        <f t="shared" si="358"/>
        <v>0.43367573591046416</v>
      </c>
      <c r="H556" s="179">
        <f t="shared" si="358"/>
        <v>8.3265990835791948E-2</v>
      </c>
      <c r="I556" s="179">
        <f t="shared" si="358"/>
        <v>0</v>
      </c>
      <c r="J556" s="179">
        <f t="shared" si="358"/>
        <v>8.2017475094638276E-2</v>
      </c>
      <c r="K556" s="179">
        <f t="shared" si="358"/>
        <v>5.60459073438258E-2</v>
      </c>
      <c r="L556" s="179">
        <f t="shared" si="358"/>
        <v>1.6991448441826481E-2</v>
      </c>
      <c r="M556" s="179">
        <f t="shared" si="358"/>
        <v>4.6146456175584051E-3</v>
      </c>
      <c r="N556" s="179">
        <f t="shared" si="358"/>
        <v>1.2043621826472992E-3</v>
      </c>
      <c r="O556" s="179">
        <f t="shared" si="358"/>
        <v>2.9935654563317062E-4</v>
      </c>
      <c r="P556" s="179">
        <f t="shared" si="358"/>
        <v>7.5664288490000456E-5</v>
      </c>
      <c r="Q556" s="179">
        <f t="shared" si="358"/>
        <v>1.9736505897715743E-5</v>
      </c>
      <c r="R556" s="179">
        <f t="shared" si="358"/>
        <v>5.043138426027168E-6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0.9412986267748743</v>
      </c>
      <c r="F557" s="179">
        <f t="shared" si="358"/>
        <v>0.87183110445187872</v>
      </c>
      <c r="G557" s="179">
        <f t="shared" si="358"/>
        <v>0.71916309400100531</v>
      </c>
      <c r="H557" s="179">
        <f t="shared" si="358"/>
        <v>0.41587604439069414</v>
      </c>
      <c r="I557" s="179">
        <f t="shared" si="358"/>
        <v>8.9881948076423274E-2</v>
      </c>
      <c r="J557" s="179">
        <f t="shared" si="358"/>
        <v>0</v>
      </c>
      <c r="K557" s="179">
        <f t="shared" si="358"/>
        <v>7.8967162866785914E-2</v>
      </c>
      <c r="L557" s="179">
        <f t="shared" si="358"/>
        <v>5.1227655876249577E-2</v>
      </c>
      <c r="M557" s="179">
        <f t="shared" si="358"/>
        <v>1.7447685218751063E-2</v>
      </c>
      <c r="N557" s="179">
        <f t="shared" si="358"/>
        <v>4.7646739024042239E-3</v>
      </c>
      <c r="O557" s="179">
        <f t="shared" si="358"/>
        <v>1.1941890107972839E-3</v>
      </c>
      <c r="P557" s="179">
        <f t="shared" si="358"/>
        <v>3.0246736392271624E-4</v>
      </c>
      <c r="Q557" s="179">
        <f t="shared" si="358"/>
        <v>7.8934900815750186E-5</v>
      </c>
      <c r="R557" s="179">
        <f t="shared" si="358"/>
        <v>2.0171981852909591E-5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0.97132992046854971</v>
      </c>
      <c r="F558" s="179">
        <f t="shared" si="358"/>
        <v>0.93859810319631953</v>
      </c>
      <c r="G558" s="179">
        <f t="shared" si="358"/>
        <v>0.867521588985253</v>
      </c>
      <c r="H558" s="179">
        <f t="shared" si="358"/>
        <v>0.70836493361153163</v>
      </c>
      <c r="I558" s="179">
        <f t="shared" si="358"/>
        <v>0.42616548357852857</v>
      </c>
      <c r="J558" s="179">
        <f t="shared" si="358"/>
        <v>9.2573401289281002E-2</v>
      </c>
      <c r="K558" s="179">
        <f t="shared" si="358"/>
        <v>0</v>
      </c>
      <c r="L558" s="179">
        <f t="shared" si="358"/>
        <v>6.5886811715067009E-2</v>
      </c>
      <c r="M558" s="179">
        <f t="shared" si="358"/>
        <v>5.3871981317541937E-2</v>
      </c>
      <c r="N558" s="179">
        <f t="shared" si="358"/>
        <v>1.8150842672819929E-2</v>
      </c>
      <c r="O558" s="179">
        <f t="shared" si="358"/>
        <v>4.7223816237491074E-3</v>
      </c>
      <c r="P558" s="179">
        <f t="shared" si="358"/>
        <v>1.2067494139175803E-3</v>
      </c>
      <c r="Q558" s="179">
        <f t="shared" si="358"/>
        <v>3.1555912189278604E-4</v>
      </c>
      <c r="R558" s="179">
        <f t="shared" si="358"/>
        <v>8.0678716237999264E-5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0.98584445787810626</v>
      </c>
      <c r="F559" s="179">
        <f t="shared" si="358"/>
        <v>0.97006694258954751</v>
      </c>
      <c r="G559" s="179">
        <f t="shared" si="358"/>
        <v>0.93672710611782584</v>
      </c>
      <c r="H559" s="179">
        <f t="shared" si="358"/>
        <v>0.86278099022679278</v>
      </c>
      <c r="I559" s="179">
        <f t="shared" si="358"/>
        <v>0.714594718670993</v>
      </c>
      <c r="J559" s="179">
        <f t="shared" si="358"/>
        <v>0.43179884880261038</v>
      </c>
      <c r="K559" s="179">
        <f t="shared" si="358"/>
        <v>8.9842493472479565E-2</v>
      </c>
      <c r="L559" s="179">
        <f t="shared" si="358"/>
        <v>0</v>
      </c>
      <c r="M559" s="179">
        <f t="shared" si="358"/>
        <v>7.2897892256171409E-2</v>
      </c>
      <c r="N559" s="179">
        <f t="shared" si="358"/>
        <v>5.7783729524157529E-2</v>
      </c>
      <c r="O559" s="179">
        <f t="shared" si="358"/>
        <v>1.7955835364110568E-2</v>
      </c>
      <c r="P559" s="179">
        <f t="shared" si="358"/>
        <v>4.7745764611751501E-3</v>
      </c>
      <c r="Q559" s="179">
        <f t="shared" si="358"/>
        <v>1.2592696156720012E-3</v>
      </c>
      <c r="R559" s="179">
        <f t="shared" si="358"/>
        <v>3.2256552239099567E-4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0.99296822941507668</v>
      </c>
      <c r="F560" s="179">
        <f t="shared" si="358"/>
        <v>0.98523686000284494</v>
      </c>
      <c r="G560" s="179">
        <f t="shared" si="358"/>
        <v>0.96921959653462397</v>
      </c>
      <c r="H560" s="179">
        <f t="shared" si="358"/>
        <v>0.93469913256929926</v>
      </c>
      <c r="I560" s="179">
        <f t="shared" si="358"/>
        <v>0.86568288111516989</v>
      </c>
      <c r="J560" s="179">
        <f t="shared" si="358"/>
        <v>0.71797546888817398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0.42608189493159376</v>
      </c>
      <c r="L560" s="179">
        <f t="shared" si="358"/>
        <v>7.7742680951514889E-2</v>
      </c>
      <c r="M560" s="179">
        <f t="shared" si="358"/>
        <v>0</v>
      </c>
      <c r="N560" s="179">
        <f t="shared" si="358"/>
        <v>8.4002781708247834E-2</v>
      </c>
      <c r="O560" s="179">
        <f t="shared" si="358"/>
        <v>5.6718768167814265E-2</v>
      </c>
      <c r="P560" s="179">
        <f t="shared" si="358"/>
        <v>1.819618575584523E-2</v>
      </c>
      <c r="Q560" s="179">
        <f t="shared" si="358"/>
        <v>4.9871989486558951E-3</v>
      </c>
      <c r="R560" s="179">
        <f t="shared" si="358"/>
        <v>1.2878102989566588E-3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0.99649575277047664</v>
      </c>
      <c r="F561" s="179">
        <f t="shared" si="358"/>
        <v>0.99267064900687307</v>
      </c>
      <c r="G561" s="179">
        <f t="shared" si="358"/>
        <v>0.98483719204760212</v>
      </c>
      <c r="H561" s="179">
        <f t="shared" si="358"/>
        <v>0.96831184601502729</v>
      </c>
      <c r="I561" s="179">
        <f t="shared" si="358"/>
        <v>0.93601972298342107</v>
      </c>
      <c r="J561" s="179">
        <f t="shared" si="358"/>
        <v>0.86715618419590823</v>
      </c>
      <c r="K561" s="179">
        <f t="shared" si="358"/>
        <v>0.71454442265581919</v>
      </c>
      <c r="L561" s="179">
        <f t="shared" si="358"/>
        <v>0.3988918118774179</v>
      </c>
      <c r="M561" s="179">
        <f t="shared" si="358"/>
        <v>8.4311031114679011E-2</v>
      </c>
      <c r="N561" s="179">
        <f t="shared" si="358"/>
        <v>0</v>
      </c>
      <c r="O561" s="179">
        <f t="shared" si="358"/>
        <v>8.0898248690122465E-2</v>
      </c>
      <c r="P561" s="179">
        <f t="shared" si="358"/>
        <v>5.8029208048816609E-2</v>
      </c>
      <c r="Q561" s="179">
        <f t="shared" si="358"/>
        <v>1.9086557455253245E-2</v>
      </c>
      <c r="R561" s="179">
        <f t="shared" si="358"/>
        <v>5.1100734409762674E-3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0.99825080296271562</v>
      </c>
      <c r="F562" s="179">
        <f t="shared" si="358"/>
        <v>0.99634854702630959</v>
      </c>
      <c r="G562" s="179">
        <f t="shared" si="358"/>
        <v>0.99247704746481069</v>
      </c>
      <c r="H562" s="179">
        <f t="shared" si="358"/>
        <v>0.98441221341327589</v>
      </c>
      <c r="I562" s="179">
        <f t="shared" si="358"/>
        <v>0.96893045629284347</v>
      </c>
      <c r="J562" s="179">
        <f t="shared" si="358"/>
        <v>0.93664635760261006</v>
      </c>
      <c r="K562" s="179">
        <f t="shared" si="358"/>
        <v>0.86566103982769449</v>
      </c>
      <c r="L562" s="179">
        <f t="shared" si="358"/>
        <v>0.69793096249323583</v>
      </c>
      <c r="M562" s="179">
        <f t="shared" si="358"/>
        <v>0.41405456370572996</v>
      </c>
      <c r="N562" s="179">
        <f t="shared" si="358"/>
        <v>9.4334320651834905E-2</v>
      </c>
      <c r="O562" s="179">
        <f t="shared" si="358"/>
        <v>0</v>
      </c>
      <c r="P562" s="179">
        <f t="shared" si="358"/>
        <v>8.472650494878689E-2</v>
      </c>
      <c r="Q562" s="179">
        <f t="shared" si="358"/>
        <v>6.1930163912564375E-2</v>
      </c>
      <c r="R562" s="179">
        <f t="shared" si="358"/>
        <v>1.9726083920837096E-2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0.99912613524695315</v>
      </c>
      <c r="F563" s="179">
        <f t="shared" si="358"/>
        <v>0.99817759987586552</v>
      </c>
      <c r="G563" s="179">
        <f t="shared" si="358"/>
        <v>0.99625333225024615</v>
      </c>
      <c r="H563" s="179">
        <f t="shared" si="358"/>
        <v>0.99227205494240056</v>
      </c>
      <c r="I563" s="179">
        <f t="shared" si="358"/>
        <v>0.98471005610009665</v>
      </c>
      <c r="J563" s="179">
        <f t="shared" si="358"/>
        <v>0.96920981129928452</v>
      </c>
      <c r="K563" s="179">
        <f t="shared" si="358"/>
        <v>0.93601047890367983</v>
      </c>
      <c r="L563" s="179">
        <f t="shared" si="358"/>
        <v>0.85856196277477592</v>
      </c>
      <c r="M563" s="179">
        <f t="shared" si="358"/>
        <v>0.70726232446745196</v>
      </c>
      <c r="N563" s="179">
        <f t="shared" si="358"/>
        <v>0.43541378544209436</v>
      </c>
      <c r="O563" s="179">
        <f t="shared" si="358"/>
        <v>9.1575005807380011E-2</v>
      </c>
      <c r="P563" s="179">
        <f t="shared" si="358"/>
        <v>0</v>
      </c>
      <c r="Q563" s="179">
        <f t="shared" si="358"/>
        <v>9.4004010433907964E-2</v>
      </c>
      <c r="R563" s="179">
        <f t="shared" si="358"/>
        <v>6.6539558770247545E-2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0.99955975585783174</v>
      </c>
      <c r="F564" s="179">
        <f t="shared" si="358"/>
        <v>0.9990823444441721</v>
      </c>
      <c r="G564" s="179">
        <f t="shared" si="358"/>
        <v>0.99811540543300181</v>
      </c>
      <c r="H564" s="179">
        <f t="shared" si="358"/>
        <v>0.99612182947096795</v>
      </c>
      <c r="I564" s="179">
        <f t="shared" si="358"/>
        <v>0.99235681995226444</v>
      </c>
      <c r="J564" s="179">
        <f t="shared" si="358"/>
        <v>0.98471730185795048</v>
      </c>
      <c r="K564" s="179">
        <f t="shared" si="358"/>
        <v>0.96867001745090142</v>
      </c>
      <c r="L564" s="179">
        <f t="shared" si="358"/>
        <v>0.9325087857390657</v>
      </c>
      <c r="M564" s="179">
        <f t="shared" si="358"/>
        <v>0.86132417759704294</v>
      </c>
      <c r="N564" s="179">
        <f t="shared" si="358"/>
        <v>0.71772600769913408</v>
      </c>
      <c r="O564" s="179">
        <f t="shared" si="358"/>
        <v>0.42564886447161171</v>
      </c>
      <c r="P564" s="179">
        <f t="shared" si="358"/>
        <v>9.1979194742201856E-2</v>
      </c>
      <c r="Q564" s="179">
        <f t="shared" si="358"/>
        <v>0</v>
      </c>
      <c r="R564" s="179">
        <f t="shared" si="358"/>
        <v>0.11472078432197527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0.99978341861594755</v>
      </c>
      <c r="F565" s="179">
        <f t="shared" si="358"/>
        <v>0.99954866736634551</v>
      </c>
      <c r="G565" s="179">
        <f t="shared" si="358"/>
        <v>0.99907360915175181</v>
      </c>
      <c r="H565" s="179">
        <f t="shared" si="358"/>
        <v>0.99809596731421901</v>
      </c>
      <c r="I565" s="179">
        <f t="shared" si="358"/>
        <v>0.99625527546617387</v>
      </c>
      <c r="J565" s="179">
        <f t="shared" si="358"/>
        <v>0.9925414654608119</v>
      </c>
      <c r="K565" s="179">
        <f t="shared" si="358"/>
        <v>0.98483246091536092</v>
      </c>
      <c r="L565" s="179">
        <f t="shared" si="358"/>
        <v>0.96791903222051956</v>
      </c>
      <c r="M565" s="179">
        <f t="shared" si="358"/>
        <v>0.9352487174912486</v>
      </c>
      <c r="N565" s="179">
        <f t="shared" si="358"/>
        <v>0.86924363684126504</v>
      </c>
      <c r="O565" s="179">
        <f t="shared" si="358"/>
        <v>0.71917241248674091</v>
      </c>
      <c r="P565" s="179">
        <f t="shared" si="358"/>
        <v>0.44079659671452193</v>
      </c>
      <c r="Q565" s="179">
        <f t="shared" si="358"/>
        <v>0.10994057506535423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0.99997275764086258</v>
      </c>
      <c r="F566" s="179">
        <f t="shared" si="358"/>
        <v>0.99994324206914498</v>
      </c>
      <c r="G566" s="179">
        <f t="shared" si="358"/>
        <v>0.99988355540291429</v>
      </c>
      <c r="H566" s="179">
        <f t="shared" si="358"/>
        <v>0.99976091761305108</v>
      </c>
      <c r="I566" s="179">
        <f t="shared" si="358"/>
        <v>0.99953063040784518</v>
      </c>
      <c r="J566" s="179">
        <f t="shared" si="358"/>
        <v>0.99906833380676385</v>
      </c>
      <c r="K566" s="179">
        <f t="shared" si="358"/>
        <v>0.99811928620964918</v>
      </c>
      <c r="L566" s="179">
        <f t="shared" si="358"/>
        <v>0.99609441825765976</v>
      </c>
      <c r="M566" s="179">
        <f t="shared" si="358"/>
        <v>0.99230110889624723</v>
      </c>
      <c r="N566" s="179">
        <f t="shared" si="358"/>
        <v>0.9849504068534527</v>
      </c>
      <c r="O566" s="179">
        <f t="shared" si="358"/>
        <v>0.96915725532313468</v>
      </c>
      <c r="P566" s="179">
        <f t="shared" si="358"/>
        <v>0.93730461335992432</v>
      </c>
      <c r="Q566" s="179">
        <f t="shared" si="358"/>
        <v>0.87410421707080432</v>
      </c>
      <c r="R566" s="179">
        <f t="shared" si="358"/>
        <v>0.74606444581129805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0.99999958089763297</v>
      </c>
      <c r="F567" s="179">
        <f t="shared" si="358"/>
        <v>0.99999912685041337</v>
      </c>
      <c r="G567" s="179">
        <f t="shared" si="358"/>
        <v>0.99999820876582779</v>
      </c>
      <c r="H567" s="179">
        <f t="shared" si="358"/>
        <v>0.99999632280829498</v>
      </c>
      <c r="I567" s="179">
        <f t="shared" si="358"/>
        <v>0.99999278274073178</v>
      </c>
      <c r="J567" s="179">
        <f t="shared" si="358"/>
        <v>0.99998568132910803</v>
      </c>
      <c r="K567" s="179">
        <f t="shared" si="358"/>
        <v>0.99997112685950607</v>
      </c>
      <c r="L567" s="179">
        <f t="shared" si="358"/>
        <v>0.99994020926183658</v>
      </c>
      <c r="M567" s="179">
        <f t="shared" si="358"/>
        <v>0.99988260923251426</v>
      </c>
      <c r="N567" s="179">
        <f t="shared" si="358"/>
        <v>0.99977206817958575</v>
      </c>
      <c r="O567" s="179">
        <f t="shared" si="358"/>
        <v>0.99954019248974058</v>
      </c>
      <c r="P567" s="179">
        <f t="shared" si="358"/>
        <v>0.99908937055450731</v>
      </c>
      <c r="Q567" s="179">
        <f t="shared" si="358"/>
        <v>0.99823876074984463</v>
      </c>
      <c r="R567" s="179">
        <f t="shared" si="358"/>
        <v>0.9966033599087587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1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0.99999999999999989</v>
      </c>
      <c r="R568" s="179">
        <f t="shared" si="372"/>
        <v>1.0000000000000002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1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0.99999999999999989</v>
      </c>
      <c r="R569" s="179">
        <f t="shared" si="372"/>
        <v>1.0000000000000002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1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0.99999999999999989</v>
      </c>
      <c r="R570" s="179">
        <f t="shared" si="372"/>
        <v>1.0000000000000002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1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0.99999999999999989</v>
      </c>
      <c r="R571" s="179">
        <f t="shared" si="372"/>
        <v>1.0000000000000002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1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0.99999999999999989</v>
      </c>
      <c r="R572" s="179">
        <f t="shared" si="372"/>
        <v>1.0000000000000002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1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0.99999999999999989</v>
      </c>
      <c r="R573" s="179">
        <f t="shared" si="372"/>
        <v>1.0000000000000002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1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0.99999999999999989</v>
      </c>
      <c r="R574" s="179">
        <f t="shared" si="372"/>
        <v>1.0000000000000002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1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0.99999999999999989</v>
      </c>
      <c r="R575" s="179">
        <f t="shared" si="372"/>
        <v>1.0000000000000002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1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0.99999999999999989</v>
      </c>
      <c r="R576" s="179">
        <f t="shared" si="372"/>
        <v>1.0000000000000002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1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0.99999999999999989</v>
      </c>
      <c r="R577" s="179">
        <f t="shared" si="372"/>
        <v>1.0000000000000002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1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0.99999999999999989</v>
      </c>
      <c r="R578" s="179">
        <f t="shared" si="372"/>
        <v>1.0000000000000002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1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0.99999999999999989</v>
      </c>
      <c r="R579" s="179">
        <f t="shared" si="372"/>
        <v>1.0000000000000002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1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0.99999999999999989</v>
      </c>
      <c r="R580" s="179">
        <f t="shared" si="372"/>
        <v>1.0000000000000002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1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0.99999999999999989</v>
      </c>
      <c r="R581" s="179">
        <f t="shared" si="372"/>
        <v>1.0000000000000002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1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0.99999999999999989</v>
      </c>
      <c r="R582" s="179">
        <f t="shared" si="372"/>
        <v>1.0000000000000002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1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0.99999999999999989</v>
      </c>
      <c r="R583" s="179">
        <f t="shared" si="372"/>
        <v>1.0000000000000002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1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0.99999999999999989</v>
      </c>
      <c r="R584" s="179">
        <f t="shared" si="381"/>
        <v>1.0000000000000002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1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0.99999999999999989</v>
      </c>
      <c r="R585" s="179">
        <f t="shared" si="381"/>
        <v>1.0000000000000002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1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0.99999999999999989</v>
      </c>
      <c r="R586" s="179">
        <f t="shared" si="381"/>
        <v>1.0000000000000002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1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0.99999999999999989</v>
      </c>
      <c r="R587" s="179">
        <f t="shared" si="381"/>
        <v>1.0000000000000002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1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0.99999999999999989</v>
      </c>
      <c r="R588" s="179">
        <f t="shared" si="381"/>
        <v>1.0000000000000002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1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0.99999999999999989</v>
      </c>
      <c r="R589" s="179">
        <f t="shared" si="381"/>
        <v>1.0000000000000002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1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0.99999999999999989</v>
      </c>
      <c r="R590" s="179">
        <f t="shared" si="381"/>
        <v>1.0000000000000002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1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0.99999999999999989</v>
      </c>
      <c r="R591" s="179">
        <f t="shared" si="381"/>
        <v>1.0000000000000002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1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0.99999999999999989</v>
      </c>
      <c r="R592" s="179">
        <f t="shared" si="381"/>
        <v>1.0000000000000002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1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0.99999999999999989</v>
      </c>
      <c r="R593" s="179">
        <f t="shared" si="381"/>
        <v>1.0000000000000002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1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0.99999999999999989</v>
      </c>
      <c r="R594" s="179">
        <f t="shared" si="381"/>
        <v>1.0000000000000002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1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0.99999999999999989</v>
      </c>
      <c r="R595" s="179">
        <f t="shared" si="381"/>
        <v>1.0000000000000002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1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0.99999999999999989</v>
      </c>
      <c r="R596" s="179">
        <f t="shared" si="381"/>
        <v>1.0000000000000002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1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0.99999999999999989</v>
      </c>
      <c r="R597" s="179">
        <f t="shared" si="381"/>
        <v>1.0000000000000002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1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0.99999999999999989</v>
      </c>
      <c r="R598" s="179">
        <f t="shared" si="381"/>
        <v>1.0000000000000002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1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0.99999999999999989</v>
      </c>
      <c r="R599" s="179">
        <f t="shared" si="381"/>
        <v>1.0000000000000002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1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0.99999999999999989</v>
      </c>
      <c r="R600" s="179">
        <f t="shared" si="389"/>
        <v>1.0000000000000002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1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0.99999999999999989</v>
      </c>
      <c r="R601" s="179">
        <f t="shared" si="389"/>
        <v>1.0000000000000002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1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0.99999999999999989</v>
      </c>
      <c r="R602" s="179">
        <f t="shared" si="389"/>
        <v>1.0000000000000002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1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0.99999999999999989</v>
      </c>
      <c r="R603" s="179">
        <f t="shared" si="389"/>
        <v>1.0000000000000002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1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0.99999999999999989</v>
      </c>
      <c r="R604" s="179">
        <f t="shared" si="389"/>
        <v>1.0000000000000002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1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0.99999999999999989</v>
      </c>
      <c r="R605" s="179">
        <f t="shared" si="389"/>
        <v>1.0000000000000002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1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0.99999999999999989</v>
      </c>
      <c r="R606" s="179">
        <f t="shared" si="389"/>
        <v>1.0000000000000002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1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0.99999999999999989</v>
      </c>
      <c r="R607" s="179">
        <f t="shared" si="389"/>
        <v>1.0000000000000002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1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0.99999999999999989</v>
      </c>
      <c r="R608" s="179">
        <f t="shared" si="389"/>
        <v>1.0000000000000002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1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0.99999999999999989</v>
      </c>
      <c r="R609" s="179">
        <f t="shared" si="389"/>
        <v>1.0000000000000002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1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0.99999999999999989</v>
      </c>
      <c r="R610" s="179">
        <f t="shared" si="389"/>
        <v>1.0000000000000002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1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0.99999999999999989</v>
      </c>
      <c r="R611" s="179">
        <f t="shared" si="389"/>
        <v>1.0000000000000002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1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0.99999999999999989</v>
      </c>
      <c r="R612" s="179">
        <f t="shared" si="389"/>
        <v>1.0000000000000002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1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0.99999999999999989</v>
      </c>
      <c r="R613" s="179">
        <f t="shared" si="389"/>
        <v>1.0000000000000002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1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0.99999999999999989</v>
      </c>
      <c r="R614" s="179">
        <f t="shared" si="389"/>
        <v>1.0000000000000002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1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0.99999999999999989</v>
      </c>
      <c r="R615" s="179">
        <f t="shared" si="389"/>
        <v>1.0000000000000002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1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0.99999999999999989</v>
      </c>
      <c r="R616" s="179">
        <f t="shared" si="398"/>
        <v>1.0000000000000002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1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0.99999999999999989</v>
      </c>
      <c r="R617" s="179">
        <f t="shared" si="398"/>
        <v>1.0000000000000002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1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0.99999999999999989</v>
      </c>
      <c r="R618" s="179">
        <f t="shared" si="398"/>
        <v>1.0000000000000002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1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0.99999999999999989</v>
      </c>
      <c r="R619" s="179">
        <f t="shared" si="398"/>
        <v>1.0000000000000002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1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0.99999999999999989</v>
      </c>
      <c r="R620" s="179">
        <f t="shared" si="398"/>
        <v>1.0000000000000002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1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0.99999999999999989</v>
      </c>
      <c r="R621" s="179">
        <f t="shared" si="398"/>
        <v>1.0000000000000002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1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0.99999999999999989</v>
      </c>
      <c r="R622" s="179">
        <f t="shared" si="398"/>
        <v>1.0000000000000002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1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0.99999999999999989</v>
      </c>
      <c r="R623" s="179">
        <f t="shared" si="398"/>
        <v>1.0000000000000002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1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0.99999999999999989</v>
      </c>
      <c r="R624" s="179">
        <f t="shared" si="398"/>
        <v>1.0000000000000002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1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0.99999999999999989</v>
      </c>
      <c r="R625" s="179">
        <f t="shared" si="398"/>
        <v>1.0000000000000002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1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0.99999999999999989</v>
      </c>
      <c r="R626" s="179">
        <f t="shared" si="398"/>
        <v>1.0000000000000002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1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0.99999999999999989</v>
      </c>
      <c r="R627" s="179">
        <f t="shared" si="398"/>
        <v>1.0000000000000002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1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0.99999999999999989</v>
      </c>
      <c r="R628" s="179">
        <f t="shared" si="398"/>
        <v>1.0000000000000002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1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0.99999999999999989</v>
      </c>
      <c r="R629" s="179">
        <f t="shared" si="398"/>
        <v>1.0000000000000002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1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0.99999999999999989</v>
      </c>
      <c r="R630" s="179">
        <f t="shared" si="398"/>
        <v>1.0000000000000002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1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0.99999999999999989</v>
      </c>
      <c r="R631" s="179">
        <f t="shared" si="398"/>
        <v>1.0000000000000002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1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0.99999999999999989</v>
      </c>
      <c r="R632" s="179">
        <f t="shared" si="407"/>
        <v>1.0000000000000002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1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0.99999999999999989</v>
      </c>
      <c r="R633" s="179">
        <f t="shared" si="407"/>
        <v>1.0000000000000002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1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0.99999999999999989</v>
      </c>
      <c r="R634" s="179">
        <f t="shared" si="407"/>
        <v>1.0000000000000002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1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0.99999999999999989</v>
      </c>
      <c r="R635" s="179">
        <f t="shared" si="407"/>
        <v>1.0000000000000002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1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0.99999999999999989</v>
      </c>
      <c r="R636" s="179">
        <f t="shared" si="407"/>
        <v>1.0000000000000002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1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0.99999999999999989</v>
      </c>
      <c r="R637" s="179">
        <f t="shared" si="407"/>
        <v>1.0000000000000002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1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0.99999999999999989</v>
      </c>
      <c r="R638" s="179">
        <f t="shared" si="407"/>
        <v>1.0000000000000002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1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0.99999999999999989</v>
      </c>
      <c r="R639" s="179">
        <f t="shared" si="407"/>
        <v>1.0000000000000002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1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0.99999999999999989</v>
      </c>
      <c r="R640" s="179">
        <f t="shared" si="407"/>
        <v>1.0000000000000002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1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0.99999999999999989</v>
      </c>
      <c r="R641" s="179">
        <f t="shared" si="407"/>
        <v>1.0000000000000002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1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0.99999999999999989</v>
      </c>
      <c r="R642" s="179">
        <f t="shared" si="407"/>
        <v>1.0000000000000002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1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0.99999999999999989</v>
      </c>
      <c r="R643" s="179">
        <f t="shared" si="407"/>
        <v>1.0000000000000002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1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0.99999999999999989</v>
      </c>
      <c r="R644" s="179">
        <f t="shared" si="407"/>
        <v>1.0000000000000002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1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0.99999999999999989</v>
      </c>
      <c r="R645" s="179">
        <f t="shared" si="407"/>
        <v>1.0000000000000002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1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0.99999999999999989</v>
      </c>
      <c r="R646" s="179">
        <f t="shared" si="407"/>
        <v>1.0000000000000002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1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0.99999999999999989</v>
      </c>
      <c r="R647" s="179">
        <f t="shared" si="407"/>
        <v>1.0000000000000002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1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0.99999999999999989</v>
      </c>
      <c r="R648" s="179">
        <f t="shared" si="416"/>
        <v>1.0000000000000002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1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0.99999999999999989</v>
      </c>
      <c r="R649" s="179">
        <f t="shared" si="416"/>
        <v>1.0000000000000002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1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0.99999999999999989</v>
      </c>
      <c r="R650" s="179">
        <f t="shared" si="416"/>
        <v>1.0000000000000002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1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0.99999999999999989</v>
      </c>
      <c r="R651" s="179">
        <f t="shared" si="416"/>
        <v>1.0000000000000002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1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0.99999999999999989</v>
      </c>
      <c r="R652" s="179">
        <f t="shared" si="416"/>
        <v>1.0000000000000002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1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0.99999999999999989</v>
      </c>
      <c r="R653" s="179">
        <f t="shared" si="416"/>
        <v>1.0000000000000002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1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0.99999999999999989</v>
      </c>
      <c r="R654" s="179">
        <f t="shared" si="416"/>
        <v>1.0000000000000002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1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0.99999999999999989</v>
      </c>
      <c r="R655" s="179">
        <f t="shared" si="416"/>
        <v>1.0000000000000002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1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0.99999999999999989</v>
      </c>
      <c r="R656" s="179">
        <f t="shared" si="416"/>
        <v>1.0000000000000002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1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0.99999999999999989</v>
      </c>
      <c r="R657" s="179">
        <f t="shared" si="416"/>
        <v>1.0000000000000002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1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0.99999999999999989</v>
      </c>
      <c r="R658" s="179">
        <f t="shared" si="416"/>
        <v>1.0000000000000002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1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0.99999999999999989</v>
      </c>
      <c r="R659" s="179">
        <f t="shared" si="416"/>
        <v>1.0000000000000002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1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0.99999999999999989</v>
      </c>
      <c r="R660" s="179">
        <f t="shared" si="416"/>
        <v>1.0000000000000002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1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0.99999999999999989</v>
      </c>
      <c r="R661" s="179">
        <f t="shared" si="416"/>
        <v>1.0000000000000002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1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0.99999999999999989</v>
      </c>
      <c r="R662" s="179">
        <f t="shared" si="416"/>
        <v>1.0000000000000002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1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0.99999999999999989</v>
      </c>
      <c r="R663" s="179">
        <f t="shared" si="416"/>
        <v>1.0000000000000002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1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0.99999999999999989</v>
      </c>
      <c r="R664" s="179">
        <f t="shared" si="426"/>
        <v>1.0000000000000002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1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0.99999999999999989</v>
      </c>
      <c r="R665" s="179">
        <f t="shared" si="426"/>
        <v>1.0000000000000002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1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0.99999999999999989</v>
      </c>
      <c r="R666" s="179">
        <f t="shared" si="426"/>
        <v>1.0000000000000002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1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0.99999999999999989</v>
      </c>
      <c r="R667" s="179">
        <f t="shared" si="426"/>
        <v>1.0000000000000002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1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0.99999999999999989</v>
      </c>
      <c r="R668" s="179">
        <f t="shared" si="426"/>
        <v>1.0000000000000002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1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0.99999999999999989</v>
      </c>
      <c r="R669" s="179">
        <f t="shared" si="426"/>
        <v>1.0000000000000002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1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0.99999999999999989</v>
      </c>
      <c r="R670" s="179">
        <f t="shared" si="426"/>
        <v>1.0000000000000002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1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0.99999999999999989</v>
      </c>
      <c r="R671" s="194">
        <f t="shared" si="426"/>
        <v>1.0000000000000002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0.2672317069845026</v>
      </c>
      <c r="G679" s="175">
        <f t="shared" si="428"/>
        <v>0.5862836712284325</v>
      </c>
      <c r="H679" s="175">
        <f t="shared" si="428"/>
        <v>0.77503284349081336</v>
      </c>
      <c r="I679" s="175">
        <f t="shared" si="428"/>
        <v>0.88177147187255567</v>
      </c>
      <c r="J679" s="175">
        <f t="shared" si="428"/>
        <v>0.94015159977110019</v>
      </c>
      <c r="K679" s="175">
        <f t="shared" si="428"/>
        <v>0.96952719616767069</v>
      </c>
      <c r="L679" s="175">
        <f t="shared" si="428"/>
        <v>0.98414803297138809</v>
      </c>
      <c r="M679" s="175">
        <f t="shared" si="428"/>
        <v>0.99219662458499236</v>
      </c>
      <c r="N679" s="175">
        <f t="shared" si="428"/>
        <v>0.99620701737012696</v>
      </c>
      <c r="O679" s="175">
        <f t="shared" si="428"/>
        <v>0.99808639249227271</v>
      </c>
      <c r="P679" s="175">
        <f t="shared" si="428"/>
        <v>0.99905267904381589</v>
      </c>
      <c r="Q679" s="175">
        <f t="shared" si="428"/>
        <v>0.99953489387599559</v>
      </c>
      <c r="R679" s="175">
        <f t="shared" si="428"/>
        <v>0.99978311045064472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-0.48029204986624474</v>
      </c>
      <c r="F680" s="179" t="e">
        <f t="shared" si="428"/>
        <v>#DIV/0!</v>
      </c>
      <c r="G680" s="179">
        <f t="shared" si="428"/>
        <v>0.25541233575324196</v>
      </c>
      <c r="H680" s="179">
        <f t="shared" si="428"/>
        <v>0.57937614627641409</v>
      </c>
      <c r="I680" s="179">
        <f t="shared" si="428"/>
        <v>0.77229474616419724</v>
      </c>
      <c r="J680" s="179">
        <f t="shared" si="428"/>
        <v>0.88263539095091181</v>
      </c>
      <c r="K680" s="179">
        <f t="shared" si="428"/>
        <v>0.9396820667435174</v>
      </c>
      <c r="L680" s="179">
        <f t="shared" si="428"/>
        <v>0.96847520246457608</v>
      </c>
      <c r="M680" s="179">
        <f t="shared" si="428"/>
        <v>0.98443603868327845</v>
      </c>
      <c r="N680" s="179">
        <f t="shared" si="428"/>
        <v>0.99242384760157321</v>
      </c>
      <c r="O680" s="179">
        <f t="shared" si="428"/>
        <v>0.99617531072522325</v>
      </c>
      <c r="P680" s="179">
        <f t="shared" si="428"/>
        <v>0.99810597056909933</v>
      </c>
      <c r="Q680" s="179">
        <f t="shared" si="428"/>
        <v>0.99906993114850429</v>
      </c>
      <c r="R680" s="179">
        <f t="shared" si="428"/>
        <v>0.9995662502249022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-0.21570376923427534</v>
      </c>
      <c r="F681" s="179">
        <f t="shared" si="428"/>
        <v>-0.49028528888614764</v>
      </c>
      <c r="G681" s="179" t="e">
        <f t="shared" si="428"/>
        <v>#DIV/0!</v>
      </c>
      <c r="H681" s="179">
        <f t="shared" si="428"/>
        <v>0.25475104058356468</v>
      </c>
      <c r="I681" s="179">
        <f t="shared" si="428"/>
        <v>0.5773254194856956</v>
      </c>
      <c r="J681" s="179">
        <f t="shared" si="428"/>
        <v>0.77545760508155603</v>
      </c>
      <c r="K681" s="179">
        <f t="shared" si="428"/>
        <v>0.88266071373783639</v>
      </c>
      <c r="L681" s="179">
        <f t="shared" si="428"/>
        <v>0.93813439249147679</v>
      </c>
      <c r="M681" s="179">
        <f t="shared" si="428"/>
        <v>0.96928425030325738</v>
      </c>
      <c r="N681" s="179">
        <f t="shared" si="428"/>
        <v>0.98500603578539903</v>
      </c>
      <c r="O681" s="179">
        <f t="shared" si="428"/>
        <v>0.99242116412216796</v>
      </c>
      <c r="P681" s="179">
        <f t="shared" si="428"/>
        <v>0.99624439325631942</v>
      </c>
      <c r="Q681" s="179">
        <f t="shared" si="428"/>
        <v>0.99815518483481602</v>
      </c>
      <c r="R681" s="179">
        <f t="shared" si="428"/>
        <v>0.9991394998315638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-6.0208201565301919E-2</v>
      </c>
      <c r="F682" s="179">
        <f t="shared" si="428"/>
        <v>-0.23727822660710335</v>
      </c>
      <c r="G682" s="179">
        <f t="shared" si="428"/>
        <v>-0.49717894374312854</v>
      </c>
      <c r="H682" s="179" t="e">
        <f t="shared" si="428"/>
        <v>#DIV/0!</v>
      </c>
      <c r="I682" s="179">
        <f t="shared" si="428"/>
        <v>0.24607885100884605</v>
      </c>
      <c r="J682" s="179">
        <f t="shared" si="428"/>
        <v>0.5794663563523792</v>
      </c>
      <c r="K682" s="179">
        <f t="shared" si="428"/>
        <v>0.77395013398835022</v>
      </c>
      <c r="L682" s="179">
        <f t="shared" si="428"/>
        <v>0.87890365609997134</v>
      </c>
      <c r="M682" s="179">
        <f t="shared" si="428"/>
        <v>0.93921884674163647</v>
      </c>
      <c r="N682" s="179">
        <f t="shared" si="428"/>
        <v>0.97016374956946538</v>
      </c>
      <c r="O682" s="179">
        <f t="shared" si="428"/>
        <v>0.98488173566241477</v>
      </c>
      <c r="P682" s="179">
        <f t="shared" si="428"/>
        <v>0.9924983861076937</v>
      </c>
      <c r="Q682" s="179">
        <f t="shared" si="428"/>
        <v>0.9963126221668035</v>
      </c>
      <c r="R682" s="179">
        <f t="shared" si="428"/>
        <v>0.99827946079692209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-1.5852806977429076E-2</v>
      </c>
      <c r="F683" s="179">
        <f t="shared" si="428"/>
        <v>-7.0035949728238164E-2</v>
      </c>
      <c r="G683" s="179">
        <f t="shared" si="428"/>
        <v>-0.26236003971008365</v>
      </c>
      <c r="H683" s="179">
        <f t="shared" si="428"/>
        <v>-0.50391098880500806</v>
      </c>
      <c r="I683" s="179" t="e">
        <f t="shared" si="428"/>
        <v>#DIV/0!</v>
      </c>
      <c r="J683" s="179">
        <f t="shared" si="428"/>
        <v>0.2570552210368327</v>
      </c>
      <c r="K683" s="179">
        <f t="shared" si="428"/>
        <v>0.58307809275723821</v>
      </c>
      <c r="L683" s="179">
        <f t="shared" si="428"/>
        <v>0.77082863979325289</v>
      </c>
      <c r="M683" s="179">
        <f t="shared" si="428"/>
        <v>0.8827084105193711</v>
      </c>
      <c r="N683" s="179">
        <f t="shared" si="428"/>
        <v>0.94182473178560133</v>
      </c>
      <c r="O683" s="179">
        <f t="shared" si="428"/>
        <v>0.97038444141207503</v>
      </c>
      <c r="P683" s="179">
        <f t="shared" si="428"/>
        <v>0.98526759126605645</v>
      </c>
      <c r="Q683" s="179">
        <f t="shared" si="428"/>
        <v>0.9927490392309134</v>
      </c>
      <c r="R683" s="179">
        <f t="shared" si="428"/>
        <v>0.99661444429684531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-3.9806607200711525E-3</v>
      </c>
      <c r="F684" s="179">
        <f t="shared" si="428"/>
        <v>-1.7994134247630557E-2</v>
      </c>
      <c r="G684" s="179">
        <f t="shared" si="428"/>
        <v>-7.7399086043422827E-2</v>
      </c>
      <c r="H684" s="179">
        <f t="shared" si="428"/>
        <v>-0.28337706505069754</v>
      </c>
      <c r="I684" s="179">
        <f t="shared" si="428"/>
        <v>-0.502935267620508</v>
      </c>
      <c r="J684" s="179" t="e">
        <f t="shared" si="428"/>
        <v>#DIV/0!</v>
      </c>
      <c r="K684" s="179">
        <f t="shared" si="428"/>
        <v>0.25536149399958563</v>
      </c>
      <c r="L684" s="179">
        <f t="shared" si="428"/>
        <v>0.57387875213168738</v>
      </c>
      <c r="M684" s="179">
        <f t="shared" si="428"/>
        <v>0.77426185818696325</v>
      </c>
      <c r="N684" s="179">
        <f t="shared" si="428"/>
        <v>0.88584022030060428</v>
      </c>
      <c r="O684" s="179">
        <f t="shared" si="428"/>
        <v>0.94135841234222983</v>
      </c>
      <c r="P684" s="179">
        <f t="shared" si="428"/>
        <v>0.97068131459917584</v>
      </c>
      <c r="Q684" s="179">
        <f t="shared" si="428"/>
        <v>0.98553266486956104</v>
      </c>
      <c r="R684" s="179">
        <f t="shared" si="428"/>
        <v>0.99323600001682688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-9.9614727630609515E-4</v>
      </c>
      <c r="F685" s="179">
        <f t="shared" si="428"/>
        <v>-4.5245431572619012E-3</v>
      </c>
      <c r="G685" s="179">
        <f t="shared" si="428"/>
        <v>-2.0003677846681795E-2</v>
      </c>
      <c r="H685" s="179">
        <f t="shared" si="428"/>
        <v>-8.5848128246867397E-2</v>
      </c>
      <c r="I685" s="179">
        <f t="shared" si="428"/>
        <v>-0.27426896757800651</v>
      </c>
      <c r="J685" s="179">
        <f t="shared" si="428"/>
        <v>-0.5008879109788299</v>
      </c>
      <c r="K685" s="179" t="e">
        <f t="shared" si="428"/>
        <v>#DIV/0!</v>
      </c>
      <c r="L685" s="179">
        <f t="shared" si="428"/>
        <v>0.24826453000679263</v>
      </c>
      <c r="M685" s="179">
        <f t="shared" si="428"/>
        <v>0.57879420742866394</v>
      </c>
      <c r="N685" s="179">
        <f t="shared" si="428"/>
        <v>0.77969174148379261</v>
      </c>
      <c r="O685" s="179">
        <f t="shared" si="428"/>
        <v>0.88496767784548602</v>
      </c>
      <c r="P685" s="179">
        <f t="shared" si="428"/>
        <v>0.9419331839090892</v>
      </c>
      <c r="Q685" s="179">
        <f t="shared" si="428"/>
        <v>0.971201905284658</v>
      </c>
      <c r="R685" s="179">
        <f t="shared" si="428"/>
        <v>0.98650024403091707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-2.4909481588826466E-4</v>
      </c>
      <c r="F686" s="179">
        <f t="shared" si="428"/>
        <v>-1.1326181438850332E-3</v>
      </c>
      <c r="G686" s="179">
        <f t="shared" si="428"/>
        <v>-5.0367122387751503E-3</v>
      </c>
      <c r="H686" s="179">
        <f t="shared" si="428"/>
        <v>-2.233112835564615E-2</v>
      </c>
      <c r="I686" s="179">
        <f t="shared" si="428"/>
        <v>-8.2258365871882094E-2</v>
      </c>
      <c r="J686" s="179">
        <f t="shared" si="428"/>
        <v>-0.26757520680211083</v>
      </c>
      <c r="K686" s="179">
        <f t="shared" si="428"/>
        <v>-0.50296529991266103</v>
      </c>
      <c r="L686" s="179" t="e">
        <f t="shared" si="428"/>
        <v>#DIV/0!</v>
      </c>
      <c r="M686" s="179">
        <f t="shared" si="428"/>
        <v>0.25203493087607182</v>
      </c>
      <c r="N686" s="179">
        <f t="shared" si="428"/>
        <v>0.58665103862452905</v>
      </c>
      <c r="O686" s="179">
        <f t="shared" si="428"/>
        <v>0.77817517641102774</v>
      </c>
      <c r="P686" s="179">
        <f t="shared" si="428"/>
        <v>0.88604327055446053</v>
      </c>
      <c r="Q686" s="179">
        <f t="shared" si="428"/>
        <v>0.94293637909896255</v>
      </c>
      <c r="R686" s="179">
        <f t="shared" si="428"/>
        <v>0.97311187478943117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-6.2277223763479968E-5</v>
      </c>
      <c r="F687" s="179">
        <f t="shared" si="428"/>
        <v>-2.8324267483611408E-4</v>
      </c>
      <c r="G687" s="179">
        <f t="shared" si="428"/>
        <v>-1.2612381165403022E-3</v>
      </c>
      <c r="H687" s="179">
        <f t="shared" si="428"/>
        <v>-5.6311295818406342E-3</v>
      </c>
      <c r="I687" s="179">
        <f t="shared" si="428"/>
        <v>-2.1350307448565965E-2</v>
      </c>
      <c r="J687" s="179">
        <f t="shared" si="428"/>
        <v>-7.958448469936899E-2</v>
      </c>
      <c r="K687" s="179">
        <f t="shared" si="428"/>
        <v>-0.27436923439625355</v>
      </c>
      <c r="L687" s="179">
        <f t="shared" si="428"/>
        <v>-0.51218128804686869</v>
      </c>
      <c r="M687" s="179" t="e">
        <f t="shared" si="428"/>
        <v>#DIV/0!</v>
      </c>
      <c r="N687" s="179">
        <f t="shared" si="428"/>
        <v>0.25816541664858628</v>
      </c>
      <c r="O687" s="179">
        <f t="shared" si="428"/>
        <v>0.58444634148967511</v>
      </c>
      <c r="P687" s="179">
        <f t="shared" si="428"/>
        <v>0.78004508150155483</v>
      </c>
      <c r="Q687" s="179">
        <f t="shared" si="428"/>
        <v>0.8878996474848273</v>
      </c>
      <c r="R687" s="179">
        <f t="shared" si="428"/>
        <v>0.94665696165289526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-1.5569522660413622E-5</v>
      </c>
      <c r="F688" s="179">
        <f t="shared" si="428"/>
        <v>-7.0816036670667975E-5</v>
      </c>
      <c r="G688" s="179">
        <f t="shared" si="428"/>
        <v>-3.1543261967795509E-4</v>
      </c>
      <c r="H688" s="179">
        <f t="shared" si="428"/>
        <v>-1.410583904731678E-3</v>
      </c>
      <c r="I688" s="179">
        <f t="shared" si="428"/>
        <v>-5.3812324416642084E-3</v>
      </c>
      <c r="J688" s="179">
        <f t="shared" si="428"/>
        <v>-2.0614310765643424E-2</v>
      </c>
      <c r="K688" s="179">
        <f t="shared" si="428"/>
        <v>-8.229875872073146E-2</v>
      </c>
      <c r="L688" s="179">
        <f t="shared" si="428"/>
        <v>-0.30833533303517208</v>
      </c>
      <c r="M688" s="179">
        <f t="shared" si="428"/>
        <v>-0.50717893099891365</v>
      </c>
      <c r="N688" s="179" t="e">
        <f t="shared" si="428"/>
        <v>#DIV/0!</v>
      </c>
      <c r="O688" s="179">
        <f t="shared" si="428"/>
        <v>0.25643206162445692</v>
      </c>
      <c r="P688" s="179">
        <f t="shared" si="428"/>
        <v>0.58716585758636264</v>
      </c>
      <c r="Q688" s="179">
        <f t="shared" si="428"/>
        <v>0.78317359680335896</v>
      </c>
      <c r="R688" s="179">
        <f t="shared" si="428"/>
        <v>0.89495387315981523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-3.8923941082064181E-6</v>
      </c>
      <c r="F689" s="179">
        <f t="shared" si="428"/>
        <v>-1.7704340275118295E-5</v>
      </c>
      <c r="G689" s="179">
        <f t="shared" si="428"/>
        <v>-7.8865670116729926E-5</v>
      </c>
      <c r="H689" s="179">
        <f t="shared" si="428"/>
        <v>-3.5281389592337395E-4</v>
      </c>
      <c r="I689" s="179">
        <f t="shared" si="428"/>
        <v>-1.3478381404902057E-3</v>
      </c>
      <c r="J689" s="179">
        <f t="shared" si="428"/>
        <v>-5.1932843712721418E-3</v>
      </c>
      <c r="K689" s="179">
        <f t="shared" si="428"/>
        <v>-2.1361448732598185E-2</v>
      </c>
      <c r="L689" s="179">
        <f t="shared" si="428"/>
        <v>-9.6591098090611824E-2</v>
      </c>
      <c r="M689" s="179">
        <f t="shared" si="428"/>
        <v>-0.2890722308450967</v>
      </c>
      <c r="N689" s="179">
        <f t="shared" si="428"/>
        <v>-0.49955016907119509</v>
      </c>
      <c r="O689" s="179" t="e">
        <f t="shared" si="428"/>
        <v>#DIV/0!</v>
      </c>
      <c r="P689" s="179">
        <f t="shared" si="428"/>
        <v>0.25857165934759102</v>
      </c>
      <c r="Q689" s="179">
        <f t="shared" si="428"/>
        <v>0.59122358494565541</v>
      </c>
      <c r="R689" s="179">
        <f t="shared" si="428"/>
        <v>0.79580865410170709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-9.7309936406601168E-7</v>
      </c>
      <c r="F690" s="179">
        <f t="shared" si="428"/>
        <v>-4.4261056259509108E-6</v>
      </c>
      <c r="G690" s="179">
        <f t="shared" si="428"/>
        <v>-1.9716881659862267E-5</v>
      </c>
      <c r="H690" s="179">
        <f t="shared" si="428"/>
        <v>-8.8213741853951551E-5</v>
      </c>
      <c r="I690" s="179">
        <f t="shared" si="428"/>
        <v>-3.3711121958236804E-4</v>
      </c>
      <c r="J690" s="179">
        <f t="shared" si="428"/>
        <v>-1.3006175916525076E-3</v>
      </c>
      <c r="K690" s="179">
        <f t="shared" si="428"/>
        <v>-5.3840788990568138E-3</v>
      </c>
      <c r="L690" s="179">
        <f t="shared" si="428"/>
        <v>-2.5347120736969115E-2</v>
      </c>
      <c r="M690" s="179">
        <f t="shared" si="428"/>
        <v>-8.8333650725258006E-2</v>
      </c>
      <c r="N690" s="179">
        <f t="shared" si="428"/>
        <v>-0.26334721576264647</v>
      </c>
      <c r="O690" s="179">
        <f t="shared" si="428"/>
        <v>-0.50164704223188972</v>
      </c>
      <c r="P690" s="179" t="e">
        <f t="shared" si="428"/>
        <v>#DIV/0!</v>
      </c>
      <c r="Q690" s="179">
        <f t="shared" si="428"/>
        <v>0.25930140058760143</v>
      </c>
      <c r="R690" s="179">
        <f t="shared" si="428"/>
        <v>0.61108856665489808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-2.4718286083157186E-7</v>
      </c>
      <c r="F691" s="179">
        <f t="shared" si="428"/>
        <v>-1.1243029408365573E-6</v>
      </c>
      <c r="G691" s="179">
        <f t="shared" si="428"/>
        <v>-5.0084325524268882E-6</v>
      </c>
      <c r="H691" s="179">
        <f t="shared" si="428"/>
        <v>-2.2408343217908886E-5</v>
      </c>
      <c r="I691" s="179">
        <f t="shared" si="428"/>
        <v>-8.5641019099812784E-5</v>
      </c>
      <c r="J691" s="179">
        <f t="shared" si="428"/>
        <v>-3.3051670585280019E-4</v>
      </c>
      <c r="K691" s="179">
        <f t="shared" si="428"/>
        <v>-1.3702031461605704E-3</v>
      </c>
      <c r="L691" s="179">
        <f t="shared" si="428"/>
        <v>-6.5075119362270496E-3</v>
      </c>
      <c r="M691" s="179">
        <f t="shared" si="428"/>
        <v>-2.339894458279064E-2</v>
      </c>
      <c r="N691" s="179">
        <f t="shared" si="428"/>
        <v>-7.910760908767156E-2</v>
      </c>
      <c r="O691" s="179">
        <f t="shared" si="428"/>
        <v>-0.27324696580402141</v>
      </c>
      <c r="P691" s="179">
        <f t="shared" si="428"/>
        <v>-0.49948786019552471</v>
      </c>
      <c r="Q691" s="179" t="e">
        <f t="shared" si="428"/>
        <v>#DIV/0!</v>
      </c>
      <c r="R691" s="179">
        <f t="shared" si="428"/>
        <v>0.28555270346625777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-5.9849519358380552E-8</v>
      </c>
      <c r="F692" s="179">
        <f t="shared" si="428"/>
        <v>-2.7222359449694777E-7</v>
      </c>
      <c r="G692" s="179">
        <f t="shared" si="428"/>
        <v>-1.2126759606872854E-6</v>
      </c>
      <c r="H692" s="179">
        <f t="shared" si="428"/>
        <v>-5.4256931208205293E-6</v>
      </c>
      <c r="I692" s="179">
        <f t="shared" si="428"/>
        <v>-2.0736537886286512E-5</v>
      </c>
      <c r="J692" s="179">
        <f t="shared" si="428"/>
        <v>-8.0035343307225545E-5</v>
      </c>
      <c r="K692" s="179">
        <f t="shared" si="428"/>
        <v>-3.3191597099757706E-4</v>
      </c>
      <c r="L692" s="179">
        <f t="shared" si="428"/>
        <v>-1.5796707733002407E-3</v>
      </c>
      <c r="M692" s="179">
        <f t="shared" si="428"/>
        <v>-5.7194398773486345E-3</v>
      </c>
      <c r="N692" s="179">
        <f t="shared" si="428"/>
        <v>-1.9839234566608108E-2</v>
      </c>
      <c r="O692" s="179">
        <f t="shared" si="428"/>
        <v>-7.9339529255654809E-2</v>
      </c>
      <c r="P692" s="179">
        <f t="shared" si="428"/>
        <v>-0.2586581223342741</v>
      </c>
      <c r="Q692" s="179">
        <f t="shared" si="428"/>
        <v>-0.49080323191572445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-9.4725411569831129E-10</v>
      </c>
      <c r="F693" s="179">
        <f t="shared" si="428"/>
        <v>-4.3085548990720013E-9</v>
      </c>
      <c r="G693" s="179">
        <f t="shared" si="428"/>
        <v>-1.9193350706215223E-8</v>
      </c>
      <c r="H693" s="179">
        <f t="shared" si="428"/>
        <v>-8.5874071099897992E-8</v>
      </c>
      <c r="I693" s="179">
        <f t="shared" si="428"/>
        <v>-3.2820550915371484E-7</v>
      </c>
      <c r="J693" s="179">
        <f t="shared" si="428"/>
        <v>-1.2667821878313101E-6</v>
      </c>
      <c r="K693" s="179">
        <f t="shared" si="428"/>
        <v>-5.2540665649636953E-6</v>
      </c>
      <c r="L693" s="179">
        <f t="shared" si="428"/>
        <v>-2.5021065493215008E-5</v>
      </c>
      <c r="M693" s="179">
        <f t="shared" si="428"/>
        <v>-9.0770170524073039E-5</v>
      </c>
      <c r="N693" s="179">
        <f t="shared" si="428"/>
        <v>-3.1694212836356914E-4</v>
      </c>
      <c r="O693" s="179">
        <f t="shared" si="428"/>
        <v>-1.3135687391237717E-3</v>
      </c>
      <c r="P693" s="179">
        <f t="shared" si="428"/>
        <v>-5.0194398802098405E-3</v>
      </c>
      <c r="Q693" s="179">
        <f t="shared" si="428"/>
        <v>-1.7729220565614188E-2</v>
      </c>
      <c r="R693" s="179">
        <f t="shared" si="428"/>
        <v>-6.030906916965887E-2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-2.2420215762405676E-13</v>
      </c>
      <c r="F694" s="179">
        <f t="shared" si="428"/>
        <v>-1.0197763089990597E-12</v>
      </c>
      <c r="G694" s="179">
        <f t="shared" si="428"/>
        <v>-4.5428049351587642E-12</v>
      </c>
      <c r="H694" s="179">
        <f t="shared" si="428"/>
        <v>-2.0325224679569998E-11</v>
      </c>
      <c r="I694" s="179">
        <f t="shared" si="428"/>
        <v>-7.7681788169909666E-11</v>
      </c>
      <c r="J694" s="179">
        <f t="shared" si="428"/>
        <v>-2.9983026109430004E-10</v>
      </c>
      <c r="K694" s="179">
        <f t="shared" si="428"/>
        <v>-1.2435688389577025E-9</v>
      </c>
      <c r="L694" s="179">
        <f t="shared" si="428"/>
        <v>-5.9222165420031342E-9</v>
      </c>
      <c r="M694" s="179">
        <f t="shared" si="428"/>
        <v>-2.1484947770119239E-8</v>
      </c>
      <c r="N694" s="179">
        <f t="shared" si="428"/>
        <v>-7.5025749718327815E-8</v>
      </c>
      <c r="O694" s="179">
        <f t="shared" si="428"/>
        <v>-3.1108155859527696E-7</v>
      </c>
      <c r="P694" s="179">
        <f t="shared" si="428"/>
        <v>-1.1906448413987429E-6</v>
      </c>
      <c r="Q694" s="179">
        <f t="shared" si="428"/>
        <v>-4.228727601349426E-6</v>
      </c>
      <c r="R694" s="179">
        <f t="shared" si="428"/>
        <v>-1.4653287463532519E-5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0.18419594392600538</v>
      </c>
      <c r="F806" s="179">
        <f t="shared" si="503"/>
        <v>0.19742966362144659</v>
      </c>
      <c r="G806" s="179">
        <f t="shared" si="503"/>
        <v>0.1716634884657823</v>
      </c>
      <c r="H806" s="179">
        <f t="shared" si="503"/>
        <v>0.17074438972734074</v>
      </c>
      <c r="I806" s="179">
        <f t="shared" si="503"/>
        <v>0.17836215327802105</v>
      </c>
      <c r="J806" s="179">
        <f t="shared" si="503"/>
        <v>0.18302532725599027</v>
      </c>
      <c r="K806" s="179">
        <f t="shared" si="503"/>
        <v>0.18149138517907712</v>
      </c>
      <c r="L806" s="179">
        <f t="shared" si="503"/>
        <v>0.17243601708288517</v>
      </c>
      <c r="M806" s="179">
        <f t="shared" si="503"/>
        <v>0.17736275017324291</v>
      </c>
      <c r="N806" s="179">
        <f t="shared" si="503"/>
        <v>0.1853941310658547</v>
      </c>
      <c r="O806" s="179">
        <f t="shared" si="503"/>
        <v>0.18311963852083912</v>
      </c>
      <c r="P806" s="179">
        <f t="shared" si="503"/>
        <v>0.18593235134055025</v>
      </c>
      <c r="Q806" s="179">
        <f t="shared" si="503"/>
        <v>0.19326472626688362</v>
      </c>
      <c r="R806" s="179">
        <f t="shared" si="503"/>
        <v>0.20884632988987242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0.14458419631247985</v>
      </c>
      <c r="F807" s="179">
        <f t="shared" si="503"/>
        <v>0.23446097625478951</v>
      </c>
      <c r="G807" s="179">
        <f t="shared" si="503"/>
        <v>0.24941652754551152</v>
      </c>
      <c r="H807" s="179">
        <f t="shared" si="503"/>
        <v>0.22128296086025012</v>
      </c>
      <c r="I807" s="179">
        <f t="shared" si="503"/>
        <v>0.22727278328563594</v>
      </c>
      <c r="J807" s="179">
        <f t="shared" si="503"/>
        <v>0.23944352434448288</v>
      </c>
      <c r="K807" s="179">
        <f t="shared" si="503"/>
        <v>0.2398589220364731</v>
      </c>
      <c r="L807" s="179">
        <f t="shared" si="503"/>
        <v>0.22851376978821542</v>
      </c>
      <c r="M807" s="179">
        <f t="shared" si="503"/>
        <v>0.23519709238169498</v>
      </c>
      <c r="N807" s="179">
        <f t="shared" si="503"/>
        <v>0.24588850136969359</v>
      </c>
      <c r="O807" s="179">
        <f t="shared" si="503"/>
        <v>0.24288245738230091</v>
      </c>
      <c r="P807" s="179">
        <f t="shared" si="503"/>
        <v>0.24661578259881325</v>
      </c>
      <c r="Q807" s="179">
        <f t="shared" si="503"/>
        <v>0.25634194191833926</v>
      </c>
      <c r="R807" s="179">
        <f t="shared" si="503"/>
        <v>0.27700922279958345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8.276872347669427E-2</v>
      </c>
      <c r="F808" s="179">
        <f t="shared" si="503"/>
        <v>0.16673764825599621</v>
      </c>
      <c r="G808" s="179">
        <f t="shared" si="503"/>
        <v>0.26431217830997145</v>
      </c>
      <c r="H808" s="179">
        <f t="shared" si="503"/>
        <v>0.28175912983268453</v>
      </c>
      <c r="I808" s="179">
        <f t="shared" si="503"/>
        <v>0.26095131540351652</v>
      </c>
      <c r="J808" s="179">
        <f t="shared" si="503"/>
        <v>0.26975747746380663</v>
      </c>
      <c r="K808" s="179">
        <f t="shared" si="503"/>
        <v>0.27780654730282206</v>
      </c>
      <c r="L808" s="179">
        <f t="shared" si="503"/>
        <v>0.26737623718112158</v>
      </c>
      <c r="M808" s="179">
        <f t="shared" si="503"/>
        <v>0.27590884599854881</v>
      </c>
      <c r="N808" s="179">
        <f t="shared" si="503"/>
        <v>0.28864433304624326</v>
      </c>
      <c r="O808" s="179">
        <f t="shared" si="503"/>
        <v>0.28516568175961826</v>
      </c>
      <c r="P808" s="179">
        <f t="shared" si="503"/>
        <v>0.28956148211683008</v>
      </c>
      <c r="Q808" s="179">
        <f t="shared" si="503"/>
        <v>0.30098461375931218</v>
      </c>
      <c r="R808" s="179">
        <f t="shared" si="503"/>
        <v>0.32525208465301392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3.0999923077801368E-2</v>
      </c>
      <c r="F809" s="179">
        <f t="shared" si="503"/>
        <v>6.4856594682507568E-2</v>
      </c>
      <c r="G809" s="179">
        <f t="shared" si="503"/>
        <v>0.12903007116805074</v>
      </c>
      <c r="H809" s="179">
        <f t="shared" si="503"/>
        <v>0.20095350972759823</v>
      </c>
      <c r="I809" s="179">
        <f t="shared" si="503"/>
        <v>0.22021202910135304</v>
      </c>
      <c r="J809" s="179">
        <f t="shared" si="503"/>
        <v>0.2045854898843372</v>
      </c>
      <c r="K809" s="179">
        <f t="shared" si="503"/>
        <v>0.20783377135187306</v>
      </c>
      <c r="L809" s="179">
        <f t="shared" si="503"/>
        <v>0.20543965578143403</v>
      </c>
      <c r="M809" s="179">
        <f t="shared" si="503"/>
        <v>0.21392181202916999</v>
      </c>
      <c r="N809" s="179">
        <f t="shared" si="503"/>
        <v>0.22436196910962117</v>
      </c>
      <c r="O809" s="179">
        <f t="shared" si="503"/>
        <v>0.22180689960087852</v>
      </c>
      <c r="P809" s="179">
        <f t="shared" si="503"/>
        <v>0.22526341492873039</v>
      </c>
      <c r="Q809" s="179">
        <f t="shared" si="503"/>
        <v>0.2341597200913878</v>
      </c>
      <c r="R809" s="179">
        <f t="shared" si="503"/>
        <v>0.25304206251118455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8.9742604135254807E-3</v>
      </c>
      <c r="F810" s="179">
        <f t="shared" si="506"/>
        <v>1.8478580548511141E-2</v>
      </c>
      <c r="G810" s="179">
        <f t="shared" si="506"/>
        <v>3.8564302574649774E-2</v>
      </c>
      <c r="H810" s="179">
        <f t="shared" si="506"/>
        <v>7.717254176936153E-2</v>
      </c>
      <c r="I810" s="179">
        <f t="shared" si="506"/>
        <v>0.12079370484449213</v>
      </c>
      <c r="J810" s="179">
        <f t="shared" si="506"/>
        <v>0.13432162863348626</v>
      </c>
      <c r="K810" s="179">
        <f t="shared" si="506"/>
        <v>0.12222101701964719</v>
      </c>
      <c r="L810" s="179">
        <f t="shared" si="506"/>
        <v>0.11950732738622569</v>
      </c>
      <c r="M810" s="179">
        <f t="shared" si="506"/>
        <v>0.12726970567170978</v>
      </c>
      <c r="N810" s="179">
        <f t="shared" si="506"/>
        <v>0.13474228979800124</v>
      </c>
      <c r="O810" s="179">
        <f t="shared" si="506"/>
        <v>0.13356469431057438</v>
      </c>
      <c r="P810" s="179">
        <f t="shared" si="506"/>
        <v>0.13573682301038104</v>
      </c>
      <c r="Q810" s="179">
        <f t="shared" si="506"/>
        <v>0.14112111979055914</v>
      </c>
      <c r="R810" s="179">
        <f t="shared" si="506"/>
        <v>0.15250766886406597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2.2809901231980027E-3</v>
      </c>
      <c r="F811" s="179">
        <f t="shared" si="506"/>
        <v>4.6069325440770501E-3</v>
      </c>
      <c r="G811" s="179">
        <f t="shared" si="506"/>
        <v>9.4671773469230756E-3</v>
      </c>
      <c r="H811" s="179">
        <f t="shared" si="506"/>
        <v>2.0051258226076143E-2</v>
      </c>
      <c r="I811" s="179">
        <f t="shared" si="506"/>
        <v>3.9634861160564951E-2</v>
      </c>
      <c r="J811" s="179">
        <f t="shared" si="506"/>
        <v>6.3430999477679662E-2</v>
      </c>
      <c r="K811" s="179">
        <f t="shared" si="506"/>
        <v>6.905814039984419E-2</v>
      </c>
      <c r="L811" s="179">
        <f t="shared" si="506"/>
        <v>6.1231672399727495E-2</v>
      </c>
      <c r="M811" s="179">
        <f t="shared" si="506"/>
        <v>6.3776893423324835E-2</v>
      </c>
      <c r="N811" s="179">
        <f t="shared" si="506"/>
        <v>6.9177842395178948E-2</v>
      </c>
      <c r="O811" s="179">
        <f t="shared" si="506"/>
        <v>6.9262625865459379E-2</v>
      </c>
      <c r="P811" s="179">
        <f t="shared" si="506"/>
        <v>7.057465425021324E-2</v>
      </c>
      <c r="Q811" s="179">
        <f t="shared" si="506"/>
        <v>7.3423203555635072E-2</v>
      </c>
      <c r="R811" s="179">
        <f t="shared" si="506"/>
        <v>7.9361433548799459E-2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5.1673359148318525E-4</v>
      </c>
      <c r="F812" s="179">
        <f t="shared" si="506"/>
        <v>1.0304497679846931E-3</v>
      </c>
      <c r="G812" s="179">
        <f t="shared" si="506"/>
        <v>2.0746210574631011E-3</v>
      </c>
      <c r="H812" s="179">
        <f t="shared" si="506"/>
        <v>4.3287434722043792E-3</v>
      </c>
      <c r="I812" s="179">
        <f t="shared" si="506"/>
        <v>9.0447873379720378E-3</v>
      </c>
      <c r="J812" s="179">
        <f t="shared" si="506"/>
        <v>1.8223753817081332E-2</v>
      </c>
      <c r="K812" s="179">
        <f t="shared" si="506"/>
        <v>2.8838795411743934E-2</v>
      </c>
      <c r="L812" s="179">
        <f t="shared" si="506"/>
        <v>3.0076153933561871E-2</v>
      </c>
      <c r="M812" s="179">
        <f t="shared" si="506"/>
        <v>2.8673896068685121E-2</v>
      </c>
      <c r="N812" s="179">
        <f t="shared" si="506"/>
        <v>3.0459202040469063E-2</v>
      </c>
      <c r="O812" s="179">
        <f t="shared" si="506"/>
        <v>3.1356776840647513E-2</v>
      </c>
      <c r="P812" s="179">
        <f t="shared" si="506"/>
        <v>3.2265641444181377E-2</v>
      </c>
      <c r="Q812" s="179">
        <f t="shared" si="506"/>
        <v>3.3656491364698379E-2</v>
      </c>
      <c r="R812" s="179">
        <f t="shared" si="506"/>
        <v>3.6404084530977952E-2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3.0934146112145344E-4</v>
      </c>
      <c r="F813" s="179">
        <f t="shared" si="506"/>
        <v>6.1247411128537317E-4</v>
      </c>
      <c r="G813" s="179">
        <f t="shared" si="506"/>
        <v>1.2162662136837444E-3</v>
      </c>
      <c r="H813" s="179">
        <f t="shared" si="506"/>
        <v>2.4825600932322639E-3</v>
      </c>
      <c r="I813" s="179">
        <f t="shared" si="506"/>
        <v>5.129806379172608E-3</v>
      </c>
      <c r="J813" s="179">
        <f t="shared" si="506"/>
        <v>1.0900737144956214E-2</v>
      </c>
      <c r="K813" s="179">
        <f t="shared" si="506"/>
        <v>2.1915114148915841E-2</v>
      </c>
      <c r="L813" s="179">
        <f t="shared" si="506"/>
        <v>3.3427789626170434E-2</v>
      </c>
      <c r="M813" s="179">
        <f t="shared" si="506"/>
        <v>3.7272831778347573E-2</v>
      </c>
      <c r="N813" s="179">
        <f t="shared" si="506"/>
        <v>3.5685791019224256E-2</v>
      </c>
      <c r="O813" s="179">
        <f t="shared" si="506"/>
        <v>3.6297343403671106E-2</v>
      </c>
      <c r="P813" s="179">
        <f t="shared" si="506"/>
        <v>3.8359841803621848E-2</v>
      </c>
      <c r="Q813" s="179">
        <f t="shared" si="506"/>
        <v>4.0408990123164623E-2</v>
      </c>
      <c r="R813" s="179">
        <f t="shared" si="506"/>
        <v>4.3829228563950259E-2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3.520504769219252E-4</v>
      </c>
      <c r="F814" s="179">
        <f t="shared" si="509"/>
        <v>6.9440250218475981E-4</v>
      </c>
      <c r="G814" s="179">
        <f t="shared" si="509"/>
        <v>1.3682666069203915E-3</v>
      </c>
      <c r="H814" s="179">
        <f t="shared" si="509"/>
        <v>2.7511515742438546E-3</v>
      </c>
      <c r="I814" s="179">
        <f t="shared" si="509"/>
        <v>5.5802348991643019E-3</v>
      </c>
      <c r="J814" s="179">
        <f t="shared" si="509"/>
        <v>1.1725924198055048E-2</v>
      </c>
      <c r="K814" s="179">
        <f t="shared" si="509"/>
        <v>2.4892533689746164E-2</v>
      </c>
      <c r="L814" s="179">
        <f t="shared" si="509"/>
        <v>4.9755941980659468E-2</v>
      </c>
      <c r="M814" s="179">
        <f t="shared" si="509"/>
        <v>7.79430023356983E-2</v>
      </c>
      <c r="N814" s="179">
        <f t="shared" si="509"/>
        <v>8.896884080976282E-2</v>
      </c>
      <c r="O814" s="179">
        <f t="shared" si="509"/>
        <v>8.0767008858482328E-2</v>
      </c>
      <c r="P814" s="179">
        <f t="shared" si="509"/>
        <v>8.4047788037594218E-2</v>
      </c>
      <c r="Q814" s="179">
        <f t="shared" si="509"/>
        <v>9.0973891840246943E-2</v>
      </c>
      <c r="R814" s="179">
        <f t="shared" si="509"/>
        <v>9.9709208473622357E-2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8.4045367503707627E-5</v>
      </c>
      <c r="F815" s="179">
        <f t="shared" si="509"/>
        <v>1.6545363692710145E-4</v>
      </c>
      <c r="G815" s="179">
        <f t="shared" si="509"/>
        <v>3.2467157250040392E-4</v>
      </c>
      <c r="H815" s="179">
        <f t="shared" si="509"/>
        <v>6.4724227984949115E-4</v>
      </c>
      <c r="I815" s="179">
        <f t="shared" si="509"/>
        <v>1.2960032453910723E-3</v>
      </c>
      <c r="J815" s="179">
        <f t="shared" si="509"/>
        <v>2.6744973912425692E-3</v>
      </c>
      <c r="K815" s="179">
        <f t="shared" si="509"/>
        <v>5.6027004353067251E-3</v>
      </c>
      <c r="L815" s="179">
        <f t="shared" si="509"/>
        <v>1.1958132735683011E-2</v>
      </c>
      <c r="M815" s="179">
        <f t="shared" si="509"/>
        <v>2.3853448471320336E-2</v>
      </c>
      <c r="N815" s="179">
        <f t="shared" si="509"/>
        <v>3.8536360094813857E-2</v>
      </c>
      <c r="O815" s="179">
        <f t="shared" si="509"/>
        <v>4.2027664329643895E-2</v>
      </c>
      <c r="P815" s="179">
        <f t="shared" si="509"/>
        <v>3.9057513064230866E-2</v>
      </c>
      <c r="Q815" s="179">
        <f t="shared" si="509"/>
        <v>4.1608887902424119E-2</v>
      </c>
      <c r="R815" s="179">
        <f t="shared" si="509"/>
        <v>4.6986438886286945E-2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2.0721068267024941E-5</v>
      </c>
      <c r="F816" s="179">
        <f t="shared" si="509"/>
        <v>4.0751839203216179E-5</v>
      </c>
      <c r="G816" s="179">
        <f t="shared" si="509"/>
        <v>7.9798365573918479E-5</v>
      </c>
      <c r="H816" s="179">
        <f t="shared" si="509"/>
        <v>1.5835775089629187E-4</v>
      </c>
      <c r="I816" s="179">
        <f t="shared" si="509"/>
        <v>3.1475307183187137E-4</v>
      </c>
      <c r="J816" s="179">
        <f t="shared" si="509"/>
        <v>6.4146920450642382E-4</v>
      </c>
      <c r="K816" s="179">
        <f t="shared" si="509"/>
        <v>1.3170344989455831E-3</v>
      </c>
      <c r="L816" s="179">
        <f t="shared" si="509"/>
        <v>2.7632250055824674E-3</v>
      </c>
      <c r="M816" s="179">
        <f t="shared" si="509"/>
        <v>5.8811937750602563E-3</v>
      </c>
      <c r="N816" s="179">
        <f t="shared" si="509"/>
        <v>1.1855665091694277E-2</v>
      </c>
      <c r="O816" s="179">
        <f t="shared" si="509"/>
        <v>1.8841574903042512E-2</v>
      </c>
      <c r="P816" s="179">
        <f t="shared" si="509"/>
        <v>2.1059428052523376E-2</v>
      </c>
      <c r="Q816" s="179">
        <f t="shared" si="509"/>
        <v>1.9832163024459098E-2</v>
      </c>
      <c r="R816" s="179">
        <f t="shared" si="509"/>
        <v>2.2080752690148021E-2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1.0713774847718002E-5</v>
      </c>
      <c r="F817" s="179">
        <f t="shared" si="509"/>
        <v>2.1060282207423874E-5</v>
      </c>
      <c r="G817" s="179">
        <f t="shared" si="509"/>
        <v>4.1195308486609373E-5</v>
      </c>
      <c r="H817" s="179">
        <f t="shared" si="509"/>
        <v>8.1561125723465087E-5</v>
      </c>
      <c r="I817" s="179">
        <f t="shared" si="509"/>
        <v>1.6148016555191677E-4</v>
      </c>
      <c r="J817" s="179">
        <f t="shared" si="509"/>
        <v>3.2677175212166449E-4</v>
      </c>
      <c r="K817" s="179">
        <f t="shared" si="509"/>
        <v>6.6180410204245011E-4</v>
      </c>
      <c r="L817" s="179">
        <f t="shared" si="509"/>
        <v>1.3532507661832441E-3</v>
      </c>
      <c r="M817" s="179">
        <f t="shared" si="509"/>
        <v>2.8593586298698934E-3</v>
      </c>
      <c r="N817" s="179">
        <f t="shared" si="509"/>
        <v>6.0834161835051316E-3</v>
      </c>
      <c r="O817" s="179">
        <f t="shared" si="509"/>
        <v>1.2226062760027785E-2</v>
      </c>
      <c r="P817" s="179">
        <f t="shared" si="509"/>
        <v>1.9625619840060966E-2</v>
      </c>
      <c r="Q817" s="179">
        <f t="shared" si="509"/>
        <v>2.2465951600036001E-2</v>
      </c>
      <c r="R817" s="179">
        <f t="shared" si="509"/>
        <v>2.1492118883928862E-2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0.24611015162753139</v>
      </c>
      <c r="F933" s="179" t="e">
        <f t="shared" si="605"/>
        <v>#DIV/0!</v>
      </c>
      <c r="G933" s="179">
        <f t="shared" si="605"/>
        <v>0.17393821292754597</v>
      </c>
      <c r="H933" s="179">
        <f t="shared" si="605"/>
        <v>0.15305083374836165</v>
      </c>
      <c r="I933" s="179">
        <f t="shared" si="605"/>
        <v>0.14396046900845072</v>
      </c>
      <c r="J933" s="179">
        <f t="shared" si="605"/>
        <v>0.13881833019286349</v>
      </c>
      <c r="K933" s="179">
        <f t="shared" si="605"/>
        <v>0.13576817284622347</v>
      </c>
      <c r="L933" s="179">
        <f t="shared" si="605"/>
        <v>0.13406925365800476</v>
      </c>
      <c r="M933" s="179">
        <f t="shared" si="605"/>
        <v>0.13351217995993905</v>
      </c>
      <c r="N933" s="179">
        <f t="shared" si="605"/>
        <v>0.13321703306591293</v>
      </c>
      <c r="O933" s="179">
        <f t="shared" si="605"/>
        <v>0.13301107462199763</v>
      </c>
      <c r="P933" s="179">
        <f t="shared" si="605"/>
        <v>0.13291928495166438</v>
      </c>
      <c r="Q933" s="179">
        <f t="shared" si="605"/>
        <v>0.13287490470672525</v>
      </c>
      <c r="R933" s="179">
        <f t="shared" si="605"/>
        <v>0.13285166265010892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0.29957634461354055</v>
      </c>
      <c r="F934" s="179">
        <f t="shared" si="605"/>
        <v>0.30388323888931668</v>
      </c>
      <c r="G934" s="179" t="e">
        <f t="shared" si="605"/>
        <v>#DIV/0!</v>
      </c>
      <c r="H934" s="179">
        <f t="shared" si="605"/>
        <v>0.22371418008870703</v>
      </c>
      <c r="I934" s="179">
        <f t="shared" si="605"/>
        <v>0.20359971551157388</v>
      </c>
      <c r="J934" s="179">
        <f t="shared" si="605"/>
        <v>0.19139274558856331</v>
      </c>
      <c r="K934" s="179">
        <f t="shared" si="605"/>
        <v>0.1837783157354804</v>
      </c>
      <c r="L934" s="179">
        <f t="shared" si="605"/>
        <v>0.17942301004266259</v>
      </c>
      <c r="M934" s="179">
        <f t="shared" si="605"/>
        <v>0.1779831666295611</v>
      </c>
      <c r="N934" s="179">
        <f t="shared" si="605"/>
        <v>0.17721353054974426</v>
      </c>
      <c r="O934" s="179">
        <f t="shared" si="605"/>
        <v>0.17667350891455144</v>
      </c>
      <c r="P934" s="179">
        <f t="shared" si="605"/>
        <v>0.17643243355068419</v>
      </c>
      <c r="Q934" s="179">
        <f t="shared" si="605"/>
        <v>0.1763157612898221</v>
      </c>
      <c r="R934" s="179">
        <f t="shared" si="605"/>
        <v>0.17625462840722592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0.3332160766175648</v>
      </c>
      <c r="F935" s="179">
        <f t="shared" si="605"/>
        <v>0.33134822917192891</v>
      </c>
      <c r="G935" s="179">
        <f t="shared" si="605"/>
        <v>0.33561434346264829</v>
      </c>
      <c r="H935" s="179" t="e">
        <f t="shared" si="605"/>
        <v>#DIV/0!</v>
      </c>
      <c r="I935" s="179">
        <f t="shared" si="605"/>
        <v>0.26430027041516352</v>
      </c>
      <c r="J935" s="179">
        <f t="shared" si="605"/>
        <v>0.24032857464025012</v>
      </c>
      <c r="K935" s="179">
        <f t="shared" si="605"/>
        <v>0.22406341828445803</v>
      </c>
      <c r="L935" s="179">
        <f t="shared" si="605"/>
        <v>0.21433011984249675</v>
      </c>
      <c r="M935" s="179">
        <f t="shared" si="605"/>
        <v>0.21106656762891846</v>
      </c>
      <c r="N935" s="179">
        <f t="shared" si="605"/>
        <v>0.20929192930885987</v>
      </c>
      <c r="O935" s="179">
        <f t="shared" si="605"/>
        <v>0.2080331217093328</v>
      </c>
      <c r="P935" s="179">
        <f t="shared" si="605"/>
        <v>0.20746929398398364</v>
      </c>
      <c r="Q935" s="179">
        <f t="shared" si="605"/>
        <v>0.20719589282821968</v>
      </c>
      <c r="R935" s="179">
        <f t="shared" si="605"/>
        <v>0.20705249103127113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0.25512586634959816</v>
      </c>
      <c r="F936" s="179">
        <f t="shared" si="605"/>
        <v>0.24469331694917829</v>
      </c>
      <c r="G936" s="179">
        <f t="shared" si="605"/>
        <v>0.24539267929334399</v>
      </c>
      <c r="H936" s="179">
        <f t="shared" si="605"/>
        <v>0.24857360785969118</v>
      </c>
      <c r="I936" s="179" t="e">
        <f t="shared" si="605"/>
        <v>#DIV/0!</v>
      </c>
      <c r="J936" s="179">
        <f t="shared" si="605"/>
        <v>0.20694279587945474</v>
      </c>
      <c r="K936" s="179">
        <f t="shared" si="605"/>
        <v>0.18562783591622273</v>
      </c>
      <c r="L936" s="179">
        <f t="shared" si="605"/>
        <v>0.17194133708721671</v>
      </c>
      <c r="M936" s="179">
        <f t="shared" si="605"/>
        <v>0.16725860984496616</v>
      </c>
      <c r="N936" s="179">
        <f t="shared" si="605"/>
        <v>0.16463248770578506</v>
      </c>
      <c r="O936" s="179">
        <f t="shared" si="605"/>
        <v>0.16273134385410126</v>
      </c>
      <c r="P936" s="179">
        <f t="shared" si="605"/>
        <v>0.16187445662429753</v>
      </c>
      <c r="Q936" s="179">
        <f t="shared" si="605"/>
        <v>0.16145741148564907</v>
      </c>
      <c r="R936" s="179">
        <f t="shared" si="605"/>
        <v>0.16123823293850753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0.15310237949292124</v>
      </c>
      <c r="F937" s="179">
        <f t="shared" si="608"/>
        <v>0.14502268002082044</v>
      </c>
      <c r="G937" s="179">
        <f t="shared" si="608"/>
        <v>0.14044055603892597</v>
      </c>
      <c r="H937" s="179">
        <f t="shared" si="608"/>
        <v>0.14207046259411429</v>
      </c>
      <c r="I937" s="179">
        <f t="shared" si="608"/>
        <v>0.15069391294046008</v>
      </c>
      <c r="J937" s="179" t="e">
        <f t="shared" si="608"/>
        <v>#DIV/0!</v>
      </c>
      <c r="K937" s="179">
        <f t="shared" si="608"/>
        <v>0.12358133789560335</v>
      </c>
      <c r="L937" s="179">
        <f t="shared" si="608"/>
        <v>0.1093354565325034</v>
      </c>
      <c r="M937" s="179">
        <f t="shared" si="608"/>
        <v>0.104336450452564</v>
      </c>
      <c r="N937" s="179">
        <f t="shared" si="608"/>
        <v>0.10137457814081779</v>
      </c>
      <c r="O937" s="179">
        <f t="shared" si="608"/>
        <v>9.9145377642640919E-2</v>
      </c>
      <c r="P937" s="179">
        <f t="shared" si="608"/>
        <v>9.8128462725000823E-2</v>
      </c>
      <c r="Q937" s="179">
        <f t="shared" si="608"/>
        <v>9.762989277634479E-2</v>
      </c>
      <c r="R937" s="179">
        <f t="shared" si="608"/>
        <v>9.7366824168848856E-2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7.9588923853362845E-2</v>
      </c>
      <c r="F938" s="179">
        <f t="shared" si="608"/>
        <v>7.5140252889425371E-2</v>
      </c>
      <c r="G938" s="179">
        <f t="shared" si="608"/>
        <v>7.1881855566196431E-2</v>
      </c>
      <c r="H938" s="179">
        <f t="shared" si="608"/>
        <v>7.0323886279633235E-2</v>
      </c>
      <c r="I938" s="179">
        <f t="shared" si="608"/>
        <v>7.4170261901516724E-2</v>
      </c>
      <c r="J938" s="179">
        <f t="shared" si="608"/>
        <v>7.963282783255235E-2</v>
      </c>
      <c r="K938" s="179" t="e">
        <f t="shared" si="608"/>
        <v>#DIV/0!</v>
      </c>
      <c r="L938" s="179">
        <f t="shared" si="608"/>
        <v>6.1807871909793574E-2</v>
      </c>
      <c r="M938" s="179">
        <f t="shared" si="608"/>
        <v>5.7607443805037406E-2</v>
      </c>
      <c r="N938" s="179">
        <f t="shared" si="608"/>
        <v>5.4877177781056587E-2</v>
      </c>
      <c r="O938" s="179">
        <f t="shared" si="608"/>
        <v>5.2674040602173053E-2</v>
      </c>
      <c r="P938" s="179">
        <f t="shared" si="608"/>
        <v>5.164713015004558E-2</v>
      </c>
      <c r="Q938" s="179">
        <f t="shared" si="608"/>
        <v>5.1136589655953392E-2</v>
      </c>
      <c r="R938" s="179">
        <f t="shared" si="608"/>
        <v>5.0865104827422937E-2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3.6507301654432008E-2</v>
      </c>
      <c r="F939" s="179">
        <f t="shared" si="608"/>
        <v>3.443790261240276E-2</v>
      </c>
      <c r="G939" s="179">
        <f t="shared" si="608"/>
        <v>3.2836964970820309E-2</v>
      </c>
      <c r="H939" s="179">
        <f t="shared" si="608"/>
        <v>3.1733530744395777E-2</v>
      </c>
      <c r="I939" s="179">
        <f t="shared" si="608"/>
        <v>3.2392848946478529E-2</v>
      </c>
      <c r="J939" s="179">
        <f t="shared" si="608"/>
        <v>3.4457765882378373E-2</v>
      </c>
      <c r="K939" s="179">
        <f t="shared" si="608"/>
        <v>3.5973960321951055E-2</v>
      </c>
      <c r="L939" s="179" t="e">
        <f t="shared" si="608"/>
        <v>#DIV/0!</v>
      </c>
      <c r="M939" s="179">
        <f t="shared" si="608"/>
        <v>2.8970366071729335E-2</v>
      </c>
      <c r="N939" s="179">
        <f t="shared" si="608"/>
        <v>2.6948745782184137E-2</v>
      </c>
      <c r="O939" s="179">
        <f t="shared" si="608"/>
        <v>2.5104762373220745E-2</v>
      </c>
      <c r="P939" s="179">
        <f t="shared" si="608"/>
        <v>2.4214531257344213E-2</v>
      </c>
      <c r="Q939" s="179">
        <f t="shared" si="608"/>
        <v>2.3760583046467186E-2</v>
      </c>
      <c r="R939" s="179">
        <f t="shared" si="608"/>
        <v>2.3515592329636785E-2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4.399297447261067E-2</v>
      </c>
      <c r="F940" s="179">
        <f t="shared" si="608"/>
        <v>4.1490555817110066E-2</v>
      </c>
      <c r="G940" s="179">
        <f t="shared" si="608"/>
        <v>3.9528939921964913E-2</v>
      </c>
      <c r="H940" s="179">
        <f t="shared" si="608"/>
        <v>3.8074177345656823E-2</v>
      </c>
      <c r="I940" s="179">
        <f t="shared" si="608"/>
        <v>3.8411278314724566E-2</v>
      </c>
      <c r="J940" s="179">
        <f t="shared" si="608"/>
        <v>3.9506630109247674E-2</v>
      </c>
      <c r="K940" s="179">
        <f t="shared" si="608"/>
        <v>4.1004329496846223E-2</v>
      </c>
      <c r="L940" s="179">
        <f t="shared" si="608"/>
        <v>4.0515104540168732E-2</v>
      </c>
      <c r="M940" s="179" t="e">
        <f t="shared" si="608"/>
        <v>#DIV/0!</v>
      </c>
      <c r="N940" s="179">
        <f t="shared" si="608"/>
        <v>3.6106021797884677E-2</v>
      </c>
      <c r="O940" s="179">
        <f t="shared" si="608"/>
        <v>3.2302197305974521E-2</v>
      </c>
      <c r="P940" s="179">
        <f t="shared" si="608"/>
        <v>3.0364664861260209E-2</v>
      </c>
      <c r="Q940" s="179">
        <f t="shared" si="608"/>
        <v>2.9333613761434282E-2</v>
      </c>
      <c r="R940" s="179">
        <f t="shared" si="608"/>
        <v>2.8761947437293416E-2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0.10046450996675248</v>
      </c>
      <c r="F941" s="179">
        <f t="shared" si="611"/>
        <v>9.4744895670604262E-2</v>
      </c>
      <c r="G941" s="179">
        <f t="shared" si="611"/>
        <v>9.0246698524022118E-2</v>
      </c>
      <c r="H941" s="179">
        <f t="shared" si="611"/>
        <v>8.6852119321421936E-2</v>
      </c>
      <c r="I941" s="179">
        <f t="shared" si="611"/>
        <v>8.7344404685868335E-2</v>
      </c>
      <c r="J941" s="179">
        <f t="shared" si="611"/>
        <v>8.8774195998069211E-2</v>
      </c>
      <c r="K941" s="179">
        <f t="shared" si="611"/>
        <v>8.9134025796285044E-2</v>
      </c>
      <c r="L941" s="179">
        <f t="shared" si="611"/>
        <v>8.8643331066062883E-2</v>
      </c>
      <c r="M941" s="179">
        <f t="shared" si="611"/>
        <v>9.5964210561241686E-2</v>
      </c>
      <c r="N941" s="179" t="e">
        <f t="shared" si="611"/>
        <v>#DIV/0!</v>
      </c>
      <c r="O941" s="179">
        <f t="shared" si="611"/>
        <v>8.1686039676124658E-2</v>
      </c>
      <c r="P941" s="179">
        <f t="shared" si="611"/>
        <v>7.4259589834949416E-2</v>
      </c>
      <c r="Q941" s="179">
        <f t="shared" si="611"/>
        <v>7.0026600546243753E-2</v>
      </c>
      <c r="R941" s="179">
        <f t="shared" si="611"/>
        <v>6.7569659086234427E-2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4.8048038788456773E-2</v>
      </c>
      <c r="F942" s="179">
        <f t="shared" si="611"/>
        <v>4.531198861027215E-2</v>
      </c>
      <c r="G942" s="179">
        <f t="shared" si="611"/>
        <v>4.3158466146164601E-2</v>
      </c>
      <c r="H942" s="179">
        <f t="shared" si="611"/>
        <v>4.1526292941752641E-2</v>
      </c>
      <c r="I942" s="179">
        <f t="shared" si="611"/>
        <v>4.1728115908055662E-2</v>
      </c>
      <c r="J942" s="179">
        <f t="shared" si="611"/>
        <v>4.2276298646900738E-2</v>
      </c>
      <c r="K942" s="179">
        <f t="shared" si="611"/>
        <v>4.1945434108129009E-2</v>
      </c>
      <c r="L942" s="179">
        <f t="shared" si="611"/>
        <v>4.0466824073259605E-2</v>
      </c>
      <c r="M942" s="179">
        <f t="shared" si="611"/>
        <v>4.3665489818963975E-2</v>
      </c>
      <c r="N942" s="179">
        <f t="shared" si="611"/>
        <v>4.8578555973511885E-2</v>
      </c>
      <c r="O942" s="179" t="e">
        <f t="shared" si="611"/>
        <v>#DIV/0!</v>
      </c>
      <c r="P942" s="179">
        <f t="shared" si="611"/>
        <v>3.9521043778394091E-2</v>
      </c>
      <c r="Q942" s="179">
        <f t="shared" si="611"/>
        <v>3.6153881605724893E-2</v>
      </c>
      <c r="R942" s="179">
        <f t="shared" si="611"/>
        <v>3.4045906011184561E-2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2.3711993836628951E-2</v>
      </c>
      <c r="F943" s="179">
        <f t="shared" si="611"/>
        <v>2.2361663441625833E-2</v>
      </c>
      <c r="G943" s="179">
        <f t="shared" si="611"/>
        <v>2.1298613320619029E-2</v>
      </c>
      <c r="H943" s="179">
        <f t="shared" si="611"/>
        <v>2.0492053669497107E-2</v>
      </c>
      <c r="I943" s="179">
        <f t="shared" si="611"/>
        <v>2.058749463374495E-2</v>
      </c>
      <c r="J943" s="179">
        <f t="shared" si="611"/>
        <v>2.0841089317791082E-2</v>
      </c>
      <c r="K943" s="179">
        <f t="shared" si="611"/>
        <v>2.0611853651927237E-2</v>
      </c>
      <c r="L943" s="179">
        <f t="shared" si="611"/>
        <v>1.9650534144961661E-2</v>
      </c>
      <c r="M943" s="179">
        <f t="shared" si="611"/>
        <v>2.0536120608216395E-2</v>
      </c>
      <c r="N943" s="179">
        <f t="shared" si="611"/>
        <v>2.2567171072704818E-2</v>
      </c>
      <c r="O943" s="179">
        <f t="shared" si="611"/>
        <v>2.3598998147771475E-2</v>
      </c>
      <c r="P943" s="179" t="e">
        <f t="shared" si="611"/>
        <v>#DIV/0!</v>
      </c>
      <c r="Q943" s="179">
        <f t="shared" si="611"/>
        <v>2.0114632261476507E-2</v>
      </c>
      <c r="R943" s="179">
        <f t="shared" si="611"/>
        <v>1.8392533751970072E-2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2.4335987216278811E-2</v>
      </c>
      <c r="F944" s="179">
        <f t="shared" si="611"/>
        <v>2.2950103470302852E-2</v>
      </c>
      <c r="G944" s="179">
        <f t="shared" si="611"/>
        <v>2.1859008723270758E-2</v>
      </c>
      <c r="H944" s="179">
        <f t="shared" si="611"/>
        <v>2.1030950295765311E-2</v>
      </c>
      <c r="I944" s="179">
        <f t="shared" si="611"/>
        <v>2.1127840465075237E-2</v>
      </c>
      <c r="J944" s="179">
        <f t="shared" si="611"/>
        <v>2.1383774328245307E-2</v>
      </c>
      <c r="K944" s="179">
        <f t="shared" si="611"/>
        <v>2.1131455034045999E-2</v>
      </c>
      <c r="L944" s="179">
        <f t="shared" si="611"/>
        <v>2.0080777634970393E-2</v>
      </c>
      <c r="M944" s="179">
        <f t="shared" si="611"/>
        <v>2.0740210109024382E-2</v>
      </c>
      <c r="N944" s="179">
        <f t="shared" si="611"/>
        <v>2.2034966286520703E-2</v>
      </c>
      <c r="O944" s="179">
        <f t="shared" si="611"/>
        <v>2.2884498558674589E-2</v>
      </c>
      <c r="P944" s="179">
        <f t="shared" si="611"/>
        <v>2.469755827671162E-2</v>
      </c>
      <c r="Q944" s="179" t="e">
        <f t="shared" si="611"/>
        <v>#DIV/0!</v>
      </c>
      <c r="R944" s="179">
        <f t="shared" si="611"/>
        <v>2.1753565639516359E-2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0.12631750283136414</v>
      </c>
      <c r="F1058" s="199">
        <f t="array" ref="F1058">IF(F33=MAX(IF(ISNUMBER($E$33:$DT$33),$E$33:$DT$33)),0,SUM(IF($D$805:$D$924&gt;=F33+1,IF($D$805:$D$924&lt;=MAX(IF(ISNUMBER($E$33:$DT$33),$E$33:$DT$33)),F$805:F$924))))</f>
        <v>9.0506699914888342E-2</v>
      </c>
      <c r="G1058" s="199">
        <f t="array" ref="G1058">IF(G33=MAX(IF(ISNUMBER($E$33:$DT$33),$E$33:$DT$33)),0,SUM(IF($D$805:$D$924&gt;=G33+1,IF($D$805:$D$924&lt;=MAX(IF(ISNUMBER($E$33:$DT$33),$E$33:$DT$33)),G$805:G$924))))</f>
        <v>5.313629904620102E-2</v>
      </c>
      <c r="H1058" s="199">
        <f t="array" ref="H1058">IF(H33=MAX(IF(ISNUMBER($E$33:$DT$33),$E$33:$DT$33)),0,SUM(IF($D$805:$D$924&gt;=H33+1,IF($D$805:$D$924&lt;=MAX(IF(ISNUMBER($E$33:$DT$33),$E$33:$DT$33)),H$805:H$924))))</f>
        <v>3.0500874522225885E-2</v>
      </c>
      <c r="I1058" s="199">
        <f t="array" ref="I1058">IF(I33=MAX(IF(ISNUMBER($E$33:$DT$33),$E$33:$DT$33)),0,SUM(IF($D$805:$D$924&gt;=I33+1,IF($D$805:$D$924&lt;=MAX(IF(ISNUMBER($E$33:$DT$33),$E$33:$DT$33)),I$805:I$924))))</f>
        <v>2.1527065099083809E-2</v>
      </c>
      <c r="J1058" s="199">
        <f t="array" ref="J1058">IF(J33=MAX(IF(ISNUMBER($E$33:$DT$33),$E$33:$DT$33)),0,SUM(IF($D$805:$D$924&gt;=J33+1,IF($D$805:$D$924&lt;=MAX(IF(ISNUMBER($E$33:$DT$33),$E$33:$DT$33)),J$805:J$924))))</f>
        <v>2.6269399690881923E-2</v>
      </c>
      <c r="K1058" s="199">
        <f t="array" ref="K1058">IF(K33=MAX(IF(ISNUMBER($E$33:$DT$33),$E$33:$DT$33)),0,SUM(IF($D$805:$D$924&gt;=K33+1,IF($D$805:$D$924&lt;=MAX(IF(ISNUMBER($E$33:$DT$33),$E$33:$DT$33)),K$805:K$924))))</f>
        <v>3.2474072726040921E-2</v>
      </c>
      <c r="L1058" s="199">
        <f t="array" ref="L1058">IF(L33=MAX(IF(ISNUMBER($E$33:$DT$33),$E$33:$DT$33)),0,SUM(IF($D$805:$D$924&gt;=L33+1,IF($D$805:$D$924&lt;=MAX(IF(ISNUMBER($E$33:$DT$33),$E$33:$DT$33)),L$805:L$924))))</f>
        <v>1.6074608507448723E-2</v>
      </c>
      <c r="M1058" s="199">
        <f t="array" ref="M1058">IF(M33=MAX(IF(ISNUMBER($E$33:$DT$33),$E$33:$DT$33)),0,SUM(IF($D$805:$D$924&gt;=M33+1,IF($D$805:$D$924&lt;=MAX(IF(ISNUMBER($E$33:$DT$33),$E$33:$DT$33)),M$805:M$924))))</f>
        <v>8.7405524049301506E-3</v>
      </c>
      <c r="N1058" s="199">
        <f t="array" ref="N1058">IF(N33=MAX(IF(ISNUMBER($E$33:$DT$33),$E$33:$DT$33)),0,SUM(IF($D$805:$D$924&gt;=N33+1,IF($D$805:$D$924&lt;=MAX(IF(ISNUMBER($E$33:$DT$33),$E$33:$DT$33)),N$805:N$924))))</f>
        <v>6.0834161835051316E-3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0.14396046900845072</v>
      </c>
      <c r="J1065" s="199">
        <f t="array" ref="J1065">IF(J32=MIN($E$12:$DT$12),0,SUM(IF($D$932:$D$1051&gt;=MIN($E$12:$DT$12),IF($D$932:$D$1051&lt;=J32-1,J$932:J$1051))))</f>
        <v>0.33021107578142683</v>
      </c>
      <c r="K1065" s="199">
        <f t="array" ref="K1065">IF(K32=MIN($E$12:$DT$12),0,SUM(IF($D$932:$D$1051&gt;=MIN($E$12:$DT$12),IF($D$932:$D$1051&lt;=K32-1,K$932:K$1051))))</f>
        <v>0.54360990686616195</v>
      </c>
      <c r="L1065" s="199">
        <f t="array" ref="L1065">IF(L32=MIN($E$12:$DT$12),0,SUM(IF($D$932:$D$1051&gt;=MIN($E$12:$DT$12),IF($D$932:$D$1051&lt;=L32-1,L$932:L$1051))))</f>
        <v>0.69976372063038084</v>
      </c>
      <c r="M1065" s="199">
        <f t="array" ref="M1065">IF(M32=MIN($E$12:$DT$12),0,SUM(IF($D$932:$D$1051&gt;=MIN($E$12:$DT$12),IF($D$932:$D$1051&lt;=M32-1,M$932:M$1051))))</f>
        <v>0.7941569745159488</v>
      </c>
      <c r="N1065" s="199">
        <f t="array" ref="N1065">IF(N32=MIN($E$12:$DT$12),0,SUM(IF($D$932:$D$1051&gt;=MIN($E$12:$DT$12),IF($D$932:$D$1051&lt;=N32-1,N$932:N$1051))))</f>
        <v>0.84060673655217655</v>
      </c>
      <c r="O1065" s="199">
        <f t="array" ref="O1065">IF(O32=MIN($E$12:$DT$12),0,SUM(IF($D$932:$D$1051&gt;=MIN($E$12:$DT$12),IF($D$932:$D$1051&lt;=O32-1,O$932:O$1051))))</f>
        <v>0.85737322971801788</v>
      </c>
      <c r="P1065" s="199">
        <f t="array" ref="P1065">IF(P32=MIN($E$12:$DT$12),0,SUM(IF($D$932:$D$1051&gt;=MIN($E$12:$DT$12),IF($D$932:$D$1051&lt;=P32-1,P$932:P$1051))))</f>
        <v>0.88305025810428062</v>
      </c>
      <c r="Q1065" s="199">
        <f t="array" ref="Q1065">IF(Q32=MIN($E$12:$DT$12),0,SUM(IF($D$932:$D$1051&gt;=MIN($E$12:$DT$12),IF($D$932:$D$1051&lt;=Q32-1,Q$932:Q$1051))))</f>
        <v>0.94973125009685955</v>
      </c>
      <c r="R1065" s="199">
        <f t="array" ref="R1065">IF(R32=MIN($E$12:$DT$12),0,SUM(IF($D$932:$D$1051&gt;=MIN($E$12:$DT$12),IF($D$932:$D$1051&lt;=R32-1,R$932:R$1051))))</f>
        <v>0.97952204888773453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0.48703170015197034</v>
      </c>
      <c r="F1072" s="199">
        <f t="array" ref="F1072">(F$545)*SUM(IF($E$12:$DT$12&gt;=F32,IF($E$12:$DT$12&lt;=F33,$E$15:$DT$15)))</f>
        <v>0.76676855945974653</v>
      </c>
      <c r="G1072" s="199">
        <f t="array" ref="G1072">(G$545)*SUM(IF($E$12:$DT$12&gt;=G32,IF($E$12:$DT$12&lt;=G33,$E$15:$DT$15)))</f>
        <v>0.95815180637989217</v>
      </c>
      <c r="H1072" s="199">
        <f t="array" ref="H1072">(H$545)*SUM(IF($E$12:$DT$12&gt;=H32,IF($E$12:$DT$12&lt;=H33,$E$15:$DT$15)))</f>
        <v>1.0539678837473339</v>
      </c>
      <c r="I1072" s="199">
        <f t="array" ref="I1072">(I$545)*SUM(IF($E$12:$DT$12&gt;=I32,IF($E$12:$DT$12&lt;=I33,$E$15:$DT$15)))</f>
        <v>0.94612622097297194</v>
      </c>
      <c r="J1072" s="199">
        <f t="array" ref="J1072">(J$545)*SUM(IF($E$12:$DT$12&gt;=J32,IF($E$12:$DT$12&lt;=J33,$E$15:$DT$15)))</f>
        <v>0.74562210180220956</v>
      </c>
      <c r="K1072" s="199">
        <f t="array" ref="K1072">(K$545)*SUM(IF($E$12:$DT$12&gt;=K32,IF($E$12:$DT$12&lt;=K33,$E$15:$DT$15)))</f>
        <v>0.49180228614163546</v>
      </c>
      <c r="L1072" s="199">
        <f t="array" ref="L1072">(L$545)*SUM(IF($E$12:$DT$12&gt;=L32,IF($E$12:$DT$12&lt;=L33,$E$15:$DT$15)))</f>
        <v>0.3406060167689699</v>
      </c>
      <c r="M1072" s="199">
        <f t="array" ref="M1072">(M$545)*SUM(IF($E$12:$DT$12&gt;=M32,IF($E$12:$DT$12&lt;=M33,$E$15:$DT$15)))</f>
        <v>0.26143851509777127</v>
      </c>
      <c r="N1072" s="199">
        <f t="array" ref="N1072">(N$545)*SUM(IF($E$12:$DT$12&gt;=N32,IF($E$12:$DT$12&lt;=N33,$E$15:$DT$15)))</f>
        <v>0.2238036057636891</v>
      </c>
      <c r="O1072" s="199">
        <f t="array" ref="O1072">(O$545)*SUM(IF($E$12:$DT$12&gt;=O32,IF($E$12:$DT$12&lt;=O33,$E$15:$DT$15)))</f>
        <v>0.21041122855945088</v>
      </c>
      <c r="P1072" s="199">
        <f t="array" ref="P1072">(P$545)*SUM(IF($E$12:$DT$12&gt;=P32,IF($E$12:$DT$12&lt;=P33,$E$15:$DT$15)))</f>
        <v>0.17457157464591747</v>
      </c>
      <c r="Q1072" s="199">
        <f t="array" ref="Q1072">(Q$545)*SUM(IF($E$12:$DT$12&gt;=Q32,IF($E$12:$DT$12&lt;=Q33,$E$15:$DT$15)))</f>
        <v>8.8711706318090874E-2</v>
      </c>
      <c r="R1072" s="199">
        <f t="array" ref="R1072">(R$545)*SUM(IF($E$12:$DT$12&gt;=R32,IF($E$12:$DT$12&lt;=R33,$E$15:$DT$15)))</f>
        <v>4.7931948525387992E-2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0.61334920298333451</v>
      </c>
      <c r="F1079" s="199">
        <f t="shared" si="705"/>
        <v>0.85727525937463489</v>
      </c>
      <c r="G1079" s="199">
        <f t="shared" si="705"/>
        <v>1.0112881054260932</v>
      </c>
      <c r="H1079" s="199">
        <f t="shared" si="705"/>
        <v>1.0844687582695598</v>
      </c>
      <c r="I1079" s="199">
        <f t="shared" si="705"/>
        <v>1.1116137550805065</v>
      </c>
      <c r="J1079" s="199">
        <f t="shared" si="705"/>
        <v>1.1021025772745183</v>
      </c>
      <c r="K1079" s="199">
        <f t="shared" si="705"/>
        <v>1.0678862657338384</v>
      </c>
      <c r="L1079" s="199">
        <f t="shared" si="705"/>
        <v>1.0564443459067994</v>
      </c>
      <c r="M1079" s="199">
        <f t="shared" si="705"/>
        <v>1.0643360420186503</v>
      </c>
      <c r="N1079" s="199">
        <f t="shared" si="705"/>
        <v>1.0704937584993708</v>
      </c>
      <c r="O1079" s="199">
        <f t="shared" si="705"/>
        <v>1.0677844582774687</v>
      </c>
      <c r="P1079" s="199">
        <f t="shared" si="705"/>
        <v>1.0576218327501981</v>
      </c>
      <c r="Q1079" s="199">
        <f t="shared" si="705"/>
        <v>1.0384429564149504</v>
      </c>
      <c r="R1079" s="199">
        <f t="shared" si="705"/>
        <v>1.0274539974131225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1.1116137550805065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0.10040695751594322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0.69140934283452105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0.17577197149643706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3.1381296779993739E-2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2021-06-18T15:23:42Z</dcterms:modified>
</cp:coreProperties>
</file>