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LWW-002\VERBUND_intern\Ering\Siebanalysen_Ering\FC\vorspü\"/>
    </mc:Choice>
  </mc:AlternateContent>
  <bookViews>
    <workbookView xWindow="0" yWindow="0" windowWidth="23040" windowHeight="9192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2" i="13"/>
  <c r="K111" i="13"/>
  <c r="C101" i="13"/>
  <c r="D93" i="13"/>
  <c r="K90" i="13"/>
  <c r="K89" i="13"/>
  <c r="C79" i="13"/>
  <c r="D71" i="13"/>
  <c r="K69" i="13" s="1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K67" i="13" s="1"/>
  <c r="I44" i="13"/>
  <c r="F44" i="13"/>
  <c r="G44" i="13" s="1"/>
  <c r="I43" i="13"/>
  <c r="F43" i="13"/>
  <c r="G43" i="13" s="1"/>
  <c r="I42" i="13"/>
  <c r="J42" i="13" s="1"/>
  <c r="F42" i="13"/>
  <c r="G42" i="13" s="1"/>
  <c r="I41" i="13"/>
  <c r="J41" i="13" s="1"/>
  <c r="F41" i="13"/>
  <c r="G41" i="13" s="1"/>
  <c r="I40" i="13"/>
  <c r="F40" i="13"/>
  <c r="G40" i="13" s="1"/>
  <c r="I39" i="13"/>
  <c r="J39" i="13" s="1"/>
  <c r="F39" i="13"/>
  <c r="G39" i="13" s="1"/>
  <c r="I38" i="13"/>
  <c r="J38" i="13" s="1"/>
  <c r="F38" i="13"/>
  <c r="G38" i="13" s="1"/>
  <c r="I37" i="13"/>
  <c r="J37" i="13" s="1"/>
  <c r="F37" i="13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G33" i="13"/>
  <c r="F33" i="13"/>
  <c r="K32" i="13"/>
  <c r="K31" i="13"/>
  <c r="C10" i="13"/>
  <c r="K38" i="13" l="1"/>
  <c r="C16" i="13" s="1"/>
  <c r="K41" i="13"/>
  <c r="C19" i="13" s="1"/>
  <c r="K42" i="13"/>
  <c r="C20" i="13" s="1"/>
  <c r="K68" i="13"/>
  <c r="K34" i="13"/>
  <c r="C12" i="13" s="1"/>
  <c r="J33" i="13"/>
  <c r="K33" i="13" s="1"/>
  <c r="J36" i="13"/>
  <c r="K36" i="13" s="1"/>
  <c r="C14" i="13" s="1"/>
  <c r="K39" i="13"/>
  <c r="C17" i="13" s="1"/>
  <c r="J44" i="13"/>
  <c r="K44" i="13" s="1"/>
  <c r="C22" i="13" s="1"/>
  <c r="J35" i="13"/>
  <c r="K35" i="13" s="1"/>
  <c r="C13" i="13" s="1"/>
  <c r="G37" i="13"/>
  <c r="K37" i="13" s="1"/>
  <c r="C15" i="13" s="1"/>
  <c r="J43" i="13"/>
  <c r="K43" i="13" s="1"/>
  <c r="C21" i="13" s="1"/>
  <c r="J40" i="13"/>
  <c r="K40" i="13" s="1"/>
  <c r="C18" i="13" s="1"/>
  <c r="K45" i="13" l="1"/>
  <c r="K46" i="13" s="1"/>
  <c r="C11" i="13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l="1"/>
  <c r="D23" i="2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20" i="2" s="1"/>
  <c r="J29" i="14"/>
  <c r="E16" i="2" l="1"/>
  <c r="E15" i="2"/>
  <c r="E13" i="2"/>
  <c r="E14" i="2"/>
  <c r="E23" i="2"/>
  <c r="E22" i="2"/>
  <c r="E25" i="2"/>
  <c r="C8" i="2"/>
  <c r="E12" i="2"/>
  <c r="E19" i="2"/>
  <c r="E18" i="2"/>
  <c r="E21" i="2"/>
  <c r="E24" i="2"/>
  <c r="E17" i="2"/>
  <c r="E26" i="2"/>
  <c r="F26" i="2" s="1"/>
  <c r="E11" i="2"/>
  <c r="I31" i="14"/>
  <c r="J30" i="14"/>
  <c r="C26" i="14"/>
  <c r="C25" i="14"/>
  <c r="I26" i="14" s="1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826" i="11" s="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840" i="11" s="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864" i="11" s="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836" i="11" s="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810" i="11" s="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<sst xmlns="http://schemas.openxmlformats.org/spreadsheetml/2006/main" count="396" uniqueCount="226">
  <si>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</si>
  <si>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</si>
  <si>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</si>
  <si>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</si>
  <si>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</si>
  <si>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</si>
  <si>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</si>
  <si>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</si>
  <si>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</si>
  <si>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</si>
  <si>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</si>
  <si>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</si>
  <si>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</si>
  <si>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</si>
  <si>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</si>
  <si>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</si>
  <si>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</si>
  <si>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</si>
  <si>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</si>
  <si>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</si>
  <si>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</si>
  <si>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</si>
  <si>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</si>
  <si>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</si>
  <si>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</si>
  <si>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</si>
  <si>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</si>
  <si>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</si>
  <si>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</si>
  <si>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</si>
  <si>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</si>
  <si>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</si>
  <si>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</si>
  <si>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</si>
  <si>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</si>
  <si>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</si>
  <si>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</si>
  <si>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</si>
  <si>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</si>
  <si>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</si>
  <si>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</si>
  <si>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</si>
  <si>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</si>
  <si>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</si>
  <si>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</si>
  <si>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</si>
  <si>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</si>
  <si>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</si>
  <si>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</si>
  <si>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</si>
  <si>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</si>
  <si>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</si>
  <si>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</si>
  <si>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</si>
  <si>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</si>
  <si>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</si>
  <si>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</si>
  <si>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</si>
  <si>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</si>
  <si>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</si>
  <si>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</si>
  <si>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</si>
  <si>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</si>
  <si>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</si>
  <si>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</si>
  <si>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</si>
  <si>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</si>
  <si>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</si>
  <si>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</si>
  <si>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</si>
  <si>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</si>
  <si>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</si>
  <si>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</si>
  <si>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</si>
  <si>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</si>
  <si>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</si>
  <si>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</si>
  <si>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</si>
  <si>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</si>
  <si>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</si>
  <si>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</si>
  <si>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</si>
  <si>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</si>
  <si>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</si>
  <si>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</si>
  <si>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</si>
  <si>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</si>
  <si>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</si>
  <si>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</si>
  <si>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</si>
  <si>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</si>
  <si>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</si>
  <si>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</si>
  <si>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</si>
  <si>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</si>
  <si>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</si>
  <si>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</si>
  <si>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</si>
  <si>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</si>
  <si>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</si>
  <si>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</si>
  <si>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</si>
  <si>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</si>
  <si>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</si>
  <si>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</si>
  <si>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</si>
  <si>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</si>
  <si>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</si>
  <si>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</si>
  <si>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</si>
  <si>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</si>
  <si>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</si>
  <si>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</si>
  <si>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</si>
  <si>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</si>
  <si>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</si>
  <si>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</si>
  <si>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</si>
  <si>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</si>
  <si>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</si>
  <si>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</si>
  <si>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</si>
  <si>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</si>
  <si>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</si>
  <si>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</si>
  <si>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</si>
  <si>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</si>
  <si>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</si>
  <si>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</si>
  <si>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</si>
  <si>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</si>
  <si>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</si>
  <si>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</si>
  <si>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</si>
  <si>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</si>
  <si>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</si>
  <si>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</si>
  <si>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</si>
  <si>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</si>
  <si>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</si>
  <si>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</si>
  <si>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</si>
  <si>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</si>
  <si>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</si>
  <si>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</si>
  <si>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</si>
  <si>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</si>
  <si>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</si>
  <si>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</si>
  <si>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</si>
  <si>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</si>
  <si>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</si>
  <si>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</si>
  <si>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</si>
  <si>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</si>
  <si>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</si>
  <si>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</si>
  <si>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</si>
  <si>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</si>
  <si>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</si>
  <si>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</si>
  <si>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</si>
  <si>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</si>
  <si>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</si>
  <si>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</si>
  <si>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</si>
  <si>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</si>
  <si>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</si>
  <si>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</si>
  <si>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</si>
  <si>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</si>
  <si>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</si>
  <si>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</si>
  <si>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</si>
  <si>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</si>
  <si>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</si>
  <si>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</si>
  <si>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</si>
  <si>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</si>
  <si>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</si>
  <si>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</si>
  <si>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</si>
  <si>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</si>
  <si>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</si>
  <si>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</si>
  <si>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</si>
  <si>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</si>
  <si>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</si>
  <si>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</si>
  <si>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</si>
  <si>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</si>
  <si>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</si>
  <si>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</si>
  <si>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</si>
  <si>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</si>
  <si>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</si>
  <si>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</si>
  <si>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</si>
  <si>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</si>
  <si>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</si>
  <si>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</si>
  <si>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</si>
  <si>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</si>
  <si>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</si>
  <si>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</si>
  <si>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</si>
  <si>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</si>
  <si>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</si>
  <si>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</si>
  <si>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</si>
  <si>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</si>
  <si>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</si>
  <si>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</si>
  <si>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</si>
  <si>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</si>
  <si>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</si>
  <si>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</si>
  <si>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</si>
  <si>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</si>
  <si>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</si>
  <si>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</si>
  <si>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</si>
  <si>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</si>
  <si>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</si>
  <si>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Sampling date:</t>
  </si>
  <si>
    <t>MS3_FC1-1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</si>
</sst>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5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0" fontId="8" fillId="0" borderId="0" xfId="1" applyNumberFormat="1" applyFont="1" applyFill="1" applyBorder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MS3_FC1-1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3.9481213045966052E-2</c:v>
                </c:pt>
                <c:pt idx="2">
                  <c:v>0.1602136181575434</c:v>
                </c:pt>
                <c:pt idx="3">
                  <c:v>0.20522601563990081</c:v>
                </c:pt>
                <c:pt idx="4">
                  <c:v>0.19397291626931146</c:v>
                </c:pt>
                <c:pt idx="5">
                  <c:v>0.12416555407209613</c:v>
                </c:pt>
                <c:pt idx="6">
                  <c:v>5.9889376311272176E-2</c:v>
                </c:pt>
                <c:pt idx="7">
                  <c:v>2.7083730688537096E-2</c:v>
                </c:pt>
                <c:pt idx="8">
                  <c:v>3.1089071142475683E-2</c:v>
                </c:pt>
                <c:pt idx="9">
                  <c:v>9.1741369444974255E-2</c:v>
                </c:pt>
                <c:pt idx="10">
                  <c:v>4.5393858477970631E-2</c:v>
                </c:pt>
                <c:pt idx="11">
                  <c:v>1.1634560366202557E-2</c:v>
                </c:pt>
                <c:pt idx="12">
                  <c:v>1.0108716383749761E-2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MS3_FC1-1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0.96051878695403403</c:v>
                </c:pt>
                <c:pt idx="3">
                  <c:v>0.80030516879649061</c:v>
                </c:pt>
                <c:pt idx="4">
                  <c:v>0.59507915315658977</c:v>
                </c:pt>
                <c:pt idx="5">
                  <c:v>0.40110623688727831</c:v>
                </c:pt>
                <c:pt idx="6">
                  <c:v>0.27694068281518219</c:v>
                </c:pt>
                <c:pt idx="7">
                  <c:v>0.21705130650391</c:v>
                </c:pt>
                <c:pt idx="8">
                  <c:v>0.18996757581537291</c:v>
                </c:pt>
                <c:pt idx="9">
                  <c:v>0.15887850467289721</c:v>
                </c:pt>
                <c:pt idx="10">
                  <c:v>6.7137135227922945E-2</c:v>
                </c:pt>
                <c:pt idx="11">
                  <c:v>2.1743276749952318E-2</c:v>
                </c:pt>
                <c:pt idx="12">
                  <c:v>1.0108716383749761E-2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3.9481213045966052E-2</c:v>
                </c:pt>
                <c:pt idx="2">
                  <c:v>0.1602136181575434</c:v>
                </c:pt>
                <c:pt idx="3">
                  <c:v>0.20522601563990081</c:v>
                </c:pt>
                <c:pt idx="4">
                  <c:v>0.19397291626931146</c:v>
                </c:pt>
                <c:pt idx="5">
                  <c:v>0.12416555407209613</c:v>
                </c:pt>
                <c:pt idx="6">
                  <c:v>5.9889376311272176E-2</c:v>
                </c:pt>
                <c:pt idx="7">
                  <c:v>2.7083730688537096E-2</c:v>
                </c:pt>
                <c:pt idx="8">
                  <c:v>3.1089071142475683E-2</c:v>
                </c:pt>
                <c:pt idx="9">
                  <c:v>9.1741369444974255E-2</c:v>
                </c:pt>
                <c:pt idx="10">
                  <c:v>4.5393858477970631E-2</c:v>
                </c:pt>
                <c:pt idx="11">
                  <c:v>1.1634560366202557E-2</c:v>
                </c:pt>
                <c:pt idx="12">
                  <c:v>1.0108716383749761E-2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8.8741196746494236E-2</c:v>
                </c:pt>
                <c:pt idx="1">
                  <c:v>8.8741196746494236E-2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3.9481213045966052E-2</c:v>
                </c:pt>
                <c:pt idx="2">
                  <c:v>0.1602136181575434</c:v>
                </c:pt>
                <c:pt idx="3">
                  <c:v>0.20522601563990081</c:v>
                </c:pt>
                <c:pt idx="4">
                  <c:v>0.19397291626931146</c:v>
                </c:pt>
                <c:pt idx="5">
                  <c:v>0.12416555407209613</c:v>
                </c:pt>
                <c:pt idx="6">
                  <c:v>5.9889376311272176E-2</c:v>
                </c:pt>
                <c:pt idx="7">
                  <c:v>2.7083730688537096E-2</c:v>
                </c:pt>
                <c:pt idx="8">
                  <c:v>3.1089071142475683E-2</c:v>
                </c:pt>
                <c:pt idx="9">
                  <c:v>9.1741369444974255E-2</c:v>
                </c:pt>
                <c:pt idx="10">
                  <c:v>4.5393858477970631E-2</c:v>
                </c:pt>
                <c:pt idx="11">
                  <c:v>1.1634560366202557E-2</c:v>
                </c:pt>
                <c:pt idx="12">
                  <c:v>1.0108716383749761E-2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3.9481213045966052E-2</c:v>
                </c:pt>
                <c:pt idx="2">
                  <c:v>0.1602136181575434</c:v>
                </c:pt>
                <c:pt idx="3">
                  <c:v>0.20522601563990081</c:v>
                </c:pt>
                <c:pt idx="4">
                  <c:v>0.19397291626931146</c:v>
                </c:pt>
                <c:pt idx="5">
                  <c:v>0.12416555407209613</c:v>
                </c:pt>
                <c:pt idx="6">
                  <c:v>5.9889376311272176E-2</c:v>
                </c:pt>
                <c:pt idx="7">
                  <c:v>2.7083730688537096E-2</c:v>
                </c:pt>
                <c:pt idx="8">
                  <c:v>3.1089071142475683E-2</c:v>
                </c:pt>
                <c:pt idx="9">
                  <c:v>9.1741369444974255E-2</c:v>
                </c:pt>
                <c:pt idx="10">
                  <c:v>4.5393858477970631E-2</c:v>
                </c:pt>
                <c:pt idx="11">
                  <c:v>1.1634560366202557E-2</c:v>
                </c:pt>
                <c:pt idx="12">
                  <c:v>1.0108716383749761E-2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8.8741196746494236E-2</c:v>
                </c:pt>
                <c:pt idx="1">
                  <c:v>8.8741196746494236E-2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7.6999999999999999E-2</c:v>
                </c:pt>
                <c:pt idx="1">
                  <c:v>7.6999999999999999E-2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1.0555595474103882E-2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Normal="100" workbookViewId="0">
      <selection activeCell="E12" sqref="E12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5.6640625" style="256" customWidth="1"/>
    <col min="4" max="8" width="15.6640625" style="255" customWidth="1"/>
    <col min="9" max="9" width="15.6640625" style="279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35">
      <c r="B3" s="261" t="s">
        <v>3</v>
      </c>
      <c r="C3" s="368" t="s">
        <v>5</v>
      </c>
      <c r="D3" s="262"/>
      <c r="E3" s="297" t="s">
        <v>199</v>
      </c>
      <c r="F3" s="297" t="s">
        <v>200</v>
      </c>
      <c r="I3" s="263"/>
      <c r="J3" s="263"/>
      <c r="K3" s="262"/>
    </row>
    <row r="4" spans="1:11" ht="17.25" customHeight="1" x14ac:dyDescent="0.3">
      <c r="B4" s="369" t="s">
        <v>1</v>
      </c>
      <c r="C4" s="370">
        <v>44397</v>
      </c>
      <c r="D4" s="262"/>
      <c r="E4" s="297"/>
      <c r="F4" s="297"/>
      <c r="I4" s="263"/>
      <c r="J4" s="263"/>
      <c r="K4" s="262"/>
    </row>
    <row r="5" spans="1:11" ht="17.25" customHeight="1" x14ac:dyDescent="0.3">
      <c r="B5" s="371" t="s">
        <v>42</v>
      </c>
      <c r="C5" s="372"/>
      <c r="D5" s="262"/>
      <c r="E5" s="297"/>
      <c r="F5" s="297"/>
      <c r="I5" s="263"/>
      <c r="J5" s="263"/>
      <c r="K5" s="262"/>
    </row>
    <row r="6" spans="1:11" ht="17.25" customHeight="1" thickBot="1" x14ac:dyDescent="0.35">
      <c r="B6" s="300" t="s">
        <v>201</v>
      </c>
      <c r="C6" s="373"/>
      <c r="D6" s="373"/>
      <c r="E6" s="299"/>
      <c r="F6" s="1"/>
      <c r="G6" s="1"/>
      <c r="I6" s="263"/>
      <c r="J6" s="263"/>
      <c r="K6" s="262"/>
    </row>
    <row r="7" spans="1:11" ht="17.25" customHeight="1" x14ac:dyDescent="0.3">
      <c r="B7" s="374" t="s">
        <v>187</v>
      </c>
      <c r="C7" s="375" t="s">
        <v>225</v>
      </c>
      <c r="D7" s="374" t="s">
        <v>224</v>
      </c>
      <c r="E7" s="370">
        <v>44250</v>
      </c>
      <c r="F7" s="297"/>
      <c r="I7" s="263"/>
      <c r="J7" s="263"/>
      <c r="K7" s="262"/>
    </row>
    <row r="8" spans="1:11" ht="17.25" customHeight="1" x14ac:dyDescent="0.3">
      <c r="B8" s="376" t="s">
        <v>4</v>
      </c>
      <c r="C8" s="377"/>
      <c r="D8" s="262"/>
      <c r="E8" s="297"/>
      <c r="F8" s="297"/>
      <c r="I8" s="263"/>
      <c r="J8" s="263"/>
      <c r="K8" s="262"/>
    </row>
    <row r="9" spans="1:11" ht="17.25" customHeight="1" thickBot="1" x14ac:dyDescent="0.35">
      <c r="B9" s="378" t="s">
        <v>21</v>
      </c>
      <c r="C9" s="379">
        <f>C35+C57+C79+C101</f>
        <v>26200</v>
      </c>
      <c r="D9" s="262"/>
      <c r="E9" s="297"/>
      <c r="F9" s="297"/>
      <c r="I9" s="263"/>
      <c r="J9" s="263"/>
      <c r="K9" s="262"/>
    </row>
    <row r="10" spans="1:11" ht="17.25" customHeight="1" thickBot="1" x14ac:dyDescent="0.35">
      <c r="A10" s="384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35">
      <c r="A11" s="385"/>
      <c r="B11" s="266">
        <v>125</v>
      </c>
      <c r="C11" s="265">
        <f t="shared" ref="C11:C22" si="0">K33+K55+K77+K99</f>
        <v>1035</v>
      </c>
      <c r="D11" s="262"/>
      <c r="E11" s="297"/>
      <c r="F11" s="297"/>
      <c r="I11" s="263"/>
      <c r="J11" s="263"/>
      <c r="K11" s="262"/>
    </row>
    <row r="12" spans="1:11" ht="17.25" customHeight="1" thickBot="1" x14ac:dyDescent="0.35">
      <c r="A12" s="385"/>
      <c r="B12" s="266">
        <v>63</v>
      </c>
      <c r="C12" s="265">
        <f t="shared" si="0"/>
        <v>4200</v>
      </c>
      <c r="D12" s="262"/>
      <c r="E12" s="297"/>
      <c r="F12" s="297"/>
      <c r="I12" s="263"/>
      <c r="J12" s="263"/>
      <c r="K12" s="262"/>
    </row>
    <row r="13" spans="1:11" ht="17.25" customHeight="1" thickBot="1" x14ac:dyDescent="0.35">
      <c r="A13" s="386"/>
      <c r="B13" s="267">
        <v>31.5</v>
      </c>
      <c r="C13" s="265">
        <f t="shared" si="0"/>
        <v>5380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87" t="s">
        <v>45</v>
      </c>
      <c r="B14" s="268">
        <v>16</v>
      </c>
      <c r="C14" s="265">
        <f t="shared" si="0"/>
        <v>5085</v>
      </c>
      <c r="D14" s="262"/>
      <c r="I14" s="256"/>
      <c r="J14" s="256"/>
      <c r="K14" s="262"/>
    </row>
    <row r="15" spans="1:11" ht="17.25" customHeight="1" thickBot="1" x14ac:dyDescent="0.25">
      <c r="A15" s="387"/>
      <c r="B15" s="269">
        <v>8</v>
      </c>
      <c r="C15" s="265">
        <f t="shared" si="0"/>
        <v>3255</v>
      </c>
      <c r="D15" s="262"/>
      <c r="I15" s="263"/>
      <c r="J15" s="263"/>
      <c r="K15" s="262"/>
    </row>
    <row r="16" spans="1:11" ht="17.25" customHeight="1" thickBot="1" x14ac:dyDescent="0.25">
      <c r="A16" s="387"/>
      <c r="B16" s="269">
        <v>4</v>
      </c>
      <c r="C16" s="265">
        <f t="shared" si="0"/>
        <v>1570</v>
      </c>
      <c r="D16" s="262"/>
      <c r="I16" s="263"/>
      <c r="J16" s="263"/>
      <c r="K16" s="262"/>
    </row>
    <row r="17" spans="1:11" ht="17.25" customHeight="1" thickBot="1" x14ac:dyDescent="0.25">
      <c r="A17" s="387"/>
      <c r="B17" s="269">
        <v>2</v>
      </c>
      <c r="C17" s="265">
        <f t="shared" si="0"/>
        <v>710</v>
      </c>
      <c r="D17" s="262"/>
      <c r="I17" s="263"/>
      <c r="J17" s="263"/>
      <c r="K17" s="262"/>
    </row>
    <row r="18" spans="1:11" ht="17.25" customHeight="1" thickBot="1" x14ac:dyDescent="0.25">
      <c r="A18" s="387"/>
      <c r="B18" s="269">
        <v>1</v>
      </c>
      <c r="C18" s="265">
        <f t="shared" si="0"/>
        <v>815</v>
      </c>
      <c r="I18" s="270"/>
      <c r="K18" s="271"/>
    </row>
    <row r="19" spans="1:11" ht="17.25" customHeight="1" thickBot="1" x14ac:dyDescent="0.25">
      <c r="A19" s="388"/>
      <c r="B19" s="265">
        <v>0.5</v>
      </c>
      <c r="C19" s="265">
        <f t="shared" si="0"/>
        <v>2405</v>
      </c>
      <c r="I19" s="270"/>
      <c r="K19" s="272"/>
    </row>
    <row r="20" spans="1:11" ht="17.25" customHeight="1" thickBot="1" x14ac:dyDescent="0.25">
      <c r="A20" s="389" t="s">
        <v>44</v>
      </c>
      <c r="B20" s="273">
        <v>0.25</v>
      </c>
      <c r="C20" s="265">
        <f t="shared" si="0"/>
        <v>1190</v>
      </c>
      <c r="I20" s="270"/>
    </row>
    <row r="21" spans="1:11" ht="17.25" customHeight="1" thickBot="1" x14ac:dyDescent="0.25">
      <c r="A21" s="390"/>
      <c r="B21" s="274">
        <v>0.125</v>
      </c>
      <c r="C21" s="265">
        <f t="shared" si="0"/>
        <v>305</v>
      </c>
      <c r="I21" s="270"/>
      <c r="K21" s="271"/>
    </row>
    <row r="22" spans="1:11" ht="17.25" customHeight="1" thickBot="1" x14ac:dyDescent="0.25">
      <c r="A22" s="390"/>
      <c r="B22" s="274">
        <v>6.3E-2</v>
      </c>
      <c r="C22" s="265">
        <f t="shared" si="0"/>
        <v>265</v>
      </c>
      <c r="I22" s="270"/>
      <c r="K22" s="271"/>
    </row>
    <row r="23" spans="1:11" ht="17.25" customHeight="1" thickBot="1" x14ac:dyDescent="0.25">
      <c r="A23" s="391"/>
      <c r="B23" s="275">
        <v>3.1E-2</v>
      </c>
      <c r="C23" s="265">
        <v>0</v>
      </c>
      <c r="I23" s="270"/>
      <c r="K23" s="271"/>
    </row>
    <row r="24" spans="1:11" ht="17.25" customHeight="1" thickBot="1" x14ac:dyDescent="0.25">
      <c r="A24" s="391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25">
      <c r="A25" s="392"/>
      <c r="B25" s="277">
        <v>6.0000000000000002E-5</v>
      </c>
      <c r="C25" s="265">
        <v>0</v>
      </c>
      <c r="I25" s="270"/>
      <c r="K25" s="271"/>
    </row>
    <row r="26" spans="1:11" ht="17.25" customHeight="1" x14ac:dyDescent="0.2">
      <c r="B26" s="262"/>
      <c r="C26" s="278"/>
      <c r="I26" s="270"/>
      <c r="K26" s="271"/>
    </row>
    <row r="27" spans="1:11" ht="17.25" customHeight="1" x14ac:dyDescent="0.2">
      <c r="C27" s="255"/>
      <c r="I27" s="270"/>
    </row>
    <row r="28" spans="1:11" ht="25.5" customHeight="1" x14ac:dyDescent="0.2">
      <c r="B28" s="262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ht="10.8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2580</v>
      </c>
      <c r="I33" s="283">
        <f>H33</f>
        <v>2580</v>
      </c>
      <c r="J33" s="283">
        <f>I33</f>
        <v>2580</v>
      </c>
      <c r="K33" s="284">
        <f t="shared" si="1"/>
        <v>1035</v>
      </c>
    </row>
    <row r="34" spans="2:11" ht="10.8" thickBot="1" x14ac:dyDescent="0.25">
      <c r="B34" s="258" t="s">
        <v>26</v>
      </c>
      <c r="C34" s="287"/>
      <c r="D34" s="286">
        <v>31.5</v>
      </c>
      <c r="E34" s="282">
        <v>1715</v>
      </c>
      <c r="F34" s="282">
        <f t="shared" ref="F34:G44" si="2">E34</f>
        <v>1715</v>
      </c>
      <c r="G34" s="282">
        <f t="shared" si="2"/>
        <v>1715</v>
      </c>
      <c r="H34" s="283">
        <v>5915</v>
      </c>
      <c r="I34" s="283">
        <f t="shared" ref="I34:J44" si="3">H34</f>
        <v>5915</v>
      </c>
      <c r="J34" s="283">
        <f t="shared" si="3"/>
        <v>5915</v>
      </c>
      <c r="K34" s="284">
        <f>AVERAGE(H34:J34)-AVERAGE(E34:G34)</f>
        <v>4200</v>
      </c>
    </row>
    <row r="35" spans="2:11" ht="10.8" thickBot="1" x14ac:dyDescent="0.25">
      <c r="B35" s="258" t="s">
        <v>27</v>
      </c>
      <c r="C35" s="288">
        <f>D47-D45</f>
        <v>26200</v>
      </c>
      <c r="D35" s="286">
        <v>16</v>
      </c>
      <c r="E35" s="282">
        <v>1755</v>
      </c>
      <c r="F35" s="282">
        <f t="shared" si="2"/>
        <v>1755</v>
      </c>
      <c r="G35" s="282">
        <f t="shared" si="2"/>
        <v>1755</v>
      </c>
      <c r="H35" s="283">
        <v>7135</v>
      </c>
      <c r="I35" s="283">
        <f t="shared" si="3"/>
        <v>7135</v>
      </c>
      <c r="J35" s="283">
        <f t="shared" si="3"/>
        <v>7135</v>
      </c>
      <c r="K35" s="284">
        <f t="shared" ref="K35:K44" si="4">AVERAGE(H35:J35)-AVERAGE(E35:G35)</f>
        <v>5380</v>
      </c>
    </row>
    <row r="36" spans="2:11" x14ac:dyDescent="0.2">
      <c r="B36" s="258" t="s">
        <v>28</v>
      </c>
      <c r="C36" s="256" t="s">
        <v>29</v>
      </c>
      <c r="D36" s="281">
        <v>8</v>
      </c>
      <c r="E36" s="282">
        <v>1495</v>
      </c>
      <c r="F36" s="282">
        <f t="shared" si="2"/>
        <v>1495</v>
      </c>
      <c r="G36" s="282">
        <f t="shared" si="2"/>
        <v>1495</v>
      </c>
      <c r="H36" s="283">
        <v>6580</v>
      </c>
      <c r="I36" s="283">
        <f t="shared" si="3"/>
        <v>6580</v>
      </c>
      <c r="J36" s="283">
        <f t="shared" si="3"/>
        <v>6580</v>
      </c>
      <c r="K36" s="284">
        <f t="shared" si="4"/>
        <v>5085</v>
      </c>
    </row>
    <row r="37" spans="2:11" x14ac:dyDescent="0.2">
      <c r="D37" s="281">
        <v>4</v>
      </c>
      <c r="E37" s="282">
        <v>1555</v>
      </c>
      <c r="F37" s="282">
        <f t="shared" si="2"/>
        <v>1555</v>
      </c>
      <c r="G37" s="282">
        <f t="shared" si="2"/>
        <v>1555</v>
      </c>
      <c r="H37" s="283">
        <v>4810</v>
      </c>
      <c r="I37" s="283">
        <f t="shared" si="3"/>
        <v>4810</v>
      </c>
      <c r="J37" s="283">
        <f t="shared" si="3"/>
        <v>4810</v>
      </c>
      <c r="K37" s="284">
        <f t="shared" si="4"/>
        <v>3255</v>
      </c>
    </row>
    <row r="38" spans="2:11" x14ac:dyDescent="0.2">
      <c r="B38" s="258"/>
      <c r="C38" s="255"/>
      <c r="D38" s="281">
        <v>2</v>
      </c>
      <c r="E38" s="282">
        <v>1395</v>
      </c>
      <c r="F38" s="282">
        <f t="shared" si="2"/>
        <v>1395</v>
      </c>
      <c r="G38" s="282">
        <f t="shared" si="2"/>
        <v>1395</v>
      </c>
      <c r="H38" s="283">
        <v>2965</v>
      </c>
      <c r="I38" s="283">
        <f t="shared" si="3"/>
        <v>2965</v>
      </c>
      <c r="J38" s="283">
        <f t="shared" si="3"/>
        <v>2965</v>
      </c>
      <c r="K38" s="284">
        <f t="shared" si="4"/>
        <v>1570</v>
      </c>
    </row>
    <row r="39" spans="2:11" x14ac:dyDescent="0.2">
      <c r="C39" s="255"/>
      <c r="D39" s="281">
        <v>1</v>
      </c>
      <c r="E39" s="282">
        <v>1200</v>
      </c>
      <c r="F39" s="282">
        <f t="shared" si="2"/>
        <v>1200</v>
      </c>
      <c r="G39" s="282">
        <f t="shared" si="2"/>
        <v>1200</v>
      </c>
      <c r="H39" s="283">
        <v>1910</v>
      </c>
      <c r="I39" s="283">
        <f t="shared" si="3"/>
        <v>1910</v>
      </c>
      <c r="J39" s="283">
        <f t="shared" si="3"/>
        <v>1910</v>
      </c>
      <c r="K39" s="284">
        <f t="shared" si="4"/>
        <v>710</v>
      </c>
    </row>
    <row r="40" spans="2:11" x14ac:dyDescent="0.2">
      <c r="C40" s="255"/>
      <c r="D40" s="281">
        <v>0.5</v>
      </c>
      <c r="E40" s="282">
        <v>1045</v>
      </c>
      <c r="F40" s="282">
        <f t="shared" si="2"/>
        <v>1045</v>
      </c>
      <c r="G40" s="282">
        <f t="shared" si="2"/>
        <v>1045</v>
      </c>
      <c r="H40" s="283">
        <v>1860</v>
      </c>
      <c r="I40" s="283">
        <f t="shared" si="3"/>
        <v>1860</v>
      </c>
      <c r="J40" s="283">
        <f t="shared" si="3"/>
        <v>1860</v>
      </c>
      <c r="K40" s="284">
        <f t="shared" si="4"/>
        <v>815</v>
      </c>
    </row>
    <row r="41" spans="2:11" x14ac:dyDescent="0.2">
      <c r="C41" s="255"/>
      <c r="D41" s="281">
        <v>0.25</v>
      </c>
      <c r="E41" s="282">
        <v>980</v>
      </c>
      <c r="F41" s="282">
        <f t="shared" si="2"/>
        <v>980</v>
      </c>
      <c r="G41" s="282">
        <f t="shared" si="2"/>
        <v>980</v>
      </c>
      <c r="H41" s="283">
        <v>3385</v>
      </c>
      <c r="I41" s="283">
        <f t="shared" si="3"/>
        <v>3385</v>
      </c>
      <c r="J41" s="283">
        <f t="shared" si="3"/>
        <v>3385</v>
      </c>
      <c r="K41" s="284">
        <f t="shared" si="4"/>
        <v>2405</v>
      </c>
    </row>
    <row r="42" spans="2:11" x14ac:dyDescent="0.2">
      <c r="C42" s="255"/>
      <c r="D42" s="281">
        <v>0.125</v>
      </c>
      <c r="E42" s="282">
        <v>945</v>
      </c>
      <c r="F42" s="282">
        <f t="shared" si="2"/>
        <v>945</v>
      </c>
      <c r="G42" s="282">
        <f t="shared" si="2"/>
        <v>945</v>
      </c>
      <c r="H42" s="283">
        <v>2135</v>
      </c>
      <c r="I42" s="283">
        <f t="shared" si="3"/>
        <v>2135</v>
      </c>
      <c r="J42" s="283">
        <f t="shared" si="3"/>
        <v>2135</v>
      </c>
      <c r="K42" s="284">
        <f t="shared" si="4"/>
        <v>1190</v>
      </c>
    </row>
    <row r="43" spans="2:11" x14ac:dyDescent="0.2">
      <c r="C43" s="255"/>
      <c r="D43" s="281">
        <v>6.3E-2</v>
      </c>
      <c r="E43" s="282">
        <v>910</v>
      </c>
      <c r="F43" s="282">
        <f t="shared" si="2"/>
        <v>910</v>
      </c>
      <c r="G43" s="282">
        <f t="shared" si="2"/>
        <v>910</v>
      </c>
      <c r="H43" s="283">
        <v>1215</v>
      </c>
      <c r="I43" s="283">
        <f t="shared" si="3"/>
        <v>1215</v>
      </c>
      <c r="J43" s="283">
        <f t="shared" si="3"/>
        <v>1215</v>
      </c>
      <c r="K43" s="284">
        <f t="shared" si="4"/>
        <v>305</v>
      </c>
    </row>
    <row r="44" spans="2:11" ht="10.8" thickBot="1" x14ac:dyDescent="0.25">
      <c r="C44" s="255"/>
      <c r="D44" s="281" t="s">
        <v>196</v>
      </c>
      <c r="E44" s="282">
        <v>1685</v>
      </c>
      <c r="F44" s="282">
        <f t="shared" si="2"/>
        <v>1685</v>
      </c>
      <c r="G44" s="282">
        <f t="shared" si="2"/>
        <v>1685</v>
      </c>
      <c r="H44" s="283">
        <v>1950</v>
      </c>
      <c r="I44" s="283">
        <f t="shared" si="3"/>
        <v>1950</v>
      </c>
      <c r="J44" s="283">
        <f t="shared" si="3"/>
        <v>1950</v>
      </c>
      <c r="K44" s="284">
        <f t="shared" si="4"/>
        <v>265</v>
      </c>
    </row>
    <row r="45" spans="2:11" ht="10.8" thickBot="1" x14ac:dyDescent="0.25">
      <c r="C45" s="290" t="s">
        <v>30</v>
      </c>
      <c r="D45" s="380">
        <f>3325+3315</f>
        <v>6640</v>
      </c>
      <c r="I45" s="270"/>
      <c r="J45" s="255" t="s">
        <v>31</v>
      </c>
      <c r="K45" s="271">
        <f>SUM(K31:K44)</f>
        <v>26215</v>
      </c>
    </row>
    <row r="46" spans="2:11" ht="10.8" thickBot="1" x14ac:dyDescent="0.25">
      <c r="B46" s="279" t="s">
        <v>32</v>
      </c>
      <c r="C46" s="255"/>
      <c r="I46" s="270"/>
      <c r="J46" s="255" t="s">
        <v>41</v>
      </c>
      <c r="K46" s="383">
        <f>((C35-K45)/C35)</f>
        <v>-5.7251908396946567E-4</v>
      </c>
    </row>
    <row r="47" spans="2:11" ht="10.8" thickBot="1" x14ac:dyDescent="0.25">
      <c r="B47" s="290" t="s">
        <v>33</v>
      </c>
      <c r="C47" s="290"/>
      <c r="D47" s="381">
        <f>15510+17330</f>
        <v>32840</v>
      </c>
      <c r="E47" s="293" t="s">
        <v>195</v>
      </c>
      <c r="G47" s="271"/>
      <c r="I47" s="270"/>
      <c r="K47" s="294"/>
    </row>
    <row r="48" spans="2:11" ht="10.8" thickBot="1" x14ac:dyDescent="0.25">
      <c r="B48" s="255" t="s">
        <v>34</v>
      </c>
      <c r="C48" s="255"/>
      <c r="D48" s="292"/>
      <c r="E48" s="382"/>
      <c r="I48" s="270"/>
    </row>
    <row r="49" spans="2:11" ht="10.8" thickBot="1" x14ac:dyDescent="0.25">
      <c r="B49" s="255" t="s">
        <v>35</v>
      </c>
      <c r="D49" s="291"/>
      <c r="I49" s="270"/>
    </row>
    <row r="50" spans="2:11" ht="27.75" customHeight="1" x14ac:dyDescent="0.2">
      <c r="B50" s="256"/>
      <c r="C50" s="255"/>
      <c r="H50" s="270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ht="10.8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0.8" thickBot="1" x14ac:dyDescent="0.25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ht="10.8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ht="10.8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ht="10.8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0.8" thickBot="1" x14ac:dyDescent="0.25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0.8" thickBot="1" x14ac:dyDescent="0.25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0.8" thickBot="1" x14ac:dyDescent="0.25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0.8" thickBot="1" x14ac:dyDescent="0.25">
      <c r="B70" s="255" t="s">
        <v>34</v>
      </c>
      <c r="C70" s="255"/>
      <c r="D70" s="291"/>
      <c r="I70" s="270"/>
    </row>
    <row r="71" spans="2:11" ht="10.8" thickBot="1" x14ac:dyDescent="0.25">
      <c r="B71" s="255" t="s">
        <v>37</v>
      </c>
      <c r="D71" s="291">
        <f>D70-D67</f>
        <v>0</v>
      </c>
      <c r="I71" s="270"/>
    </row>
    <row r="72" spans="2:11" ht="29.25" customHeight="1" x14ac:dyDescent="0.2">
      <c r="I72" s="270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ht="10.8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0.8" thickBot="1" x14ac:dyDescent="0.25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ht="10.8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ht="10.8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ht="10.8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0.8" thickBot="1" x14ac:dyDescent="0.25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0.8" thickBot="1" x14ac:dyDescent="0.25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0.8" thickBot="1" x14ac:dyDescent="0.25">
      <c r="B91" s="255" t="s">
        <v>33</v>
      </c>
      <c r="C91" s="255"/>
      <c r="D91" s="291"/>
      <c r="I91" s="270"/>
    </row>
    <row r="92" spans="2:11" ht="10.8" thickBot="1" x14ac:dyDescent="0.25">
      <c r="B92" s="255" t="s">
        <v>39</v>
      </c>
      <c r="C92" s="255"/>
      <c r="D92" s="291"/>
      <c r="I92" s="270"/>
    </row>
    <row r="93" spans="2:11" ht="10.8" thickBot="1" x14ac:dyDescent="0.25">
      <c r="B93" s="255" t="s">
        <v>37</v>
      </c>
      <c r="D93" s="291">
        <f>D92-D89</f>
        <v>0</v>
      </c>
      <c r="I93" s="270"/>
    </row>
    <row r="94" spans="2:11" ht="33.75" customHeight="1" x14ac:dyDescent="0.2">
      <c r="I94" s="270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ht="10.8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0.8" thickBot="1" x14ac:dyDescent="0.25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ht="10.8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ht="10.8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ht="10.8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0.8" thickBot="1" x14ac:dyDescent="0.25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0.8" thickBot="1" x14ac:dyDescent="0.25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0.8" thickBot="1" x14ac:dyDescent="0.25">
      <c r="B113" s="255" t="s">
        <v>33</v>
      </c>
      <c r="C113" s="255"/>
      <c r="D113" s="291"/>
      <c r="I113" s="270"/>
    </row>
    <row r="114" spans="2:9" ht="10.8" thickBot="1" x14ac:dyDescent="0.25">
      <c r="B114" s="255" t="s">
        <v>34</v>
      </c>
      <c r="C114" s="255"/>
      <c r="D114" s="291"/>
      <c r="I114" s="270"/>
    </row>
    <row r="115" spans="2:9" ht="10.8" thickBot="1" x14ac:dyDescent="0.25">
      <c r="B115" s="255" t="s">
        <v>35</v>
      </c>
      <c r="D115" s="291">
        <f>D114-D111</f>
        <v>0</v>
      </c>
      <c r="I115" s="270"/>
    </row>
    <row r="116" spans="2:9" x14ac:dyDescent="0.2">
      <c r="I116" s="270"/>
    </row>
    <row r="117" spans="2:9" x14ac:dyDescent="0.2">
      <c r="I117" s="270"/>
    </row>
    <row r="118" spans="2:9" x14ac:dyDescent="0.2">
      <c r="I118" s="270"/>
    </row>
    <row r="119" spans="2:9" x14ac:dyDescent="0.2">
      <c r="I119" s="270"/>
    </row>
    <row r="120" spans="2:9" x14ac:dyDescent="0.2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L27" sqref="L27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93" t="s">
        <v>20</v>
      </c>
      <c r="D1" s="394"/>
      <c r="E1" s="394"/>
      <c r="F1" s="395"/>
    </row>
    <row r="2" spans="1:11" ht="16.2" thickBot="1" x14ac:dyDescent="0.35">
      <c r="B2" s="22" t="s">
        <v>3</v>
      </c>
      <c r="C2" s="396" t="s">
        <v>5</v>
      </c>
      <c r="D2" s="397"/>
      <c r="E2" s="397"/>
      <c r="F2" s="398"/>
    </row>
    <row r="3" spans="1:11" x14ac:dyDescent="0.25">
      <c r="B3" s="19" t="s">
        <v>1</v>
      </c>
      <c r="C3" s="399">
        <f>'Input-data'!C4</f>
        <v>44397</v>
      </c>
      <c r="D3" s="400"/>
      <c r="E3" s="400"/>
      <c r="F3" s="401"/>
    </row>
    <row r="4" spans="1:11" x14ac:dyDescent="0.25">
      <c r="B4" s="20" t="s">
        <v>42</v>
      </c>
      <c r="C4" s="418">
        <f>'Input-data'!C5</f>
        <v>0</v>
      </c>
      <c r="D4" s="419"/>
      <c r="E4" s="419"/>
      <c r="F4" s="420"/>
    </row>
    <row r="5" spans="1:11" x14ac:dyDescent="0.25">
      <c r="B5" s="20" t="s">
        <v>43</v>
      </c>
      <c r="C5" s="421">
        <f>'Input-data'!C6</f>
        <v>0</v>
      </c>
      <c r="D5" s="422"/>
      <c r="E5" s="422"/>
      <c r="F5" s="423"/>
    </row>
    <row r="6" spans="1:11" x14ac:dyDescent="0.25">
      <c r="B6" s="20" t="s">
        <v>0</v>
      </c>
      <c r="C6" s="402" t="str">
        <f>'Input-data'!C7</f>
        <v>MS3_FC1-1</v>
      </c>
      <c r="D6" s="403"/>
      <c r="E6" s="403"/>
      <c r="F6" s="404"/>
      <c r="G6" s="7"/>
    </row>
    <row r="7" spans="1:11" x14ac:dyDescent="0.25">
      <c r="B7" s="20" t="s">
        <v>4</v>
      </c>
      <c r="C7" s="415">
        <f>'Input-data'!C8</f>
        <v>0</v>
      </c>
      <c r="D7" s="416"/>
      <c r="E7" s="416"/>
      <c r="F7" s="417"/>
      <c r="G7" s="7"/>
    </row>
    <row r="8" spans="1:11" x14ac:dyDescent="0.25">
      <c r="B8" s="20" t="s">
        <v>11</v>
      </c>
      <c r="C8" s="424">
        <f>(C9-D12)/D12</f>
        <v>-5.7219149341979786E-4</v>
      </c>
      <c r="D8" s="425"/>
      <c r="E8" s="425"/>
      <c r="F8" s="426"/>
      <c r="G8" s="7"/>
    </row>
    <row r="9" spans="1:11" ht="13.8" thickBot="1" x14ac:dyDescent="0.3">
      <c r="B9" s="224" t="s">
        <v>6</v>
      </c>
      <c r="C9" s="405">
        <f>'Input-data'!C9</f>
        <v>26200</v>
      </c>
      <c r="D9" s="406"/>
      <c r="E9" s="406"/>
      <c r="F9" s="407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08" t="s">
        <v>52</v>
      </c>
      <c r="B11" s="230">
        <v>250</v>
      </c>
      <c r="C11" s="242">
        <f>'Input-data'!C10</f>
        <v>0</v>
      </c>
      <c r="D11" s="243">
        <f t="shared" ref="D11:D24" si="0">D12+C11</f>
        <v>26215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409"/>
      <c r="B12" s="231">
        <v>125</v>
      </c>
      <c r="C12" s="242">
        <f>'Input-data'!C11</f>
        <v>1035</v>
      </c>
      <c r="D12" s="244">
        <f t="shared" si="0"/>
        <v>26215</v>
      </c>
      <c r="E12" s="246">
        <f t="shared" ref="E12:E26" si="2">C12/$D$11</f>
        <v>3.9481213045966052E-2</v>
      </c>
      <c r="F12" s="248">
        <f t="shared" si="1"/>
        <v>1</v>
      </c>
      <c r="G12" s="7"/>
    </row>
    <row r="13" spans="1:11" ht="17.25" customHeight="1" x14ac:dyDescent="0.25">
      <c r="A13" s="410"/>
      <c r="B13" s="231">
        <v>63</v>
      </c>
      <c r="C13" s="242">
        <f>'Input-data'!C12</f>
        <v>4200</v>
      </c>
      <c r="D13" s="244">
        <f t="shared" si="0"/>
        <v>25180</v>
      </c>
      <c r="E13" s="246">
        <f t="shared" si="2"/>
        <v>0.1602136181575434</v>
      </c>
      <c r="F13" s="248">
        <f t="shared" si="1"/>
        <v>0.96051878695403403</v>
      </c>
      <c r="G13" s="7"/>
    </row>
    <row r="14" spans="1:11" ht="17.25" customHeight="1" x14ac:dyDescent="0.25">
      <c r="A14" s="412" t="s">
        <v>53</v>
      </c>
      <c r="B14" s="232">
        <v>31.5</v>
      </c>
      <c r="C14" s="242">
        <f>'Input-data'!C13</f>
        <v>5380</v>
      </c>
      <c r="D14" s="244">
        <f t="shared" si="0"/>
        <v>20980</v>
      </c>
      <c r="E14" s="246">
        <f t="shared" si="2"/>
        <v>0.20522601563990081</v>
      </c>
      <c r="F14" s="248">
        <f t="shared" si="1"/>
        <v>0.80030516879649061</v>
      </c>
      <c r="G14" s="7"/>
    </row>
    <row r="15" spans="1:11" ht="17.25" customHeight="1" x14ac:dyDescent="0.25">
      <c r="A15" s="413"/>
      <c r="B15" s="232">
        <v>16</v>
      </c>
      <c r="C15" s="242">
        <f>'Input-data'!C14</f>
        <v>5085</v>
      </c>
      <c r="D15" s="244">
        <f t="shared" si="0"/>
        <v>15600</v>
      </c>
      <c r="E15" s="246">
        <f t="shared" si="2"/>
        <v>0.19397291626931146</v>
      </c>
      <c r="F15" s="248">
        <f t="shared" si="1"/>
        <v>0.59507915315658977</v>
      </c>
      <c r="G15" s="7"/>
    </row>
    <row r="16" spans="1:11" ht="17.25" customHeight="1" x14ac:dyDescent="0.25">
      <c r="A16" s="413"/>
      <c r="B16" s="232">
        <v>8</v>
      </c>
      <c r="C16" s="242">
        <f>'Input-data'!C15</f>
        <v>3255</v>
      </c>
      <c r="D16" s="244">
        <f t="shared" si="0"/>
        <v>10515</v>
      </c>
      <c r="E16" s="246">
        <f t="shared" si="2"/>
        <v>0.12416555407209613</v>
      </c>
      <c r="F16" s="248">
        <f t="shared" si="1"/>
        <v>0.40110623688727831</v>
      </c>
      <c r="G16" s="7"/>
      <c r="H16" s="43"/>
      <c r="I16" s="43"/>
      <c r="J16" s="43"/>
      <c r="K16" s="43"/>
    </row>
    <row r="17" spans="1:8" ht="17.25" customHeight="1" x14ac:dyDescent="0.25">
      <c r="A17" s="413"/>
      <c r="B17" s="232">
        <v>4</v>
      </c>
      <c r="C17" s="242">
        <f>'Input-data'!C16</f>
        <v>1570</v>
      </c>
      <c r="D17" s="244">
        <f t="shared" si="0"/>
        <v>7260</v>
      </c>
      <c r="E17" s="246">
        <f>C17/$D$11</f>
        <v>5.9889376311272176E-2</v>
      </c>
      <c r="F17" s="248">
        <f t="shared" si="1"/>
        <v>0.27694068281518219</v>
      </c>
      <c r="G17" s="7"/>
    </row>
    <row r="18" spans="1:8" ht="17.25" customHeight="1" x14ac:dyDescent="0.25">
      <c r="A18" s="414"/>
      <c r="B18" s="232">
        <v>2</v>
      </c>
      <c r="C18" s="242">
        <f>'Input-data'!C17</f>
        <v>710</v>
      </c>
      <c r="D18" s="244">
        <f t="shared" si="0"/>
        <v>5690</v>
      </c>
      <c r="E18" s="246">
        <f t="shared" si="2"/>
        <v>2.7083730688537096E-2</v>
      </c>
      <c r="F18" s="248">
        <f t="shared" si="1"/>
        <v>0.21705130650391</v>
      </c>
      <c r="G18" s="7"/>
      <c r="H18" s="12"/>
    </row>
    <row r="19" spans="1:8" ht="17.25" customHeight="1" x14ac:dyDescent="0.25">
      <c r="A19" s="411" t="s">
        <v>54</v>
      </c>
      <c r="B19" s="231">
        <v>1</v>
      </c>
      <c r="C19" s="242">
        <f>'Input-data'!C18</f>
        <v>815</v>
      </c>
      <c r="D19" s="244">
        <f t="shared" si="0"/>
        <v>4980</v>
      </c>
      <c r="E19" s="246">
        <f t="shared" si="2"/>
        <v>3.1089071142475683E-2</v>
      </c>
      <c r="F19" s="248">
        <f t="shared" si="1"/>
        <v>0.18996757581537291</v>
      </c>
      <c r="G19" s="7"/>
    </row>
    <row r="20" spans="1:8" ht="17.25" customHeight="1" x14ac:dyDescent="0.25">
      <c r="A20" s="409"/>
      <c r="B20" s="231">
        <v>0.5</v>
      </c>
      <c r="C20" s="242">
        <f>'Input-data'!C19</f>
        <v>2405</v>
      </c>
      <c r="D20" s="244">
        <f t="shared" si="0"/>
        <v>4165</v>
      </c>
      <c r="E20" s="246">
        <f t="shared" si="2"/>
        <v>9.1741369444974255E-2</v>
      </c>
      <c r="F20" s="248">
        <f t="shared" si="1"/>
        <v>0.15887850467289721</v>
      </c>
      <c r="G20" s="7"/>
    </row>
    <row r="21" spans="1:8" ht="17.25" customHeight="1" x14ac:dyDescent="0.25">
      <c r="A21" s="409"/>
      <c r="B21" s="233">
        <v>0.25</v>
      </c>
      <c r="C21" s="242">
        <f>'Input-data'!C20</f>
        <v>1190</v>
      </c>
      <c r="D21" s="244">
        <f t="shared" si="0"/>
        <v>1760</v>
      </c>
      <c r="E21" s="246">
        <f t="shared" si="2"/>
        <v>4.5393858477970631E-2</v>
      </c>
      <c r="F21" s="248">
        <f t="shared" si="1"/>
        <v>6.7137135227922945E-2</v>
      </c>
    </row>
    <row r="22" spans="1:8" ht="17.25" customHeight="1" x14ac:dyDescent="0.25">
      <c r="A22" s="409"/>
      <c r="B22" s="233">
        <v>0.125</v>
      </c>
      <c r="C22" s="242">
        <f>'Input-data'!C21</f>
        <v>305</v>
      </c>
      <c r="D22" s="244">
        <f t="shared" si="0"/>
        <v>570</v>
      </c>
      <c r="E22" s="246">
        <f t="shared" si="2"/>
        <v>1.1634560366202557E-2</v>
      </c>
      <c r="F22" s="248">
        <f t="shared" si="1"/>
        <v>2.1743276749952318E-2</v>
      </c>
    </row>
    <row r="23" spans="1:8" ht="17.25" customHeight="1" x14ac:dyDescent="0.25">
      <c r="A23" s="410"/>
      <c r="B23" s="233">
        <v>6.3E-2</v>
      </c>
      <c r="C23" s="242">
        <f>'Input-data'!C22</f>
        <v>265</v>
      </c>
      <c r="D23" s="244">
        <f t="shared" si="0"/>
        <v>265</v>
      </c>
      <c r="E23" s="246">
        <f t="shared" si="2"/>
        <v>1.0108716383749761E-2</v>
      </c>
      <c r="F23" s="248">
        <f t="shared" si="1"/>
        <v>1.0108716383749761E-2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427" t="s">
        <v>63</v>
      </c>
      <c r="B30" s="428"/>
      <c r="C30" s="451">
        <f ca="1">SUM(Interpolation!E3:E403)*0.0025</f>
        <v>19.763437118041903</v>
      </c>
      <c r="D30" s="452"/>
      <c r="E30" s="241" t="s">
        <v>197</v>
      </c>
      <c r="F30" s="241"/>
      <c r="G30" s="241"/>
      <c r="H30" s="241"/>
    </row>
    <row r="31" spans="1:8" ht="20.25" customHeight="1" x14ac:dyDescent="0.25">
      <c r="A31" s="433" t="s">
        <v>68</v>
      </c>
      <c r="B31" s="434"/>
      <c r="C31" s="449">
        <f ca="1">(C45*C39)^0.5</f>
        <v>4.5265359358065211</v>
      </c>
      <c r="D31" s="450"/>
    </row>
    <row r="32" spans="1:8" ht="20.25" customHeight="1" x14ac:dyDescent="0.25">
      <c r="A32" s="435" t="s">
        <v>15</v>
      </c>
      <c r="B32" s="436"/>
      <c r="C32" s="449">
        <f ca="1">C31/C33</f>
        <v>0.51803680981595068</v>
      </c>
      <c r="D32" s="450"/>
    </row>
    <row r="33" spans="1:6" ht="20.25" customHeight="1" x14ac:dyDescent="0.25">
      <c r="A33" s="437" t="s">
        <v>69</v>
      </c>
      <c r="B33" s="438"/>
      <c r="C33" s="449">
        <f ca="1">(C45/C39)^0.5</f>
        <v>8.7378654374285087</v>
      </c>
      <c r="D33" s="450"/>
    </row>
    <row r="34" spans="1:6" ht="20.25" customHeight="1" x14ac:dyDescent="0.25">
      <c r="A34" s="435" t="s">
        <v>12</v>
      </c>
      <c r="B34" s="436"/>
      <c r="C34" s="449">
        <f ca="1">STDEV(Interpolation!E3:E403)</f>
        <v>22.936415067022924</v>
      </c>
      <c r="D34" s="450"/>
    </row>
    <row r="35" spans="1:6" ht="20.25" customHeight="1" x14ac:dyDescent="0.25">
      <c r="A35" s="443" t="s">
        <v>76</v>
      </c>
      <c r="B35" s="444"/>
      <c r="C35" s="447">
        <f>geometric_std_dev!G21</f>
        <v>2.6317442124261081</v>
      </c>
      <c r="D35" s="448"/>
      <c r="E35" s="228"/>
    </row>
    <row r="36" spans="1:6" ht="20.25" customHeight="1" x14ac:dyDescent="0.25">
      <c r="A36" s="435" t="s">
        <v>10</v>
      </c>
      <c r="B36" s="436"/>
      <c r="C36" s="449">
        <f ca="1">SKEW(Interpolation!E3:E403)</f>
        <v>1.9110276848188663</v>
      </c>
      <c r="D36" s="450"/>
      <c r="E36" s="228"/>
      <c r="F36" s="228"/>
    </row>
    <row r="37" spans="1:6" ht="20.25" customHeight="1" x14ac:dyDescent="0.25">
      <c r="A37" s="435" t="s">
        <v>9</v>
      </c>
      <c r="B37" s="436"/>
      <c r="C37" s="449">
        <f ca="1">KURT(Interpolation!E3:E403)</f>
        <v>4.2247142259289951</v>
      </c>
      <c r="D37" s="450"/>
      <c r="E37" s="228"/>
      <c r="F37" s="228"/>
    </row>
    <row r="38" spans="1:6" ht="20.25" customHeight="1" x14ac:dyDescent="0.25">
      <c r="A38" s="435" t="s">
        <v>7</v>
      </c>
      <c r="B38" s="436"/>
      <c r="C38" s="449">
        <f ca="1">Interpolation!E363</f>
        <v>0.33955301455301451</v>
      </c>
      <c r="D38" s="450"/>
      <c r="E38" s="228"/>
      <c r="F38" s="228"/>
    </row>
    <row r="39" spans="1:6" ht="20.25" customHeight="1" x14ac:dyDescent="0.25">
      <c r="A39" s="435" t="s">
        <v>16</v>
      </c>
      <c r="B39" s="436"/>
      <c r="C39" s="449">
        <f ca="1">Interpolation!E339</f>
        <v>0.51803680981595068</v>
      </c>
      <c r="D39" s="450"/>
      <c r="E39" s="228"/>
      <c r="F39" s="228"/>
    </row>
    <row r="40" spans="1:6" ht="20.25" customHeight="1" x14ac:dyDescent="0.25">
      <c r="A40" s="435" t="s">
        <v>18</v>
      </c>
      <c r="B40" s="436"/>
      <c r="C40" s="449">
        <f ca="1">Interpolation!E303</f>
        <v>3.1003184713375784</v>
      </c>
      <c r="D40" s="450"/>
      <c r="E40" s="228"/>
      <c r="F40" s="228"/>
    </row>
    <row r="41" spans="1:6" ht="20.25" customHeight="1" x14ac:dyDescent="0.25">
      <c r="A41" s="437" t="s">
        <v>50</v>
      </c>
      <c r="B41" s="438"/>
      <c r="C41" s="449">
        <f ca="1">Interpolation!E283</f>
        <v>4.7428571428571402</v>
      </c>
      <c r="D41" s="450"/>
      <c r="E41" s="228"/>
      <c r="F41" s="228"/>
    </row>
    <row r="42" spans="1:6" ht="20.25" customHeight="1" x14ac:dyDescent="0.3">
      <c r="A42" s="443" t="s">
        <v>51</v>
      </c>
      <c r="B42" s="444"/>
      <c r="C42" s="447">
        <f ca="1">Interpolation!E203</f>
        <v>12.078662733529992</v>
      </c>
      <c r="D42" s="448"/>
      <c r="E42" s="295">
        <f ca="1">17.5*(C42/1000)^(-1/6)</f>
        <v>36.534365804107246</v>
      </c>
      <c r="F42" s="228"/>
    </row>
    <row r="43" spans="1:6" ht="20.25" customHeight="1" x14ac:dyDescent="0.25">
      <c r="A43" s="437" t="s">
        <v>47</v>
      </c>
      <c r="B43" s="438"/>
      <c r="C43" s="449">
        <f ca="1">Interpolation!E163</f>
        <v>16.371654275092936</v>
      </c>
      <c r="D43" s="450"/>
      <c r="E43" s="296"/>
      <c r="F43" s="228"/>
    </row>
    <row r="44" spans="1:6" ht="20.25" customHeight="1" x14ac:dyDescent="0.25">
      <c r="A44" s="435" t="s">
        <v>19</v>
      </c>
      <c r="B44" s="436"/>
      <c r="C44" s="449">
        <f ca="1">Interpolation!E103</f>
        <v>27.700627323420079</v>
      </c>
      <c r="D44" s="450"/>
      <c r="E44" s="296"/>
      <c r="F44" s="228"/>
    </row>
    <row r="45" spans="1:6" ht="20.25" customHeight="1" x14ac:dyDescent="0.25">
      <c r="A45" s="439" t="s">
        <v>17</v>
      </c>
      <c r="B45" s="440"/>
      <c r="C45" s="449">
        <f ca="1">Interpolation!E67</f>
        <v>39.552261904761906</v>
      </c>
      <c r="D45" s="450"/>
      <c r="E45" s="296"/>
      <c r="F45" s="228"/>
    </row>
    <row r="46" spans="1:6" ht="20.25" customHeight="1" x14ac:dyDescent="0.25">
      <c r="A46" s="439" t="s">
        <v>8</v>
      </c>
      <c r="B46" s="440"/>
      <c r="C46" s="449">
        <f ca="1">Interpolation!E43</f>
        <v>51.723511904761892</v>
      </c>
      <c r="D46" s="450"/>
      <c r="E46" s="296">
        <f ca="1">23.5*(2*C46/1000)^(-1/6)</f>
        <v>34.299005579871739</v>
      </c>
      <c r="F46" s="228"/>
    </row>
    <row r="47" spans="1:6" ht="20.25" customHeight="1" x14ac:dyDescent="0.25">
      <c r="A47" s="441" t="s">
        <v>48</v>
      </c>
      <c r="B47" s="442"/>
      <c r="C47" s="449">
        <f ca="1">C43/C38</f>
        <v>48.215311228040434</v>
      </c>
      <c r="D47" s="450"/>
      <c r="E47" s="228"/>
      <c r="F47" s="228"/>
    </row>
    <row r="48" spans="1:6" ht="20.25" customHeight="1" thickBot="1" x14ac:dyDescent="0.3">
      <c r="A48" s="445" t="s">
        <v>49</v>
      </c>
      <c r="B48" s="446"/>
      <c r="C48" s="453">
        <f ca="1">C41^2/(C43*C38)</f>
        <v>4.0465036078308643</v>
      </c>
      <c r="D48" s="454"/>
      <c r="E48" s="228"/>
      <c r="F48" s="228"/>
    </row>
    <row r="49" spans="1:5" ht="20.25" customHeight="1" x14ac:dyDescent="0.25">
      <c r="A49" s="455" t="s">
        <v>184</v>
      </c>
      <c r="B49" s="456"/>
      <c r="C49" s="456"/>
      <c r="D49" s="457"/>
    </row>
    <row r="50" spans="1:5" ht="20.25" customHeight="1" x14ac:dyDescent="0.25">
      <c r="A50" s="429" t="s">
        <v>179</v>
      </c>
      <c r="B50" s="430"/>
      <c r="C50" s="458">
        <f ca="1">-0.0333+(0.4665/((1000*C42/1000)^0.21))</f>
        <v>0.24315706215636823</v>
      </c>
      <c r="D50" s="459"/>
    </row>
    <row r="51" spans="1:5" ht="20.25" customHeight="1" x14ac:dyDescent="0.25">
      <c r="A51" s="431" t="s">
        <v>180</v>
      </c>
      <c r="B51" s="432"/>
      <c r="C51" s="462">
        <f ca="1">0.13+(0.21/((1000*C42/1000+0.002)^0.21))</f>
        <v>0.25444579748948576</v>
      </c>
      <c r="D51" s="463"/>
    </row>
    <row r="52" spans="1:5" ht="20.25" customHeight="1" x14ac:dyDescent="0.25">
      <c r="A52" s="429" t="s">
        <v>181</v>
      </c>
      <c r="B52" s="430"/>
      <c r="C52" s="458">
        <f>0.621*EXP(-0.457*C35)</f>
        <v>0.18653594905852799</v>
      </c>
      <c r="D52" s="459"/>
    </row>
    <row r="53" spans="1:5" ht="20.25" customHeight="1" x14ac:dyDescent="0.25">
      <c r="A53" s="431" t="s">
        <v>182</v>
      </c>
      <c r="B53" s="432"/>
      <c r="C53" s="462">
        <f>'Berechnung_Yu&amp;Stand'!J1086</f>
        <v>9.2436992482116731E-2</v>
      </c>
      <c r="D53" s="463"/>
    </row>
    <row r="54" spans="1:5" ht="20.25" customHeight="1" thickBot="1" x14ac:dyDescent="0.3">
      <c r="A54" s="460" t="s">
        <v>183</v>
      </c>
      <c r="B54" s="461"/>
      <c r="C54" s="464">
        <f>0.353-0.068*C35+0.146*F20</f>
        <v>0.19723765523726761</v>
      </c>
      <c r="D54" s="465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121.13740338164257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121.13740338164257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117.27480676328514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113.41221014492771</v>
      </c>
    </row>
    <row r="7" spans="1:5" x14ac:dyDescent="0.25">
      <c r="A7" s="16">
        <f>Statistik!F23*100</f>
        <v>1.0108716383749761</v>
      </c>
      <c r="B7" s="18">
        <f>'Input-data'!B22</f>
        <v>6.3E-2</v>
      </c>
      <c r="D7" s="2">
        <v>99</v>
      </c>
      <c r="E7" s="6">
        <f t="shared" ca="1" si="0"/>
        <v>109.54961352657006</v>
      </c>
    </row>
    <row r="8" spans="1:5" x14ac:dyDescent="0.25">
      <c r="A8" s="16">
        <f>Statistik!F22*100</f>
        <v>2.1743276749952316</v>
      </c>
      <c r="B8" s="18">
        <v>0.125</v>
      </c>
      <c r="D8" s="2">
        <v>98.75</v>
      </c>
      <c r="E8" s="6">
        <f t="shared" ca="1" si="0"/>
        <v>105.68701690821263</v>
      </c>
    </row>
    <row r="9" spans="1:5" x14ac:dyDescent="0.25">
      <c r="A9" s="16">
        <f>Statistik!F21*100</f>
        <v>6.7137135227922942</v>
      </c>
      <c r="B9" s="18">
        <f>'Input-data'!B20</f>
        <v>0.25</v>
      </c>
      <c r="D9" s="2">
        <v>98.5</v>
      </c>
      <c r="E9" s="6">
        <f t="shared" ca="1" si="0"/>
        <v>101.8244202898552</v>
      </c>
    </row>
    <row r="10" spans="1:5" x14ac:dyDescent="0.25">
      <c r="A10" s="16">
        <f>Statistik!F20*100</f>
        <v>15.887850467289722</v>
      </c>
      <c r="B10" s="18">
        <f>'Input-data'!B19</f>
        <v>0.5</v>
      </c>
      <c r="D10" s="2">
        <v>98.25</v>
      </c>
      <c r="E10" s="6">
        <f t="shared" ca="1" si="0"/>
        <v>97.961823671497541</v>
      </c>
    </row>
    <row r="11" spans="1:5" x14ac:dyDescent="0.25">
      <c r="A11" s="16">
        <f>Statistik!F19*100</f>
        <v>18.996757581537292</v>
      </c>
      <c r="B11" s="18">
        <f>'Input-data'!B18</f>
        <v>1</v>
      </c>
      <c r="D11" s="2">
        <v>98</v>
      </c>
      <c r="E11" s="6">
        <f t="shared" ca="1" si="0"/>
        <v>94.099227053140112</v>
      </c>
    </row>
    <row r="12" spans="1:5" x14ac:dyDescent="0.25">
      <c r="A12" s="16">
        <f>Statistik!F18*100</f>
        <v>21.705130650390998</v>
      </c>
      <c r="B12" s="18">
        <f>'Input-data'!B17</f>
        <v>2</v>
      </c>
      <c r="D12" s="2">
        <v>97.75</v>
      </c>
      <c r="E12" s="6">
        <f t="shared" ca="1" si="0"/>
        <v>90.236630434782683</v>
      </c>
    </row>
    <row r="13" spans="1:5" x14ac:dyDescent="0.25">
      <c r="A13" s="16">
        <f>Statistik!F17*100</f>
        <v>27.69406828151822</v>
      </c>
      <c r="B13" s="18">
        <f>'Input-data'!B16</f>
        <v>4</v>
      </c>
      <c r="D13" s="2">
        <v>97.5</v>
      </c>
      <c r="E13" s="6">
        <f t="shared" ca="1" si="0"/>
        <v>86.374033816425026</v>
      </c>
    </row>
    <row r="14" spans="1:5" x14ac:dyDescent="0.25">
      <c r="A14" s="16">
        <f>Statistik!F16*100</f>
        <v>40.110623688727834</v>
      </c>
      <c r="B14" s="18">
        <f>'Input-data'!B15</f>
        <v>8</v>
      </c>
      <c r="D14" s="2">
        <v>97.25</v>
      </c>
      <c r="E14" s="6">
        <f t="shared" ca="1" si="0"/>
        <v>82.511437198067597</v>
      </c>
    </row>
    <row r="15" spans="1:5" x14ac:dyDescent="0.25">
      <c r="A15" s="16">
        <f>Statistik!F15*100</f>
        <v>59.507915315658977</v>
      </c>
      <c r="B15" s="18">
        <f>'Input-data'!B14</f>
        <v>16</v>
      </c>
      <c r="D15" s="2">
        <v>97</v>
      </c>
      <c r="E15" s="6">
        <f t="shared" ca="1" si="0"/>
        <v>78.648840579710168</v>
      </c>
    </row>
    <row r="16" spans="1:5" x14ac:dyDescent="0.25">
      <c r="A16" s="16">
        <f>Statistik!F14*100</f>
        <v>80.030516879649056</v>
      </c>
      <c r="B16" s="18">
        <f>'Input-data'!B13</f>
        <v>31.5</v>
      </c>
      <c r="D16" s="2">
        <v>96.75</v>
      </c>
      <c r="E16" s="6">
        <f t="shared" ca="1" si="0"/>
        <v>74.786243961352739</v>
      </c>
    </row>
    <row r="17" spans="1:5" x14ac:dyDescent="0.25">
      <c r="A17" s="16">
        <f>Statistik!F13*100</f>
        <v>96.051878695403403</v>
      </c>
      <c r="B17" s="18">
        <v>64</v>
      </c>
      <c r="D17" s="2">
        <v>96.5</v>
      </c>
      <c r="E17" s="6">
        <f t="shared" ca="1" si="0"/>
        <v>70.923647342995082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67.061050724637653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63.894761904761879</v>
      </c>
    </row>
    <row r="20" spans="1:5" x14ac:dyDescent="0.25">
      <c r="D20" s="2">
        <v>95.75</v>
      </c>
      <c r="E20" s="6">
        <f t="shared" ca="1" si="0"/>
        <v>63.387626488095208</v>
      </c>
    </row>
    <row r="21" spans="1:5" x14ac:dyDescent="0.25">
      <c r="D21" s="2">
        <v>95.5</v>
      </c>
      <c r="E21" s="6">
        <f t="shared" ca="1" si="0"/>
        <v>62.880491071428537</v>
      </c>
    </row>
    <row r="22" spans="1:5" x14ac:dyDescent="0.25">
      <c r="D22" s="2">
        <v>95.25</v>
      </c>
      <c r="E22" s="6">
        <f t="shared" ca="1" si="0"/>
        <v>62.373355654761866</v>
      </c>
    </row>
    <row r="23" spans="1:5" x14ac:dyDescent="0.25">
      <c r="D23" s="2">
        <v>95</v>
      </c>
      <c r="E23" s="6">
        <f t="shared" ca="1" si="0"/>
        <v>61.866220238095224</v>
      </c>
    </row>
    <row r="24" spans="1:5" x14ac:dyDescent="0.25">
      <c r="D24" s="2">
        <v>94.75</v>
      </c>
      <c r="E24" s="6">
        <f t="shared" ca="1" si="0"/>
        <v>61.359084821428553</v>
      </c>
    </row>
    <row r="25" spans="1:5" x14ac:dyDescent="0.25">
      <c r="D25" s="2">
        <v>94.5</v>
      </c>
      <c r="E25" s="6">
        <f t="shared" ca="1" si="0"/>
        <v>60.851949404761882</v>
      </c>
    </row>
    <row r="26" spans="1:5" x14ac:dyDescent="0.25">
      <c r="D26" s="2">
        <v>94.25</v>
      </c>
      <c r="E26" s="6">
        <f t="shared" ca="1" si="0"/>
        <v>60.344813988095211</v>
      </c>
    </row>
    <row r="27" spans="1:5" x14ac:dyDescent="0.25">
      <c r="D27" s="2">
        <v>94</v>
      </c>
      <c r="E27" s="6">
        <f t="shared" ca="1" si="0"/>
        <v>59.83767857142854</v>
      </c>
    </row>
    <row r="28" spans="1:5" x14ac:dyDescent="0.25">
      <c r="D28" s="2">
        <v>93.75</v>
      </c>
      <c r="E28" s="6">
        <f t="shared" ca="1" si="0"/>
        <v>59.33054315476187</v>
      </c>
    </row>
    <row r="29" spans="1:5" x14ac:dyDescent="0.25">
      <c r="D29" s="2">
        <v>93.5</v>
      </c>
      <c r="E29" s="6">
        <f t="shared" ca="1" si="0"/>
        <v>58.823407738095227</v>
      </c>
    </row>
    <row r="30" spans="1:5" x14ac:dyDescent="0.25">
      <c r="D30" s="2">
        <v>93.25</v>
      </c>
      <c r="E30" s="6">
        <f t="shared" ca="1" si="0"/>
        <v>58.316272321428556</v>
      </c>
    </row>
    <row r="31" spans="1:5" x14ac:dyDescent="0.25">
      <c r="D31" s="2">
        <v>93</v>
      </c>
      <c r="E31" s="6">
        <f t="shared" ca="1" si="0"/>
        <v>57.809136904761885</v>
      </c>
    </row>
    <row r="32" spans="1:5" x14ac:dyDescent="0.25">
      <c r="D32" s="2">
        <v>92.75</v>
      </c>
      <c r="E32" s="6">
        <f t="shared" ca="1" si="0"/>
        <v>57.302001488095215</v>
      </c>
    </row>
    <row r="33" spans="4:5" x14ac:dyDescent="0.25">
      <c r="D33" s="2">
        <v>92.5</v>
      </c>
      <c r="E33" s="6">
        <f t="shared" ca="1" si="0"/>
        <v>56.794866071428544</v>
      </c>
    </row>
    <row r="34" spans="4:5" x14ac:dyDescent="0.25">
      <c r="D34" s="2">
        <v>92.25</v>
      </c>
      <c r="E34" s="6">
        <f t="shared" ca="1" si="0"/>
        <v>56.287730654761873</v>
      </c>
    </row>
    <row r="35" spans="4:5" x14ac:dyDescent="0.25">
      <c r="D35" s="2">
        <v>92</v>
      </c>
      <c r="E35" s="6">
        <f t="shared" ca="1" si="0"/>
        <v>55.780595238095202</v>
      </c>
    </row>
    <row r="36" spans="4:5" x14ac:dyDescent="0.25">
      <c r="D36" s="2">
        <v>91.75</v>
      </c>
      <c r="E36" s="6">
        <f t="shared" ca="1" si="0"/>
        <v>55.27345982142856</v>
      </c>
    </row>
    <row r="37" spans="4:5" x14ac:dyDescent="0.25">
      <c r="D37" s="2">
        <v>91.5</v>
      </c>
      <c r="E37" s="6">
        <f t="shared" ca="1" si="0"/>
        <v>54.766324404761889</v>
      </c>
    </row>
    <row r="38" spans="4:5" x14ac:dyDescent="0.25">
      <c r="D38" s="2">
        <v>91.25</v>
      </c>
      <c r="E38" s="6">
        <f t="shared" ca="1" si="0"/>
        <v>54.259188988095218</v>
      </c>
    </row>
    <row r="39" spans="4:5" x14ac:dyDescent="0.25">
      <c r="D39" s="2">
        <v>91</v>
      </c>
      <c r="E39" s="6">
        <f t="shared" ca="1" si="0"/>
        <v>53.752053571428547</v>
      </c>
    </row>
    <row r="40" spans="4:5" x14ac:dyDescent="0.25">
      <c r="D40" s="2">
        <v>90.75</v>
      </c>
      <c r="E40" s="6">
        <f t="shared" ca="1" si="0"/>
        <v>53.244918154761876</v>
      </c>
    </row>
    <row r="41" spans="4:5" x14ac:dyDescent="0.25">
      <c r="D41" s="2">
        <v>90.5</v>
      </c>
      <c r="E41" s="6">
        <f t="shared" ca="1" si="0"/>
        <v>52.737782738095206</v>
      </c>
    </row>
    <row r="42" spans="4:5" x14ac:dyDescent="0.25">
      <c r="D42" s="2">
        <v>90.25</v>
      </c>
      <c r="E42" s="6">
        <f t="shared" ca="1" si="0"/>
        <v>52.230647321428563</v>
      </c>
    </row>
    <row r="43" spans="4:5" x14ac:dyDescent="0.25">
      <c r="D43" s="2">
        <v>90</v>
      </c>
      <c r="E43" s="6">
        <f t="shared" ca="1" si="0"/>
        <v>51.723511904761892</v>
      </c>
    </row>
    <row r="44" spans="4:5" x14ac:dyDescent="0.25">
      <c r="D44" s="2">
        <v>89.75</v>
      </c>
      <c r="E44" s="6">
        <f t="shared" ca="1" si="0"/>
        <v>51.216376488095221</v>
      </c>
    </row>
    <row r="45" spans="4:5" x14ac:dyDescent="0.25">
      <c r="D45" s="2">
        <v>89.5</v>
      </c>
      <c r="E45" s="6">
        <f t="shared" ca="1" si="0"/>
        <v>50.709241071428551</v>
      </c>
    </row>
    <row r="46" spans="4:5" x14ac:dyDescent="0.25">
      <c r="D46" s="2">
        <v>89.25</v>
      </c>
      <c r="E46" s="6">
        <f t="shared" ca="1" si="0"/>
        <v>50.20210565476188</v>
      </c>
    </row>
    <row r="47" spans="4:5" x14ac:dyDescent="0.25">
      <c r="D47" s="2">
        <v>89</v>
      </c>
      <c r="E47" s="6">
        <f t="shared" ca="1" si="0"/>
        <v>49.694970238095209</v>
      </c>
    </row>
    <row r="48" spans="4:5" x14ac:dyDescent="0.25">
      <c r="D48" s="2">
        <v>88.75</v>
      </c>
      <c r="E48" s="6">
        <f t="shared" ca="1" si="0"/>
        <v>49.187834821428567</v>
      </c>
    </row>
    <row r="49" spans="4:5" x14ac:dyDescent="0.25">
      <c r="D49" s="2">
        <v>88.5</v>
      </c>
      <c r="E49" s="6">
        <f t="shared" ca="1" si="0"/>
        <v>48.680699404761896</v>
      </c>
    </row>
    <row r="50" spans="4:5" x14ac:dyDescent="0.25">
      <c r="D50" s="2">
        <v>88.25</v>
      </c>
      <c r="E50" s="6">
        <f t="shared" ca="1" si="0"/>
        <v>48.173563988095225</v>
      </c>
    </row>
    <row r="51" spans="4:5" x14ac:dyDescent="0.25">
      <c r="D51" s="2">
        <v>88</v>
      </c>
      <c r="E51" s="6">
        <f t="shared" ca="1" si="0"/>
        <v>47.666428571428554</v>
      </c>
    </row>
    <row r="52" spans="4:5" x14ac:dyDescent="0.25">
      <c r="D52" s="2">
        <v>87.75</v>
      </c>
      <c r="E52" s="6">
        <f t="shared" ca="1" si="0"/>
        <v>47.159293154761883</v>
      </c>
    </row>
    <row r="53" spans="4:5" x14ac:dyDescent="0.25">
      <c r="D53" s="2">
        <v>87.5</v>
      </c>
      <c r="E53" s="6">
        <f t="shared" ca="1" si="0"/>
        <v>46.652157738095212</v>
      </c>
    </row>
    <row r="54" spans="4:5" x14ac:dyDescent="0.25">
      <c r="D54" s="2">
        <v>87.25</v>
      </c>
      <c r="E54" s="6">
        <f t="shared" ca="1" si="0"/>
        <v>46.145022321428542</v>
      </c>
    </row>
    <row r="55" spans="4:5" x14ac:dyDescent="0.25">
      <c r="D55" s="2">
        <v>87</v>
      </c>
      <c r="E55" s="6">
        <f t="shared" ca="1" si="0"/>
        <v>45.637886904761899</v>
      </c>
    </row>
    <row r="56" spans="4:5" x14ac:dyDescent="0.25">
      <c r="D56" s="2">
        <v>86.75</v>
      </c>
      <c r="E56" s="6">
        <f t="shared" ca="1" si="0"/>
        <v>45.130751488095228</v>
      </c>
    </row>
    <row r="57" spans="4:5" x14ac:dyDescent="0.25">
      <c r="D57" s="2">
        <v>86.5</v>
      </c>
      <c r="E57" s="6">
        <f t="shared" ca="1" si="0"/>
        <v>44.623616071428557</v>
      </c>
    </row>
    <row r="58" spans="4:5" x14ac:dyDescent="0.25">
      <c r="D58" s="2">
        <v>86.25</v>
      </c>
      <c r="E58" s="6">
        <f t="shared" ca="1" si="0"/>
        <v>44.116480654761887</v>
      </c>
    </row>
    <row r="59" spans="4:5" x14ac:dyDescent="0.25">
      <c r="D59" s="2">
        <v>86</v>
      </c>
      <c r="E59" s="6">
        <f t="shared" ca="1" si="0"/>
        <v>43.609345238095216</v>
      </c>
    </row>
    <row r="60" spans="4:5" x14ac:dyDescent="0.25">
      <c r="D60" s="2">
        <v>85.75</v>
      </c>
      <c r="E60" s="6">
        <f t="shared" ca="1" si="0"/>
        <v>43.102209821428545</v>
      </c>
    </row>
    <row r="61" spans="4:5" x14ac:dyDescent="0.25">
      <c r="D61" s="2">
        <v>85.5</v>
      </c>
      <c r="E61" s="6">
        <f t="shared" ca="1" si="0"/>
        <v>42.595074404761903</v>
      </c>
    </row>
    <row r="62" spans="4:5" x14ac:dyDescent="0.25">
      <c r="D62" s="2">
        <v>85.25</v>
      </c>
      <c r="E62" s="6">
        <f t="shared" ca="1" si="0"/>
        <v>42.087938988095232</v>
      </c>
    </row>
    <row r="63" spans="4:5" x14ac:dyDescent="0.25">
      <c r="D63" s="2">
        <v>85</v>
      </c>
      <c r="E63" s="6">
        <f t="shared" ca="1" si="0"/>
        <v>41.580803571428561</v>
      </c>
    </row>
    <row r="64" spans="4:5" x14ac:dyDescent="0.25">
      <c r="D64" s="2">
        <v>84.75</v>
      </c>
      <c r="E64" s="6">
        <f t="shared" ca="1" si="0"/>
        <v>41.07366815476189</v>
      </c>
    </row>
    <row r="65" spans="4:5" x14ac:dyDescent="0.25">
      <c r="D65" s="2">
        <v>84.5</v>
      </c>
      <c r="E65" s="6">
        <f t="shared" ca="1" si="0"/>
        <v>40.566532738095219</v>
      </c>
    </row>
    <row r="66" spans="4:5" x14ac:dyDescent="0.25">
      <c r="D66" s="2">
        <v>84.25</v>
      </c>
      <c r="E66" s="6">
        <f t="shared" ca="1" si="0"/>
        <v>40.059397321428548</v>
      </c>
    </row>
    <row r="67" spans="4:5" x14ac:dyDescent="0.25">
      <c r="D67" s="2">
        <v>84</v>
      </c>
      <c r="E67" s="6">
        <f t="shared" ca="1" si="0"/>
        <v>39.552261904761906</v>
      </c>
    </row>
    <row r="68" spans="4:5" x14ac:dyDescent="0.25">
      <c r="D68" s="2">
        <v>83.75</v>
      </c>
      <c r="E68" s="6">
        <f t="shared" ca="1" si="0"/>
        <v>39.045126488095235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38.537991071428564</v>
      </c>
    </row>
    <row r="70" spans="4:5" x14ac:dyDescent="0.25">
      <c r="D70" s="2">
        <v>83.25</v>
      </c>
      <c r="E70" s="6">
        <f t="shared" ca="1" si="1"/>
        <v>38.030855654761893</v>
      </c>
    </row>
    <row r="71" spans="4:5" x14ac:dyDescent="0.25">
      <c r="D71" s="2">
        <v>83</v>
      </c>
      <c r="E71" s="6">
        <f t="shared" ca="1" si="1"/>
        <v>37.523720238095223</v>
      </c>
    </row>
    <row r="72" spans="4:5" x14ac:dyDescent="0.25">
      <c r="D72" s="2">
        <v>82.75</v>
      </c>
      <c r="E72" s="6">
        <f t="shared" ca="1" si="1"/>
        <v>37.016584821428552</v>
      </c>
    </row>
    <row r="73" spans="4:5" x14ac:dyDescent="0.25">
      <c r="D73" s="2">
        <v>82.5</v>
      </c>
      <c r="E73" s="6">
        <f t="shared" ca="1" si="1"/>
        <v>36.509449404761881</v>
      </c>
    </row>
    <row r="74" spans="4:5" x14ac:dyDescent="0.25">
      <c r="D74" s="2">
        <v>82.25</v>
      </c>
      <c r="E74" s="6">
        <f t="shared" ca="1" si="1"/>
        <v>36.002313988095239</v>
      </c>
    </row>
    <row r="75" spans="4:5" x14ac:dyDescent="0.25">
      <c r="D75" s="2">
        <v>82</v>
      </c>
      <c r="E75" s="6">
        <f t="shared" ca="1" si="1"/>
        <v>35.495178571428568</v>
      </c>
    </row>
    <row r="76" spans="4:5" x14ac:dyDescent="0.25">
      <c r="D76" s="2">
        <v>81.75</v>
      </c>
      <c r="E76" s="6">
        <f t="shared" ca="1" si="1"/>
        <v>34.988043154761897</v>
      </c>
    </row>
    <row r="77" spans="4:5" x14ac:dyDescent="0.25">
      <c r="D77" s="2">
        <v>81.5</v>
      </c>
      <c r="E77" s="6">
        <f t="shared" ca="1" si="1"/>
        <v>34.480907738095226</v>
      </c>
    </row>
    <row r="78" spans="4:5" x14ac:dyDescent="0.25">
      <c r="D78" s="2">
        <v>81.25</v>
      </c>
      <c r="E78" s="6">
        <f t="shared" ca="1" si="1"/>
        <v>33.973772321428555</v>
      </c>
    </row>
    <row r="79" spans="4:5" x14ac:dyDescent="0.25">
      <c r="D79" s="2">
        <v>81</v>
      </c>
      <c r="E79" s="6">
        <f t="shared" ca="1" si="1"/>
        <v>33.466636904761884</v>
      </c>
    </row>
    <row r="80" spans="4:5" x14ac:dyDescent="0.25">
      <c r="D80" s="2">
        <v>80.75</v>
      </c>
      <c r="E80" s="6">
        <f t="shared" ca="1" si="1"/>
        <v>32.959501488095242</v>
      </c>
    </row>
    <row r="81" spans="4:5" x14ac:dyDescent="0.25">
      <c r="D81" s="2">
        <v>80.5</v>
      </c>
      <c r="E81" s="6">
        <f t="shared" ca="1" si="1"/>
        <v>32.452366071428571</v>
      </c>
    </row>
    <row r="82" spans="4:5" x14ac:dyDescent="0.25">
      <c r="D82" s="2">
        <v>80.25</v>
      </c>
      <c r="E82" s="6">
        <f t="shared" ca="1" si="1"/>
        <v>31.9452306547619</v>
      </c>
    </row>
    <row r="83" spans="4:5" x14ac:dyDescent="0.25">
      <c r="D83" s="2">
        <v>80</v>
      </c>
      <c r="E83" s="6">
        <f t="shared" ca="1" si="1"/>
        <v>31.476951672862455</v>
      </c>
    </row>
    <row r="84" spans="4:5" x14ac:dyDescent="0.25">
      <c r="D84" s="2">
        <v>79.75</v>
      </c>
      <c r="E84" s="6">
        <f t="shared" ca="1" si="1"/>
        <v>31.288135455390339</v>
      </c>
    </row>
    <row r="85" spans="4:5" x14ac:dyDescent="0.25">
      <c r="D85" s="2">
        <v>79.5</v>
      </c>
      <c r="E85" s="6">
        <f t="shared" ca="1" si="1"/>
        <v>31.099319237918216</v>
      </c>
    </row>
    <row r="86" spans="4:5" x14ac:dyDescent="0.25">
      <c r="D86" s="2">
        <v>79.25</v>
      </c>
      <c r="E86" s="6">
        <f t="shared" ca="1" si="1"/>
        <v>30.9105030204461</v>
      </c>
    </row>
    <row r="87" spans="4:5" x14ac:dyDescent="0.25">
      <c r="D87" s="2">
        <v>79</v>
      </c>
      <c r="E87" s="6">
        <f t="shared" ca="1" si="1"/>
        <v>30.721686802973984</v>
      </c>
    </row>
    <row r="88" spans="4:5" x14ac:dyDescent="0.25">
      <c r="D88" s="2">
        <v>78.75</v>
      </c>
      <c r="E88" s="6">
        <f t="shared" ca="1" si="1"/>
        <v>30.532870585501861</v>
      </c>
    </row>
    <row r="89" spans="4:5" x14ac:dyDescent="0.25">
      <c r="D89" s="2">
        <v>78.5</v>
      </c>
      <c r="E89" s="6">
        <f t="shared" ca="1" si="1"/>
        <v>30.344054368029745</v>
      </c>
    </row>
    <row r="90" spans="4:5" x14ac:dyDescent="0.25">
      <c r="D90" s="2">
        <v>78.25</v>
      </c>
      <c r="E90" s="6">
        <f t="shared" ca="1" si="1"/>
        <v>30.155238150557622</v>
      </c>
    </row>
    <row r="91" spans="4:5" x14ac:dyDescent="0.25">
      <c r="D91" s="2">
        <v>78</v>
      </c>
      <c r="E91" s="6">
        <f t="shared" ca="1" si="1"/>
        <v>29.966421933085506</v>
      </c>
    </row>
    <row r="92" spans="4:5" x14ac:dyDescent="0.25">
      <c r="D92" s="2">
        <v>77.75</v>
      </c>
      <c r="E92" s="6">
        <f t="shared" ca="1" si="1"/>
        <v>29.777605715613383</v>
      </c>
    </row>
    <row r="93" spans="4:5" x14ac:dyDescent="0.25">
      <c r="D93" s="2">
        <v>77.5</v>
      </c>
      <c r="E93" s="6">
        <f t="shared" ca="1" si="1"/>
        <v>29.588789498141267</v>
      </c>
    </row>
    <row r="94" spans="4:5" x14ac:dyDescent="0.25">
      <c r="D94" s="2">
        <v>77.25</v>
      </c>
      <c r="E94" s="6">
        <f t="shared" ca="1" si="1"/>
        <v>29.399973280669151</v>
      </c>
    </row>
    <row r="95" spans="4:5" x14ac:dyDescent="0.25">
      <c r="D95" s="2">
        <v>77</v>
      </c>
      <c r="E95" s="6">
        <f t="shared" ca="1" si="1"/>
        <v>29.211157063197028</v>
      </c>
    </row>
    <row r="96" spans="4:5" x14ac:dyDescent="0.25">
      <c r="D96" s="2">
        <v>76.75</v>
      </c>
      <c r="E96" s="6">
        <f t="shared" ca="1" si="1"/>
        <v>29.022340845724912</v>
      </c>
    </row>
    <row r="97" spans="4:5" x14ac:dyDescent="0.25">
      <c r="D97" s="2">
        <v>76.5</v>
      </c>
      <c r="E97" s="6">
        <f t="shared" ca="1" si="1"/>
        <v>28.833524628252789</v>
      </c>
    </row>
    <row r="98" spans="4:5" x14ac:dyDescent="0.25">
      <c r="D98" s="2">
        <v>76.25</v>
      </c>
      <c r="E98" s="6">
        <f t="shared" ca="1" si="1"/>
        <v>28.644708410780673</v>
      </c>
    </row>
    <row r="99" spans="4:5" x14ac:dyDescent="0.25">
      <c r="D99" s="2">
        <v>76</v>
      </c>
      <c r="E99" s="6">
        <f t="shared" ca="1" si="1"/>
        <v>28.45589219330855</v>
      </c>
    </row>
    <row r="100" spans="4:5" x14ac:dyDescent="0.25">
      <c r="D100" s="2">
        <v>75.75</v>
      </c>
      <c r="E100" s="6">
        <f t="shared" ca="1" si="1"/>
        <v>28.267075975836434</v>
      </c>
    </row>
    <row r="101" spans="4:5" x14ac:dyDescent="0.25">
      <c r="D101" s="2">
        <v>75.5</v>
      </c>
      <c r="E101" s="6">
        <f t="shared" ca="1" si="1"/>
        <v>28.078259758364318</v>
      </c>
    </row>
    <row r="102" spans="4:5" x14ac:dyDescent="0.25">
      <c r="D102" s="2">
        <v>75.25</v>
      </c>
      <c r="E102" s="6">
        <f t="shared" ca="1" si="1"/>
        <v>27.889443540892195</v>
      </c>
    </row>
    <row r="103" spans="4:5" x14ac:dyDescent="0.25">
      <c r="D103" s="2">
        <v>75</v>
      </c>
      <c r="E103" s="6">
        <f t="shared" ca="1" si="1"/>
        <v>27.700627323420079</v>
      </c>
    </row>
    <row r="104" spans="4:5" x14ac:dyDescent="0.25">
      <c r="D104" s="2">
        <v>74.75</v>
      </c>
      <c r="E104" s="6">
        <f t="shared" ca="1" si="1"/>
        <v>27.511811105947956</v>
      </c>
    </row>
    <row r="105" spans="4:5" x14ac:dyDescent="0.25">
      <c r="D105" s="2">
        <v>74.5</v>
      </c>
      <c r="E105" s="6">
        <f t="shared" ca="1" si="1"/>
        <v>27.32299488847584</v>
      </c>
    </row>
    <row r="106" spans="4:5" x14ac:dyDescent="0.25">
      <c r="D106" s="2">
        <v>74.25</v>
      </c>
      <c r="E106" s="6">
        <f t="shared" ca="1" si="1"/>
        <v>27.134178671003717</v>
      </c>
    </row>
    <row r="107" spans="4:5" x14ac:dyDescent="0.25">
      <c r="D107" s="2">
        <v>74</v>
      </c>
      <c r="E107" s="6">
        <f t="shared" ca="1" si="1"/>
        <v>26.945362453531601</v>
      </c>
    </row>
    <row r="108" spans="4:5" x14ac:dyDescent="0.25">
      <c r="D108" s="2">
        <v>73.75</v>
      </c>
      <c r="E108" s="6">
        <f t="shared" ca="1" si="1"/>
        <v>26.756546236059485</v>
      </c>
    </row>
    <row r="109" spans="4:5" x14ac:dyDescent="0.25">
      <c r="D109" s="2">
        <v>73.5</v>
      </c>
      <c r="E109" s="6">
        <f t="shared" ca="1" si="1"/>
        <v>26.567730018587362</v>
      </c>
    </row>
    <row r="110" spans="4:5" x14ac:dyDescent="0.25">
      <c r="D110" s="2">
        <v>73.25</v>
      </c>
      <c r="E110" s="6">
        <f t="shared" ca="1" si="1"/>
        <v>26.378913801115246</v>
      </c>
    </row>
    <row r="111" spans="4:5" x14ac:dyDescent="0.25">
      <c r="D111" s="2">
        <v>73</v>
      </c>
      <c r="E111" s="6">
        <f t="shared" ca="1" si="1"/>
        <v>26.190097583643123</v>
      </c>
    </row>
    <row r="112" spans="4:5" x14ac:dyDescent="0.25">
      <c r="D112" s="2">
        <v>72.75</v>
      </c>
      <c r="E112" s="6">
        <f t="shared" ca="1" si="1"/>
        <v>26.001281366171007</v>
      </c>
    </row>
    <row r="113" spans="4:5" x14ac:dyDescent="0.25">
      <c r="D113" s="2">
        <v>72.5</v>
      </c>
      <c r="E113" s="6">
        <f t="shared" ca="1" si="1"/>
        <v>25.812465148698884</v>
      </c>
    </row>
    <row r="114" spans="4:5" x14ac:dyDescent="0.25">
      <c r="D114" s="2">
        <v>72.25</v>
      </c>
      <c r="E114" s="6">
        <f t="shared" ca="1" si="1"/>
        <v>25.623648931226768</v>
      </c>
    </row>
    <row r="115" spans="4:5" x14ac:dyDescent="0.25">
      <c r="D115" s="2">
        <v>72</v>
      </c>
      <c r="E115" s="6">
        <f t="shared" ca="1" si="1"/>
        <v>25.434832713754652</v>
      </c>
    </row>
    <row r="116" spans="4:5" x14ac:dyDescent="0.25">
      <c r="D116" s="2">
        <v>71.75</v>
      </c>
      <c r="E116" s="6">
        <f t="shared" ca="1" si="1"/>
        <v>25.246016496282529</v>
      </c>
    </row>
    <row r="117" spans="4:5" x14ac:dyDescent="0.25">
      <c r="D117" s="2">
        <v>71.5</v>
      </c>
      <c r="E117" s="6">
        <f t="shared" ca="1" si="1"/>
        <v>25.057200278810413</v>
      </c>
    </row>
    <row r="118" spans="4:5" x14ac:dyDescent="0.25">
      <c r="D118" s="2">
        <v>71.25</v>
      </c>
      <c r="E118" s="6">
        <f t="shared" ca="1" si="1"/>
        <v>24.86838406133829</v>
      </c>
    </row>
    <row r="119" spans="4:5" x14ac:dyDescent="0.25">
      <c r="D119" s="2">
        <v>71</v>
      </c>
      <c r="E119" s="6">
        <f t="shared" ca="1" si="1"/>
        <v>24.679567843866174</v>
      </c>
    </row>
    <row r="120" spans="4:5" x14ac:dyDescent="0.25">
      <c r="D120" s="2">
        <v>70.75</v>
      </c>
      <c r="E120" s="6">
        <f t="shared" ca="1" si="1"/>
        <v>24.490751626394051</v>
      </c>
    </row>
    <row r="121" spans="4:5" x14ac:dyDescent="0.25">
      <c r="D121" s="2">
        <v>70.5</v>
      </c>
      <c r="E121" s="6">
        <f t="shared" ca="1" si="1"/>
        <v>24.301935408921935</v>
      </c>
    </row>
    <row r="122" spans="4:5" x14ac:dyDescent="0.25">
      <c r="D122" s="2">
        <v>70.25</v>
      </c>
      <c r="E122" s="6">
        <f t="shared" ca="1" si="1"/>
        <v>24.113119191449819</v>
      </c>
    </row>
    <row r="123" spans="4:5" x14ac:dyDescent="0.25">
      <c r="D123" s="2">
        <v>70</v>
      </c>
      <c r="E123" s="6">
        <f t="shared" ca="1" si="1"/>
        <v>23.924302973977696</v>
      </c>
    </row>
    <row r="124" spans="4:5" x14ac:dyDescent="0.25">
      <c r="D124" s="2">
        <v>69.75</v>
      </c>
      <c r="E124" s="6">
        <f t="shared" ca="1" si="1"/>
        <v>23.73548675650558</v>
      </c>
    </row>
    <row r="125" spans="4:5" x14ac:dyDescent="0.25">
      <c r="D125" s="2">
        <v>69.5</v>
      </c>
      <c r="E125" s="6">
        <f t="shared" ca="1" si="1"/>
        <v>23.546670539033457</v>
      </c>
    </row>
    <row r="126" spans="4:5" x14ac:dyDescent="0.25">
      <c r="D126" s="2">
        <v>69.25</v>
      </c>
      <c r="E126" s="6">
        <f t="shared" ca="1" si="1"/>
        <v>23.357854321561341</v>
      </c>
    </row>
    <row r="127" spans="4:5" x14ac:dyDescent="0.25">
      <c r="D127" s="2">
        <v>69</v>
      </c>
      <c r="E127" s="6">
        <f t="shared" ca="1" si="1"/>
        <v>23.169038104089225</v>
      </c>
    </row>
    <row r="128" spans="4:5" x14ac:dyDescent="0.25">
      <c r="D128" s="2">
        <v>68.75</v>
      </c>
      <c r="E128" s="6">
        <f t="shared" ca="1" si="1"/>
        <v>22.980221886617102</v>
      </c>
    </row>
    <row r="129" spans="4:5" x14ac:dyDescent="0.25">
      <c r="D129" s="2">
        <v>68.5</v>
      </c>
      <c r="E129" s="6">
        <f t="shared" ca="1" si="1"/>
        <v>22.791405669144986</v>
      </c>
    </row>
    <row r="130" spans="4:5" x14ac:dyDescent="0.25">
      <c r="D130" s="2">
        <v>68.25</v>
      </c>
      <c r="E130" s="6">
        <f t="shared" ca="1" si="1"/>
        <v>22.602589451672863</v>
      </c>
    </row>
    <row r="131" spans="4:5" x14ac:dyDescent="0.25">
      <c r="D131" s="2">
        <v>68</v>
      </c>
      <c r="E131" s="6">
        <f t="shared" ca="1" si="1"/>
        <v>22.413773234200747</v>
      </c>
    </row>
    <row r="132" spans="4:5" x14ac:dyDescent="0.25">
      <c r="D132" s="2">
        <v>67.75</v>
      </c>
      <c r="E132" s="6">
        <f t="shared" ca="1" si="1"/>
        <v>22.224957016728624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22.036140799256508</v>
      </c>
    </row>
    <row r="134" spans="4:5" x14ac:dyDescent="0.25">
      <c r="D134" s="2">
        <v>67.25</v>
      </c>
      <c r="E134" s="6">
        <f t="shared" ca="1" si="2"/>
        <v>21.847324581784392</v>
      </c>
    </row>
    <row r="135" spans="4:5" x14ac:dyDescent="0.25">
      <c r="D135" s="2">
        <v>67</v>
      </c>
      <c r="E135" s="6">
        <f t="shared" ca="1" si="2"/>
        <v>21.658508364312269</v>
      </c>
    </row>
    <row r="136" spans="4:5" x14ac:dyDescent="0.25">
      <c r="D136" s="2">
        <v>66.75</v>
      </c>
      <c r="E136" s="6">
        <f t="shared" ca="1" si="2"/>
        <v>21.469692146840153</v>
      </c>
    </row>
    <row r="137" spans="4:5" x14ac:dyDescent="0.25">
      <c r="D137" s="2">
        <v>66.5</v>
      </c>
      <c r="E137" s="6">
        <f t="shared" ca="1" si="2"/>
        <v>21.28087592936803</v>
      </c>
    </row>
    <row r="138" spans="4:5" x14ac:dyDescent="0.25">
      <c r="D138" s="2">
        <v>66.25</v>
      </c>
      <c r="E138" s="6">
        <f t="shared" ca="1" si="2"/>
        <v>21.092059711895914</v>
      </c>
    </row>
    <row r="139" spans="4:5" x14ac:dyDescent="0.25">
      <c r="D139" s="2">
        <v>66</v>
      </c>
      <c r="E139" s="6">
        <f t="shared" ca="1" si="2"/>
        <v>20.903243494423791</v>
      </c>
    </row>
    <row r="140" spans="4:5" x14ac:dyDescent="0.25">
      <c r="D140" s="2">
        <v>65.75</v>
      </c>
      <c r="E140" s="6">
        <f t="shared" ca="1" si="2"/>
        <v>20.714427276951675</v>
      </c>
    </row>
    <row r="141" spans="4:5" x14ac:dyDescent="0.25">
      <c r="D141" s="2">
        <v>65.5</v>
      </c>
      <c r="E141" s="6">
        <f t="shared" ca="1" si="2"/>
        <v>20.525611059479559</v>
      </c>
    </row>
    <row r="142" spans="4:5" x14ac:dyDescent="0.25">
      <c r="D142" s="2">
        <v>65.25</v>
      </c>
      <c r="E142" s="6">
        <f t="shared" ca="1" si="2"/>
        <v>20.336794842007436</v>
      </c>
    </row>
    <row r="143" spans="4:5" x14ac:dyDescent="0.25">
      <c r="D143" s="2">
        <v>65</v>
      </c>
      <c r="E143" s="6">
        <f t="shared" ca="1" si="2"/>
        <v>20.14797862453532</v>
      </c>
    </row>
    <row r="144" spans="4:5" x14ac:dyDescent="0.25">
      <c r="D144" s="2">
        <v>64.75</v>
      </c>
      <c r="E144" s="6">
        <f t="shared" ca="1" si="2"/>
        <v>19.959162407063197</v>
      </c>
    </row>
    <row r="145" spans="4:5" x14ac:dyDescent="0.25">
      <c r="D145" s="2">
        <v>64.5</v>
      </c>
      <c r="E145" s="6">
        <f t="shared" ca="1" si="2"/>
        <v>19.770346189591081</v>
      </c>
    </row>
    <row r="146" spans="4:5" x14ac:dyDescent="0.25">
      <c r="D146" s="2">
        <v>64.25</v>
      </c>
      <c r="E146" s="6">
        <f t="shared" ca="1" si="2"/>
        <v>19.581529972118958</v>
      </c>
    </row>
    <row r="147" spans="4:5" x14ac:dyDescent="0.25">
      <c r="D147" s="2">
        <v>64</v>
      </c>
      <c r="E147" s="6">
        <f t="shared" ca="1" si="2"/>
        <v>19.392713754646842</v>
      </c>
    </row>
    <row r="148" spans="4:5" x14ac:dyDescent="0.25">
      <c r="D148" s="2">
        <v>63.75</v>
      </c>
      <c r="E148" s="6">
        <f t="shared" ca="1" si="2"/>
        <v>19.203897537174726</v>
      </c>
    </row>
    <row r="149" spans="4:5" x14ac:dyDescent="0.25">
      <c r="D149" s="2">
        <v>63.5</v>
      </c>
      <c r="E149" s="6">
        <f t="shared" ca="1" si="2"/>
        <v>19.015081319702603</v>
      </c>
    </row>
    <row r="150" spans="4:5" x14ac:dyDescent="0.25">
      <c r="D150" s="2">
        <v>63.25</v>
      </c>
      <c r="E150" s="6">
        <f t="shared" ca="1" si="2"/>
        <v>18.826265102230487</v>
      </c>
    </row>
    <row r="151" spans="4:5" x14ac:dyDescent="0.25">
      <c r="D151" s="2">
        <v>63</v>
      </c>
      <c r="E151" s="6">
        <f t="shared" ca="1" si="2"/>
        <v>18.637448884758363</v>
      </c>
    </row>
    <row r="152" spans="4:5" x14ac:dyDescent="0.25">
      <c r="D152" s="2">
        <v>62.75</v>
      </c>
      <c r="E152" s="6">
        <f t="shared" ca="1" si="2"/>
        <v>18.448632667286248</v>
      </c>
    </row>
    <row r="153" spans="4:5" x14ac:dyDescent="0.25">
      <c r="D153" s="2">
        <v>62.5</v>
      </c>
      <c r="E153" s="6">
        <f t="shared" ca="1" si="2"/>
        <v>18.259816449814124</v>
      </c>
    </row>
    <row r="154" spans="4:5" x14ac:dyDescent="0.25">
      <c r="D154" s="2">
        <v>62.25</v>
      </c>
      <c r="E154" s="6">
        <f t="shared" ca="1" si="2"/>
        <v>18.071000232342008</v>
      </c>
    </row>
    <row r="155" spans="4:5" x14ac:dyDescent="0.25">
      <c r="D155" s="2">
        <v>62</v>
      </c>
      <c r="E155" s="6">
        <f t="shared" ca="1" si="2"/>
        <v>17.882184014869893</v>
      </c>
    </row>
    <row r="156" spans="4:5" x14ac:dyDescent="0.25">
      <c r="D156" s="2">
        <v>61.75</v>
      </c>
      <c r="E156" s="6">
        <f t="shared" ca="1" si="2"/>
        <v>17.693367797397769</v>
      </c>
    </row>
    <row r="157" spans="4:5" x14ac:dyDescent="0.25">
      <c r="D157" s="2">
        <v>61.5</v>
      </c>
      <c r="E157" s="6">
        <f t="shared" ca="1" si="2"/>
        <v>17.504551579925653</v>
      </c>
    </row>
    <row r="158" spans="4:5" x14ac:dyDescent="0.25">
      <c r="D158" s="2">
        <v>61.25</v>
      </c>
      <c r="E158" s="6">
        <f t="shared" ca="1" si="2"/>
        <v>17.31573536245353</v>
      </c>
    </row>
    <row r="159" spans="4:5" x14ac:dyDescent="0.25">
      <c r="D159" s="2">
        <v>61</v>
      </c>
      <c r="E159" s="6">
        <f t="shared" ca="1" si="2"/>
        <v>17.126919144981414</v>
      </c>
    </row>
    <row r="160" spans="4:5" x14ac:dyDescent="0.25">
      <c r="D160" s="2">
        <v>60.75</v>
      </c>
      <c r="E160" s="6">
        <f t="shared" ca="1" si="2"/>
        <v>16.938102927509291</v>
      </c>
    </row>
    <row r="161" spans="4:5" x14ac:dyDescent="0.25">
      <c r="D161" s="2">
        <v>60.5</v>
      </c>
      <c r="E161" s="6">
        <f t="shared" ca="1" si="2"/>
        <v>16.749286710037175</v>
      </c>
    </row>
    <row r="162" spans="4:5" x14ac:dyDescent="0.25">
      <c r="D162" s="2">
        <v>60.25</v>
      </c>
      <c r="E162" s="6">
        <f t="shared" ca="1" si="2"/>
        <v>16.560470492565059</v>
      </c>
    </row>
    <row r="163" spans="4:5" x14ac:dyDescent="0.25">
      <c r="D163" s="2">
        <v>60</v>
      </c>
      <c r="E163" s="6">
        <f t="shared" ca="1" si="2"/>
        <v>16.371654275092936</v>
      </c>
    </row>
    <row r="164" spans="4:5" x14ac:dyDescent="0.25">
      <c r="D164" s="2">
        <v>59.75</v>
      </c>
      <c r="E164" s="6">
        <f t="shared" ca="1" si="2"/>
        <v>16.18283805762082</v>
      </c>
    </row>
    <row r="165" spans="4:5" x14ac:dyDescent="0.25">
      <c r="D165" s="2">
        <v>59.5</v>
      </c>
      <c r="E165" s="6">
        <f t="shared" ca="1" si="2"/>
        <v>15.996735496558507</v>
      </c>
    </row>
    <row r="166" spans="4:5" x14ac:dyDescent="0.25">
      <c r="D166" s="2">
        <v>59.25</v>
      </c>
      <c r="E166" s="6">
        <f t="shared" ca="1" si="2"/>
        <v>15.893628318584071</v>
      </c>
    </row>
    <row r="167" spans="4:5" x14ac:dyDescent="0.25">
      <c r="D167" s="2">
        <v>59</v>
      </c>
      <c r="E167" s="6">
        <f t="shared" ca="1" si="2"/>
        <v>15.790521140609638</v>
      </c>
    </row>
    <row r="168" spans="4:5" x14ac:dyDescent="0.25">
      <c r="D168" s="2">
        <v>58.75</v>
      </c>
      <c r="E168" s="6">
        <f t="shared" ca="1" si="2"/>
        <v>15.687413962635205</v>
      </c>
    </row>
    <row r="169" spans="4:5" x14ac:dyDescent="0.25">
      <c r="D169" s="2">
        <v>58.5</v>
      </c>
      <c r="E169" s="6">
        <f t="shared" ca="1" si="2"/>
        <v>15.584306784660768</v>
      </c>
    </row>
    <row r="170" spans="4:5" x14ac:dyDescent="0.25">
      <c r="D170" s="2">
        <v>58.25</v>
      </c>
      <c r="E170" s="6">
        <f t="shared" ca="1" si="2"/>
        <v>15.481199606686335</v>
      </c>
    </row>
    <row r="171" spans="4:5" x14ac:dyDescent="0.25">
      <c r="D171" s="2">
        <v>58</v>
      </c>
      <c r="E171" s="6">
        <f t="shared" ca="1" si="2"/>
        <v>15.378092428711899</v>
      </c>
    </row>
    <row r="172" spans="4:5" x14ac:dyDescent="0.25">
      <c r="D172" s="2">
        <v>57.75</v>
      </c>
      <c r="E172" s="6">
        <f t="shared" ca="1" si="2"/>
        <v>15.274985250737465</v>
      </c>
    </row>
    <row r="173" spans="4:5" x14ac:dyDescent="0.25">
      <c r="D173" s="2">
        <v>57.5</v>
      </c>
      <c r="E173" s="6">
        <f t="shared" ca="1" si="2"/>
        <v>15.171878072763029</v>
      </c>
    </row>
    <row r="174" spans="4:5" x14ac:dyDescent="0.25">
      <c r="D174" s="2">
        <v>57.25</v>
      </c>
      <c r="E174" s="6">
        <f t="shared" ca="1" si="2"/>
        <v>15.068770894788596</v>
      </c>
    </row>
    <row r="175" spans="4:5" x14ac:dyDescent="0.25">
      <c r="D175" s="2">
        <v>57</v>
      </c>
      <c r="E175" s="6">
        <f t="shared" ca="1" si="2"/>
        <v>14.965663716814159</v>
      </c>
    </row>
    <row r="176" spans="4:5" x14ac:dyDescent="0.25">
      <c r="D176" s="2">
        <v>56.75</v>
      </c>
      <c r="E176" s="6">
        <f t="shared" ca="1" si="2"/>
        <v>14.862556538839726</v>
      </c>
    </row>
    <row r="177" spans="4:5" x14ac:dyDescent="0.25">
      <c r="D177" s="2">
        <v>56.5</v>
      </c>
      <c r="E177" s="6">
        <f t="shared" ca="1" si="2"/>
        <v>14.759449360865293</v>
      </c>
    </row>
    <row r="178" spans="4:5" x14ac:dyDescent="0.25">
      <c r="D178" s="2">
        <v>56.25</v>
      </c>
      <c r="E178" s="6">
        <f t="shared" ca="1" si="2"/>
        <v>14.656342182890857</v>
      </c>
    </row>
    <row r="179" spans="4:5" x14ac:dyDescent="0.25">
      <c r="D179" s="2">
        <v>56</v>
      </c>
      <c r="E179" s="6">
        <f t="shared" ca="1" si="2"/>
        <v>14.553235004916424</v>
      </c>
    </row>
    <row r="180" spans="4:5" x14ac:dyDescent="0.25">
      <c r="D180" s="2">
        <v>55.75</v>
      </c>
      <c r="E180" s="6">
        <f t="shared" ca="1" si="2"/>
        <v>14.450127826941987</v>
      </c>
    </row>
    <row r="181" spans="4:5" x14ac:dyDescent="0.25">
      <c r="D181" s="2">
        <v>55.5</v>
      </c>
      <c r="E181" s="6">
        <f t="shared" ca="1" si="2"/>
        <v>14.347020648967554</v>
      </c>
    </row>
    <row r="182" spans="4:5" x14ac:dyDescent="0.25">
      <c r="D182" s="2">
        <v>55.25</v>
      </c>
      <c r="E182" s="6">
        <f t="shared" ca="1" si="2"/>
        <v>14.243913470993117</v>
      </c>
    </row>
    <row r="183" spans="4:5" x14ac:dyDescent="0.25">
      <c r="D183" s="2">
        <v>55</v>
      </c>
      <c r="E183" s="6">
        <f t="shared" ca="1" si="2"/>
        <v>14.140806293018684</v>
      </c>
    </row>
    <row r="184" spans="4:5" x14ac:dyDescent="0.25">
      <c r="D184" s="2">
        <v>54.75</v>
      </c>
      <c r="E184" s="6">
        <f t="shared" ca="1" si="2"/>
        <v>14.037699115044248</v>
      </c>
    </row>
    <row r="185" spans="4:5" x14ac:dyDescent="0.25">
      <c r="D185" s="2">
        <v>54.5</v>
      </c>
      <c r="E185" s="6">
        <f t="shared" ca="1" si="2"/>
        <v>13.934591937069815</v>
      </c>
    </row>
    <row r="186" spans="4:5" x14ac:dyDescent="0.25">
      <c r="D186" s="2">
        <v>54.25</v>
      </c>
      <c r="E186" s="6">
        <f t="shared" ca="1" si="2"/>
        <v>13.831484759095378</v>
      </c>
    </row>
    <row r="187" spans="4:5" x14ac:dyDescent="0.25">
      <c r="D187" s="2">
        <v>54</v>
      </c>
      <c r="E187" s="6">
        <f t="shared" ca="1" si="2"/>
        <v>13.728377581120945</v>
      </c>
    </row>
    <row r="188" spans="4:5" x14ac:dyDescent="0.25">
      <c r="D188" s="2">
        <v>53.75</v>
      </c>
      <c r="E188" s="6">
        <f t="shared" ca="1" si="2"/>
        <v>13.625270403146512</v>
      </c>
    </row>
    <row r="189" spans="4:5" x14ac:dyDescent="0.25">
      <c r="D189" s="2">
        <v>53.5</v>
      </c>
      <c r="E189" s="6">
        <f t="shared" ca="1" si="2"/>
        <v>13.522163225172076</v>
      </c>
    </row>
    <row r="190" spans="4:5" x14ac:dyDescent="0.25">
      <c r="D190" s="2">
        <v>53.25</v>
      </c>
      <c r="E190" s="6">
        <f t="shared" ca="1" si="2"/>
        <v>13.419056047197643</v>
      </c>
    </row>
    <row r="191" spans="4:5" x14ac:dyDescent="0.25">
      <c r="D191" s="2">
        <v>53</v>
      </c>
      <c r="E191" s="6">
        <f t="shared" ca="1" si="2"/>
        <v>13.315948869223206</v>
      </c>
    </row>
    <row r="192" spans="4:5" x14ac:dyDescent="0.25">
      <c r="D192" s="2">
        <v>52.75</v>
      </c>
      <c r="E192" s="6">
        <f t="shared" ca="1" si="2"/>
        <v>13.212841691248773</v>
      </c>
    </row>
    <row r="193" spans="4:5" x14ac:dyDescent="0.25">
      <c r="D193" s="2">
        <v>52.5</v>
      </c>
      <c r="E193" s="6">
        <f t="shared" ca="1" si="2"/>
        <v>13.109734513274336</v>
      </c>
    </row>
    <row r="194" spans="4:5" x14ac:dyDescent="0.25">
      <c r="D194" s="2">
        <v>52.25</v>
      </c>
      <c r="E194" s="6">
        <f t="shared" ca="1" si="2"/>
        <v>13.006627335299903</v>
      </c>
    </row>
    <row r="195" spans="4:5" x14ac:dyDescent="0.25">
      <c r="D195" s="2">
        <v>52</v>
      </c>
      <c r="E195" s="6">
        <f t="shared" ca="1" si="2"/>
        <v>12.903520157325467</v>
      </c>
    </row>
    <row r="196" spans="4:5" x14ac:dyDescent="0.25">
      <c r="D196" s="2">
        <v>51.75</v>
      </c>
      <c r="E196" s="6">
        <f t="shared" ca="1" si="2"/>
        <v>12.800412979351034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12.697305801376601</v>
      </c>
    </row>
    <row r="198" spans="4:5" x14ac:dyDescent="0.25">
      <c r="D198" s="2">
        <v>51.25</v>
      </c>
      <c r="E198" s="6">
        <f t="shared" ca="1" si="3"/>
        <v>12.594198623402164</v>
      </c>
    </row>
    <row r="199" spans="4:5" x14ac:dyDescent="0.25">
      <c r="D199" s="2">
        <v>51</v>
      </c>
      <c r="E199" s="6">
        <f t="shared" ca="1" si="3"/>
        <v>12.491091445427731</v>
      </c>
    </row>
    <row r="200" spans="4:5" x14ac:dyDescent="0.25">
      <c r="D200" s="2">
        <v>50.75</v>
      </c>
      <c r="E200" s="6">
        <f t="shared" ca="1" si="3"/>
        <v>12.387984267453295</v>
      </c>
    </row>
    <row r="201" spans="4:5" x14ac:dyDescent="0.25">
      <c r="D201" s="2">
        <v>50.5</v>
      </c>
      <c r="E201" s="6">
        <f t="shared" ca="1" si="3"/>
        <v>12.284877089478861</v>
      </c>
    </row>
    <row r="202" spans="4:5" x14ac:dyDescent="0.25">
      <c r="D202" s="2">
        <v>50.25</v>
      </c>
      <c r="E202" s="6">
        <f t="shared" ca="1" si="3"/>
        <v>12.181769911504425</v>
      </c>
    </row>
    <row r="203" spans="4:5" x14ac:dyDescent="0.25">
      <c r="D203" s="2">
        <v>50</v>
      </c>
      <c r="E203" s="6">
        <f t="shared" ca="1" si="3"/>
        <v>12.078662733529992</v>
      </c>
    </row>
    <row r="204" spans="4:5" x14ac:dyDescent="0.25">
      <c r="D204" s="2">
        <v>49.75</v>
      </c>
      <c r="E204" s="6">
        <f t="shared" ca="1" si="3"/>
        <v>11.975555555555555</v>
      </c>
    </row>
    <row r="205" spans="4:5" x14ac:dyDescent="0.25">
      <c r="D205" s="2">
        <v>49.5</v>
      </c>
      <c r="E205" s="6">
        <f t="shared" ca="1" si="3"/>
        <v>11.872448377581122</v>
      </c>
    </row>
    <row r="206" spans="4:5" x14ac:dyDescent="0.25">
      <c r="D206" s="2">
        <v>49.25</v>
      </c>
      <c r="E206" s="6">
        <f t="shared" ca="1" si="3"/>
        <v>11.769341199606686</v>
      </c>
    </row>
    <row r="207" spans="4:5" x14ac:dyDescent="0.25">
      <c r="D207" s="2">
        <v>49</v>
      </c>
      <c r="E207" s="6">
        <f t="shared" ca="1" si="3"/>
        <v>11.666234021632253</v>
      </c>
    </row>
    <row r="208" spans="4:5" x14ac:dyDescent="0.25">
      <c r="D208" s="2">
        <v>48.75</v>
      </c>
      <c r="E208" s="6">
        <f t="shared" ca="1" si="3"/>
        <v>11.56312684365782</v>
      </c>
    </row>
    <row r="209" spans="4:5" x14ac:dyDescent="0.25">
      <c r="D209" s="2">
        <v>48.5</v>
      </c>
      <c r="E209" s="6">
        <f t="shared" ca="1" si="3"/>
        <v>11.460019665683383</v>
      </c>
    </row>
    <row r="210" spans="4:5" x14ac:dyDescent="0.25">
      <c r="D210" s="2">
        <v>48.25</v>
      </c>
      <c r="E210" s="6">
        <f t="shared" ca="1" si="3"/>
        <v>11.35691248770895</v>
      </c>
    </row>
    <row r="211" spans="4:5" x14ac:dyDescent="0.25">
      <c r="D211" s="2">
        <v>48</v>
      </c>
      <c r="E211" s="6">
        <f t="shared" ca="1" si="3"/>
        <v>11.253805309734513</v>
      </c>
    </row>
    <row r="212" spans="4:5" x14ac:dyDescent="0.25">
      <c r="D212" s="2">
        <v>47.75</v>
      </c>
      <c r="E212" s="6">
        <f t="shared" ca="1" si="3"/>
        <v>11.15069813176008</v>
      </c>
    </row>
    <row r="213" spans="4:5" x14ac:dyDescent="0.25">
      <c r="D213" s="2">
        <v>47.5</v>
      </c>
      <c r="E213" s="6">
        <f t="shared" ca="1" si="3"/>
        <v>11.047590953785644</v>
      </c>
    </row>
    <row r="214" spans="4:5" x14ac:dyDescent="0.25">
      <c r="D214" s="2">
        <v>47.25</v>
      </c>
      <c r="E214" s="6">
        <f t="shared" ca="1" si="3"/>
        <v>10.944483775811211</v>
      </c>
    </row>
    <row r="215" spans="4:5" x14ac:dyDescent="0.25">
      <c r="D215" s="2">
        <v>47</v>
      </c>
      <c r="E215" s="6">
        <f t="shared" ca="1" si="3"/>
        <v>10.841376597836774</v>
      </c>
    </row>
    <row r="216" spans="4:5" x14ac:dyDescent="0.25">
      <c r="D216" s="2">
        <v>46.75</v>
      </c>
      <c r="E216" s="6">
        <f t="shared" ca="1" si="3"/>
        <v>10.738269419862341</v>
      </c>
    </row>
    <row r="217" spans="4:5" x14ac:dyDescent="0.25">
      <c r="D217" s="2">
        <v>46.5</v>
      </c>
      <c r="E217" s="6">
        <f t="shared" ca="1" si="3"/>
        <v>10.635162241887908</v>
      </c>
    </row>
    <row r="218" spans="4:5" x14ac:dyDescent="0.25">
      <c r="D218" s="2">
        <v>46.25</v>
      </c>
      <c r="E218" s="6">
        <f t="shared" ca="1" si="3"/>
        <v>10.532055063913472</v>
      </c>
    </row>
    <row r="219" spans="4:5" x14ac:dyDescent="0.25">
      <c r="D219" s="2">
        <v>46</v>
      </c>
      <c r="E219" s="6">
        <f t="shared" ca="1" si="3"/>
        <v>10.428947885939039</v>
      </c>
    </row>
    <row r="220" spans="4:5" x14ac:dyDescent="0.25">
      <c r="D220" s="2">
        <v>45.75</v>
      </c>
      <c r="E220" s="6">
        <f t="shared" ca="1" si="3"/>
        <v>10.325840707964602</v>
      </c>
    </row>
    <row r="221" spans="4:5" x14ac:dyDescent="0.25">
      <c r="D221" s="2">
        <v>45.5</v>
      </c>
      <c r="E221" s="6">
        <f t="shared" ca="1" si="3"/>
        <v>10.222733529990169</v>
      </c>
    </row>
    <row r="222" spans="4:5" x14ac:dyDescent="0.25">
      <c r="D222" s="2">
        <v>45.25</v>
      </c>
      <c r="E222" s="6">
        <f t="shared" ca="1" si="3"/>
        <v>10.119626352015732</v>
      </c>
    </row>
    <row r="223" spans="4:5" x14ac:dyDescent="0.25">
      <c r="D223" s="2">
        <v>45</v>
      </c>
      <c r="E223" s="6">
        <f t="shared" ca="1" si="3"/>
        <v>10.016519174041299</v>
      </c>
    </row>
    <row r="224" spans="4:5" x14ac:dyDescent="0.25">
      <c r="D224" s="2">
        <v>44.75</v>
      </c>
      <c r="E224" s="6">
        <f t="shared" ca="1" si="3"/>
        <v>9.9134119960668627</v>
      </c>
    </row>
    <row r="225" spans="4:5" x14ac:dyDescent="0.25">
      <c r="D225" s="2">
        <v>44.5</v>
      </c>
      <c r="E225" s="6">
        <f t="shared" ca="1" si="3"/>
        <v>9.8103048180924297</v>
      </c>
    </row>
    <row r="226" spans="4:5" x14ac:dyDescent="0.25">
      <c r="D226" s="2">
        <v>44.25</v>
      </c>
      <c r="E226" s="6">
        <f t="shared" ca="1" si="3"/>
        <v>9.7071976401179967</v>
      </c>
    </row>
    <row r="227" spans="4:5" x14ac:dyDescent="0.25">
      <c r="D227" s="2">
        <v>44</v>
      </c>
      <c r="E227" s="6">
        <f t="shared" ca="1" si="3"/>
        <v>9.6040904621435601</v>
      </c>
    </row>
    <row r="228" spans="4:5" x14ac:dyDescent="0.25">
      <c r="D228" s="2">
        <v>43.75</v>
      </c>
      <c r="E228" s="6">
        <f t="shared" ca="1" si="3"/>
        <v>9.5009832841691271</v>
      </c>
    </row>
    <row r="229" spans="4:5" x14ac:dyDescent="0.25">
      <c r="D229" s="2">
        <v>43.5</v>
      </c>
      <c r="E229" s="6">
        <f t="shared" ca="1" si="3"/>
        <v>9.3978761061946905</v>
      </c>
    </row>
    <row r="230" spans="4:5" x14ac:dyDescent="0.25">
      <c r="D230" s="2">
        <v>43.25</v>
      </c>
      <c r="E230" s="6">
        <f t="shared" ca="1" si="3"/>
        <v>9.2947689282202575</v>
      </c>
    </row>
    <row r="231" spans="4:5" x14ac:dyDescent="0.25">
      <c r="D231" s="2">
        <v>43</v>
      </c>
      <c r="E231" s="6">
        <f t="shared" ca="1" si="3"/>
        <v>9.1916617502458209</v>
      </c>
    </row>
    <row r="232" spans="4:5" x14ac:dyDescent="0.25">
      <c r="D232" s="2">
        <v>42.75</v>
      </c>
      <c r="E232" s="6">
        <f t="shared" ca="1" si="3"/>
        <v>9.0885545722713879</v>
      </c>
    </row>
    <row r="233" spans="4:5" x14ac:dyDescent="0.25">
      <c r="D233" s="2">
        <v>42.5</v>
      </c>
      <c r="E233" s="6">
        <f t="shared" ca="1" si="3"/>
        <v>8.9854473942969513</v>
      </c>
    </row>
    <row r="234" spans="4:5" x14ac:dyDescent="0.25">
      <c r="D234" s="2">
        <v>42.25</v>
      </c>
      <c r="E234" s="6">
        <f t="shared" ca="1" si="3"/>
        <v>8.8823402163225182</v>
      </c>
    </row>
    <row r="235" spans="4:5" x14ac:dyDescent="0.25">
      <c r="D235" s="2">
        <v>42</v>
      </c>
      <c r="E235" s="6">
        <f t="shared" ca="1" si="3"/>
        <v>8.7792330383480817</v>
      </c>
    </row>
    <row r="236" spans="4:5" x14ac:dyDescent="0.25">
      <c r="D236" s="2">
        <v>41.75</v>
      </c>
      <c r="E236" s="6">
        <f t="shared" ca="1" si="3"/>
        <v>8.6761258603736486</v>
      </c>
    </row>
    <row r="237" spans="4:5" x14ac:dyDescent="0.25">
      <c r="D237" s="2">
        <v>41.5</v>
      </c>
      <c r="E237" s="6">
        <f t="shared" ca="1" si="3"/>
        <v>8.5730186823992156</v>
      </c>
    </row>
    <row r="238" spans="4:5" x14ac:dyDescent="0.25">
      <c r="D238" s="2">
        <v>41.25</v>
      </c>
      <c r="E238" s="6">
        <f t="shared" ca="1" si="3"/>
        <v>8.469911504424779</v>
      </c>
    </row>
    <row r="239" spans="4:5" x14ac:dyDescent="0.25">
      <c r="D239" s="2">
        <v>41</v>
      </c>
      <c r="E239" s="6">
        <f t="shared" ca="1" si="3"/>
        <v>8.366804326450346</v>
      </c>
    </row>
    <row r="240" spans="4:5" x14ac:dyDescent="0.25">
      <c r="D240" s="2">
        <v>40.75</v>
      </c>
      <c r="E240" s="6">
        <f t="shared" ca="1" si="3"/>
        <v>8.2636971484759094</v>
      </c>
    </row>
    <row r="241" spans="4:5" x14ac:dyDescent="0.25">
      <c r="D241" s="2">
        <v>40.5</v>
      </c>
      <c r="E241" s="6">
        <f t="shared" ca="1" si="3"/>
        <v>8.1605899705014764</v>
      </c>
    </row>
    <row r="242" spans="4:5" x14ac:dyDescent="0.25">
      <c r="D242" s="2">
        <v>40.25</v>
      </c>
      <c r="E242" s="6">
        <f t="shared" ca="1" si="3"/>
        <v>8.0574827925270398</v>
      </c>
    </row>
    <row r="243" spans="4:5" x14ac:dyDescent="0.25">
      <c r="D243" s="2">
        <v>40</v>
      </c>
      <c r="E243" s="6">
        <f t="shared" ca="1" si="3"/>
        <v>7.9643625192012273</v>
      </c>
    </row>
    <row r="244" spans="4:5" x14ac:dyDescent="0.25">
      <c r="D244" s="2">
        <v>39.75</v>
      </c>
      <c r="E244" s="6">
        <f t="shared" ca="1" si="3"/>
        <v>7.8838248847926238</v>
      </c>
    </row>
    <row r="245" spans="4:5" x14ac:dyDescent="0.25">
      <c r="D245" s="2">
        <v>39.5</v>
      </c>
      <c r="E245" s="6">
        <f t="shared" ca="1" si="3"/>
        <v>7.803287250384022</v>
      </c>
    </row>
    <row r="246" spans="4:5" x14ac:dyDescent="0.25">
      <c r="D246" s="2">
        <v>39.25</v>
      </c>
      <c r="E246" s="6">
        <f t="shared" ca="1" si="3"/>
        <v>7.7227496159754203</v>
      </c>
    </row>
    <row r="247" spans="4:5" x14ac:dyDescent="0.25">
      <c r="D247" s="2">
        <v>39</v>
      </c>
      <c r="E247" s="6">
        <f t="shared" ca="1" si="3"/>
        <v>7.6422119815668186</v>
      </c>
    </row>
    <row r="248" spans="4:5" x14ac:dyDescent="0.25">
      <c r="D248" s="2">
        <v>38.75</v>
      </c>
      <c r="E248" s="6">
        <f t="shared" ca="1" si="3"/>
        <v>7.5616743471582151</v>
      </c>
    </row>
    <row r="249" spans="4:5" x14ac:dyDescent="0.25">
      <c r="D249" s="2">
        <v>38.5</v>
      </c>
      <c r="E249" s="6">
        <f t="shared" ca="1" si="3"/>
        <v>7.4811367127496133</v>
      </c>
    </row>
    <row r="250" spans="4:5" x14ac:dyDescent="0.25">
      <c r="D250" s="2">
        <v>38.25</v>
      </c>
      <c r="E250" s="6">
        <f t="shared" ca="1" si="3"/>
        <v>7.4005990783410116</v>
      </c>
    </row>
    <row r="251" spans="4:5" x14ac:dyDescent="0.25">
      <c r="D251" s="2">
        <v>38</v>
      </c>
      <c r="E251" s="6">
        <f t="shared" ca="1" si="3"/>
        <v>7.3200614439324099</v>
      </c>
    </row>
    <row r="252" spans="4:5" x14ac:dyDescent="0.25">
      <c r="D252" s="2">
        <v>37.75</v>
      </c>
      <c r="E252" s="6">
        <f t="shared" ca="1" si="3"/>
        <v>7.2395238095238064</v>
      </c>
    </row>
    <row r="253" spans="4:5" x14ac:dyDescent="0.25">
      <c r="D253" s="2">
        <v>37.5</v>
      </c>
      <c r="E253" s="6">
        <f t="shared" ca="1" si="3"/>
        <v>7.1589861751152046</v>
      </c>
    </row>
    <row r="254" spans="4:5" x14ac:dyDescent="0.25">
      <c r="D254" s="2">
        <v>37.25</v>
      </c>
      <c r="E254" s="6">
        <f t="shared" ca="1" si="3"/>
        <v>7.0784485407066029</v>
      </c>
    </row>
    <row r="255" spans="4:5" x14ac:dyDescent="0.25">
      <c r="D255" s="2">
        <v>37</v>
      </c>
      <c r="E255" s="6">
        <f t="shared" ca="1" si="3"/>
        <v>6.9979109062980012</v>
      </c>
    </row>
    <row r="256" spans="4:5" x14ac:dyDescent="0.25">
      <c r="D256" s="2">
        <v>36.75</v>
      </c>
      <c r="E256" s="6">
        <f t="shared" ca="1" si="3"/>
        <v>6.9173732718893977</v>
      </c>
    </row>
    <row r="257" spans="4:5" x14ac:dyDescent="0.25">
      <c r="D257" s="2">
        <v>36.5</v>
      </c>
      <c r="E257" s="6">
        <f t="shared" ca="1" si="3"/>
        <v>6.8368356374807959</v>
      </c>
    </row>
    <row r="258" spans="4:5" x14ac:dyDescent="0.25">
      <c r="D258" s="2">
        <v>36.25</v>
      </c>
      <c r="E258" s="6">
        <f t="shared" ca="1" si="3"/>
        <v>6.7562980030721942</v>
      </c>
    </row>
    <row r="259" spans="4:5" x14ac:dyDescent="0.25">
      <c r="D259" s="2">
        <v>36</v>
      </c>
      <c r="E259" s="6">
        <f t="shared" ca="1" si="3"/>
        <v>6.6757603686635925</v>
      </c>
    </row>
    <row r="260" spans="4:5" x14ac:dyDescent="0.25">
      <c r="D260" s="2">
        <v>35.75</v>
      </c>
      <c r="E260" s="6">
        <f t="shared" ca="1" si="3"/>
        <v>6.5952227342549907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6.5146850998463872</v>
      </c>
    </row>
    <row r="262" spans="4:5" x14ac:dyDescent="0.25">
      <c r="D262" s="2">
        <v>35.25</v>
      </c>
      <c r="E262" s="6">
        <f t="shared" ca="1" si="4"/>
        <v>6.4341474654377855</v>
      </c>
    </row>
    <row r="263" spans="4:5" x14ac:dyDescent="0.25">
      <c r="D263" s="2">
        <v>35</v>
      </c>
      <c r="E263" s="6">
        <f t="shared" ca="1" si="4"/>
        <v>6.3536098310291838</v>
      </c>
    </row>
    <row r="264" spans="4:5" x14ac:dyDescent="0.25">
      <c r="D264" s="2">
        <v>34.75</v>
      </c>
      <c r="E264" s="6">
        <f t="shared" ca="1" si="4"/>
        <v>6.273072196620582</v>
      </c>
    </row>
    <row r="265" spans="4:5" x14ac:dyDescent="0.25">
      <c r="D265" s="2">
        <v>34.5</v>
      </c>
      <c r="E265" s="6">
        <f t="shared" ca="1" si="4"/>
        <v>6.1925345622119785</v>
      </c>
    </row>
    <row r="266" spans="4:5" x14ac:dyDescent="0.25">
      <c r="D266" s="2">
        <v>34.25</v>
      </c>
      <c r="E266" s="6">
        <f t="shared" ca="1" si="4"/>
        <v>6.1119969278033768</v>
      </c>
    </row>
    <row r="267" spans="4:5" x14ac:dyDescent="0.25">
      <c r="D267" s="2">
        <v>34</v>
      </c>
      <c r="E267" s="6">
        <f t="shared" ca="1" si="4"/>
        <v>6.031459293394775</v>
      </c>
    </row>
    <row r="268" spans="4:5" x14ac:dyDescent="0.25">
      <c r="D268" s="2">
        <v>33.75</v>
      </c>
      <c r="E268" s="6">
        <f t="shared" ca="1" si="4"/>
        <v>5.9509216589861733</v>
      </c>
    </row>
    <row r="269" spans="4:5" x14ac:dyDescent="0.25">
      <c r="D269" s="2">
        <v>33.5</v>
      </c>
      <c r="E269" s="6">
        <f t="shared" ca="1" si="4"/>
        <v>5.8703840245775698</v>
      </c>
    </row>
    <row r="270" spans="4:5" x14ac:dyDescent="0.25">
      <c r="D270" s="2">
        <v>33.25</v>
      </c>
      <c r="E270" s="6">
        <f t="shared" ca="1" si="4"/>
        <v>5.7898463901689681</v>
      </c>
    </row>
    <row r="271" spans="4:5" x14ac:dyDescent="0.25">
      <c r="D271" s="2">
        <v>33</v>
      </c>
      <c r="E271" s="6">
        <f t="shared" ca="1" si="4"/>
        <v>5.7093087557603663</v>
      </c>
    </row>
    <row r="272" spans="4:5" x14ac:dyDescent="0.25">
      <c r="D272" s="2">
        <v>32.75</v>
      </c>
      <c r="E272" s="6">
        <f t="shared" ca="1" si="4"/>
        <v>5.6287711213517646</v>
      </c>
    </row>
    <row r="273" spans="4:5" x14ac:dyDescent="0.25">
      <c r="D273" s="2">
        <v>32.5</v>
      </c>
      <c r="E273" s="6">
        <f t="shared" ca="1" si="4"/>
        <v>5.5482334869431611</v>
      </c>
    </row>
    <row r="274" spans="4:5" x14ac:dyDescent="0.25">
      <c r="D274" s="2">
        <v>32.25</v>
      </c>
      <c r="E274" s="6">
        <f t="shared" ca="1" si="4"/>
        <v>5.4676958525345594</v>
      </c>
    </row>
    <row r="275" spans="4:5" x14ac:dyDescent="0.25">
      <c r="D275" s="2">
        <v>32</v>
      </c>
      <c r="E275" s="6">
        <f t="shared" ca="1" si="4"/>
        <v>5.3871582181259576</v>
      </c>
    </row>
    <row r="276" spans="4:5" x14ac:dyDescent="0.25">
      <c r="D276" s="2">
        <v>31.75</v>
      </c>
      <c r="E276" s="6">
        <f t="shared" ca="1" si="4"/>
        <v>5.3066205837173559</v>
      </c>
    </row>
    <row r="277" spans="4:5" x14ac:dyDescent="0.25">
      <c r="D277" s="2">
        <v>31.5</v>
      </c>
      <c r="E277" s="6">
        <f t="shared" ca="1" si="4"/>
        <v>5.2260829493087542</v>
      </c>
    </row>
    <row r="278" spans="4:5" x14ac:dyDescent="0.25">
      <c r="D278" s="2">
        <v>31.25</v>
      </c>
      <c r="E278" s="6">
        <f t="shared" ca="1" si="4"/>
        <v>5.1455453149001507</v>
      </c>
    </row>
    <row r="279" spans="4:5" x14ac:dyDescent="0.25">
      <c r="D279" s="2">
        <v>31</v>
      </c>
      <c r="E279" s="6">
        <f t="shared" ca="1" si="4"/>
        <v>5.0650076804915489</v>
      </c>
    </row>
    <row r="280" spans="4:5" x14ac:dyDescent="0.25">
      <c r="D280" s="2">
        <v>30.75</v>
      </c>
      <c r="E280" s="6">
        <f t="shared" ca="1" si="4"/>
        <v>4.9844700460829472</v>
      </c>
    </row>
    <row r="281" spans="4:5" x14ac:dyDescent="0.25">
      <c r="D281" s="2">
        <v>30.5</v>
      </c>
      <c r="E281" s="6">
        <f t="shared" ca="1" si="4"/>
        <v>4.9039324116743455</v>
      </c>
    </row>
    <row r="282" spans="4:5" x14ac:dyDescent="0.25">
      <c r="D282" s="2">
        <v>30.25</v>
      </c>
      <c r="E282" s="6">
        <f t="shared" ca="1" si="4"/>
        <v>4.823394777265742</v>
      </c>
    </row>
    <row r="283" spans="4:5" x14ac:dyDescent="0.25">
      <c r="D283" s="2">
        <v>30</v>
      </c>
      <c r="E283" s="6">
        <f t="shared" ca="1" si="4"/>
        <v>4.7428571428571402</v>
      </c>
    </row>
    <row r="284" spans="4:5" x14ac:dyDescent="0.25">
      <c r="D284" s="2">
        <v>29.75</v>
      </c>
      <c r="E284" s="6">
        <f t="shared" ca="1" si="4"/>
        <v>4.6623195084485385</v>
      </c>
    </row>
    <row r="285" spans="4:5" x14ac:dyDescent="0.25">
      <c r="D285" s="2">
        <v>29.5</v>
      </c>
      <c r="E285" s="6">
        <f t="shared" ca="1" si="4"/>
        <v>4.5817818740399368</v>
      </c>
    </row>
    <row r="286" spans="4:5" x14ac:dyDescent="0.25">
      <c r="D286" s="2">
        <v>29.25</v>
      </c>
      <c r="E286" s="6">
        <f t="shared" ca="1" si="4"/>
        <v>4.5012442396313332</v>
      </c>
    </row>
    <row r="287" spans="4:5" x14ac:dyDescent="0.25">
      <c r="D287" s="2">
        <v>29</v>
      </c>
      <c r="E287" s="6">
        <f t="shared" ca="1" si="4"/>
        <v>4.4207066052227315</v>
      </c>
    </row>
    <row r="288" spans="4:5" x14ac:dyDescent="0.25">
      <c r="D288" s="2">
        <v>28.75</v>
      </c>
      <c r="E288" s="6">
        <f t="shared" ca="1" si="4"/>
        <v>4.3401689708141298</v>
      </c>
    </row>
    <row r="289" spans="4:5" x14ac:dyDescent="0.25">
      <c r="D289" s="2">
        <v>28.5</v>
      </c>
      <c r="E289" s="6">
        <f t="shared" ca="1" si="4"/>
        <v>4.259631336405528</v>
      </c>
    </row>
    <row r="290" spans="4:5" x14ac:dyDescent="0.25">
      <c r="D290" s="2">
        <v>28.25</v>
      </c>
      <c r="E290" s="6">
        <f t="shared" ca="1" si="4"/>
        <v>4.1790937019969245</v>
      </c>
    </row>
    <row r="291" spans="4:5" x14ac:dyDescent="0.25">
      <c r="D291" s="2">
        <v>28</v>
      </c>
      <c r="E291" s="6">
        <f t="shared" ca="1" si="4"/>
        <v>4.0985560675883228</v>
      </c>
    </row>
    <row r="292" spans="4:5" x14ac:dyDescent="0.25">
      <c r="D292" s="2">
        <v>27.75</v>
      </c>
      <c r="E292" s="6">
        <f t="shared" ca="1" si="4"/>
        <v>4.0180184331797211</v>
      </c>
    </row>
    <row r="293" spans="4:5" x14ac:dyDescent="0.25">
      <c r="D293" s="2">
        <v>27.5</v>
      </c>
      <c r="E293" s="6">
        <f t="shared" ca="1" si="4"/>
        <v>3.9351910828025449</v>
      </c>
    </row>
    <row r="294" spans="4:5" x14ac:dyDescent="0.25">
      <c r="D294" s="2">
        <v>27.25</v>
      </c>
      <c r="E294" s="6">
        <f t="shared" ca="1" si="4"/>
        <v>3.8517038216560486</v>
      </c>
    </row>
    <row r="295" spans="4:5" x14ac:dyDescent="0.25">
      <c r="D295" s="2">
        <v>27</v>
      </c>
      <c r="E295" s="6">
        <f t="shared" ca="1" si="4"/>
        <v>3.7682165605095523</v>
      </c>
    </row>
    <row r="296" spans="4:5" x14ac:dyDescent="0.25">
      <c r="D296" s="2">
        <v>26.75</v>
      </c>
      <c r="E296" s="6">
        <f t="shared" ca="1" si="4"/>
        <v>3.684729299363056</v>
      </c>
    </row>
    <row r="297" spans="4:5" x14ac:dyDescent="0.25">
      <c r="D297" s="2">
        <v>26.5</v>
      </c>
      <c r="E297" s="6">
        <f t="shared" ca="1" si="4"/>
        <v>3.601242038216558</v>
      </c>
    </row>
    <row r="298" spans="4:5" x14ac:dyDescent="0.25">
      <c r="D298" s="2">
        <v>26.25</v>
      </c>
      <c r="E298" s="6">
        <f t="shared" ca="1" si="4"/>
        <v>3.5177547770700617</v>
      </c>
    </row>
    <row r="299" spans="4:5" x14ac:dyDescent="0.25">
      <c r="D299" s="2">
        <v>26</v>
      </c>
      <c r="E299" s="6">
        <f t="shared" ca="1" si="4"/>
        <v>3.4342675159235654</v>
      </c>
    </row>
    <row r="300" spans="4:5" x14ac:dyDescent="0.25">
      <c r="D300" s="2">
        <v>25.75</v>
      </c>
      <c r="E300" s="6">
        <f t="shared" ca="1" si="4"/>
        <v>3.3507802547770691</v>
      </c>
    </row>
    <row r="301" spans="4:5" x14ac:dyDescent="0.25">
      <c r="D301" s="2">
        <v>25.5</v>
      </c>
      <c r="E301" s="6">
        <f t="shared" ca="1" si="4"/>
        <v>3.267292993630571</v>
      </c>
    </row>
    <row r="302" spans="4:5" x14ac:dyDescent="0.25">
      <c r="D302" s="2">
        <v>25.25</v>
      </c>
      <c r="E302" s="6">
        <f t="shared" ca="1" si="4"/>
        <v>3.1838057324840747</v>
      </c>
    </row>
    <row r="303" spans="4:5" x14ac:dyDescent="0.25">
      <c r="D303" s="2">
        <v>25</v>
      </c>
      <c r="E303" s="6">
        <f t="shared" ca="1" si="4"/>
        <v>3.1003184713375784</v>
      </c>
    </row>
    <row r="304" spans="4:5" x14ac:dyDescent="0.25">
      <c r="D304" s="2">
        <v>24.75</v>
      </c>
      <c r="E304" s="6">
        <f t="shared" ca="1" si="4"/>
        <v>3.0168312101910821</v>
      </c>
    </row>
    <row r="305" spans="4:5" x14ac:dyDescent="0.25">
      <c r="D305" s="2">
        <v>24.5</v>
      </c>
      <c r="E305" s="6">
        <f t="shared" ca="1" si="4"/>
        <v>2.9333439490445841</v>
      </c>
    </row>
    <row r="306" spans="4:5" x14ac:dyDescent="0.25">
      <c r="D306" s="2">
        <v>24.25</v>
      </c>
      <c r="E306" s="6">
        <f t="shared" ca="1" si="4"/>
        <v>2.8498566878980878</v>
      </c>
    </row>
    <row r="307" spans="4:5" x14ac:dyDescent="0.25">
      <c r="D307" s="2">
        <v>24</v>
      </c>
      <c r="E307" s="6">
        <f t="shared" ca="1" si="4"/>
        <v>2.7663694267515915</v>
      </c>
    </row>
    <row r="308" spans="4:5" x14ac:dyDescent="0.25">
      <c r="D308" s="2">
        <v>23.75</v>
      </c>
      <c r="E308" s="6">
        <f t="shared" ca="1" si="4"/>
        <v>2.6828821656050943</v>
      </c>
    </row>
    <row r="309" spans="4:5" x14ac:dyDescent="0.25">
      <c r="D309" s="2">
        <v>23.5</v>
      </c>
      <c r="E309" s="6">
        <f t="shared" ca="1" si="4"/>
        <v>2.5993949044585971</v>
      </c>
    </row>
    <row r="310" spans="4:5" x14ac:dyDescent="0.25">
      <c r="D310" s="2">
        <v>23.25</v>
      </c>
      <c r="E310" s="6">
        <f t="shared" ca="1" si="4"/>
        <v>2.5159076433121008</v>
      </c>
    </row>
    <row r="311" spans="4:5" x14ac:dyDescent="0.25">
      <c r="D311" s="2">
        <v>23</v>
      </c>
      <c r="E311" s="6">
        <f t="shared" ca="1" si="4"/>
        <v>2.4324203821656036</v>
      </c>
    </row>
    <row r="312" spans="4:5" x14ac:dyDescent="0.25">
      <c r="D312" s="2">
        <v>22.75</v>
      </c>
      <c r="E312" s="6">
        <f t="shared" ca="1" si="4"/>
        <v>2.3489331210191073</v>
      </c>
    </row>
    <row r="313" spans="4:5" x14ac:dyDescent="0.25">
      <c r="D313" s="2">
        <v>22.5</v>
      </c>
      <c r="E313" s="6">
        <f t="shared" ca="1" si="4"/>
        <v>2.2654458598726102</v>
      </c>
    </row>
    <row r="314" spans="4:5" x14ac:dyDescent="0.25">
      <c r="D314" s="2">
        <v>22.25</v>
      </c>
      <c r="E314" s="6">
        <f t="shared" ca="1" si="4"/>
        <v>2.1819585987261139</v>
      </c>
    </row>
    <row r="315" spans="4:5" x14ac:dyDescent="0.25">
      <c r="D315" s="2">
        <v>22</v>
      </c>
      <c r="E315" s="6">
        <f t="shared" ca="1" si="4"/>
        <v>2.0984713375796167</v>
      </c>
    </row>
    <row r="316" spans="4:5" x14ac:dyDescent="0.25">
      <c r="D316" s="2">
        <v>21.75</v>
      </c>
      <c r="E316" s="6">
        <f t="shared" ca="1" si="4"/>
        <v>2.0149840764331204</v>
      </c>
    </row>
    <row r="317" spans="4:5" x14ac:dyDescent="0.25">
      <c r="D317" s="2">
        <v>21.5</v>
      </c>
      <c r="E317" s="6">
        <f t="shared" ca="1" si="4"/>
        <v>1.9242605633802805</v>
      </c>
    </row>
    <row r="318" spans="4:5" x14ac:dyDescent="0.25">
      <c r="D318" s="2">
        <v>21.25</v>
      </c>
      <c r="E318" s="6">
        <f t="shared" ca="1" si="4"/>
        <v>1.8319542253521117</v>
      </c>
    </row>
    <row r="319" spans="4:5" x14ac:dyDescent="0.25">
      <c r="D319" s="2">
        <v>21</v>
      </c>
      <c r="E319" s="6">
        <f t="shared" ca="1" si="4"/>
        <v>1.7396478873239429</v>
      </c>
    </row>
    <row r="320" spans="4:5" x14ac:dyDescent="0.25">
      <c r="D320" s="2">
        <v>20.75</v>
      </c>
      <c r="E320" s="6">
        <f t="shared" ca="1" si="4"/>
        <v>1.6473415492957733</v>
      </c>
    </row>
    <row r="321" spans="4:5" x14ac:dyDescent="0.25">
      <c r="D321" s="2">
        <v>20.5</v>
      </c>
      <c r="E321" s="6">
        <f t="shared" ca="1" si="4"/>
        <v>1.5550352112676045</v>
      </c>
    </row>
    <row r="322" spans="4:5" x14ac:dyDescent="0.25">
      <c r="D322" s="2">
        <v>20.25</v>
      </c>
      <c r="E322" s="6">
        <f t="shared" ca="1" si="4"/>
        <v>1.4627288732394348</v>
      </c>
    </row>
    <row r="323" spans="4:5" x14ac:dyDescent="0.25">
      <c r="D323" s="2">
        <v>20</v>
      </c>
      <c r="E323" s="6">
        <f t="shared" ca="1" si="4"/>
        <v>1.370422535211266</v>
      </c>
    </row>
    <row r="324" spans="4:5" x14ac:dyDescent="0.25">
      <c r="D324" s="2">
        <v>19.75</v>
      </c>
      <c r="E324" s="6">
        <f t="shared" ca="1" si="4"/>
        <v>1.2781161971830972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1.1858098591549275</v>
      </c>
    </row>
    <row r="326" spans="4:5" x14ac:dyDescent="0.25">
      <c r="D326" s="2">
        <v>19.25</v>
      </c>
      <c r="E326" s="6">
        <f t="shared" ca="1" si="5"/>
        <v>1.0935035211267587</v>
      </c>
    </row>
    <row r="327" spans="4:5" x14ac:dyDescent="0.25">
      <c r="D327" s="2">
        <v>19</v>
      </c>
      <c r="E327" s="6">
        <f t="shared" ca="1" si="5"/>
        <v>1.0011971830985891</v>
      </c>
    </row>
    <row r="328" spans="4:5" x14ac:dyDescent="0.25">
      <c r="D328" s="2">
        <v>18.75</v>
      </c>
      <c r="E328" s="6">
        <f t="shared" ca="1" si="5"/>
        <v>0.96031441717791388</v>
      </c>
    </row>
    <row r="329" spans="4:5" x14ac:dyDescent="0.25">
      <c r="D329" s="2">
        <v>18.5</v>
      </c>
      <c r="E329" s="6">
        <f t="shared" ca="1" si="5"/>
        <v>0.92010736196318987</v>
      </c>
    </row>
    <row r="330" spans="4:5" x14ac:dyDescent="0.25">
      <c r="D330" s="2">
        <v>18.25</v>
      </c>
      <c r="E330" s="6">
        <f t="shared" ca="1" si="5"/>
        <v>0.87990030674846587</v>
      </c>
    </row>
    <row r="331" spans="4:5" x14ac:dyDescent="0.25">
      <c r="D331" s="2">
        <v>18</v>
      </c>
      <c r="E331" s="6">
        <f t="shared" ca="1" si="5"/>
        <v>0.83969325153374186</v>
      </c>
    </row>
    <row r="332" spans="4:5" x14ac:dyDescent="0.25">
      <c r="D332" s="2">
        <v>17.75</v>
      </c>
      <c r="E332" s="6">
        <f t="shared" ca="1" si="5"/>
        <v>0.79948619631901785</v>
      </c>
    </row>
    <row r="333" spans="4:5" x14ac:dyDescent="0.25">
      <c r="D333" s="2">
        <v>17.5</v>
      </c>
      <c r="E333" s="6">
        <f t="shared" ca="1" si="5"/>
        <v>0.75927914110429429</v>
      </c>
    </row>
    <row r="334" spans="4:5" x14ac:dyDescent="0.25">
      <c r="D334" s="2">
        <v>17.25</v>
      </c>
      <c r="E334" s="6">
        <f t="shared" ca="1" si="5"/>
        <v>0.71907208588957028</v>
      </c>
    </row>
    <row r="335" spans="4:5" x14ac:dyDescent="0.25">
      <c r="D335" s="2">
        <v>17</v>
      </c>
      <c r="E335" s="6">
        <f t="shared" ca="1" si="5"/>
        <v>0.67886503067484627</v>
      </c>
    </row>
    <row r="336" spans="4:5" x14ac:dyDescent="0.25">
      <c r="D336" s="2">
        <v>16.75</v>
      </c>
      <c r="E336" s="6">
        <f t="shared" ca="1" si="5"/>
        <v>0.63865797546012226</v>
      </c>
    </row>
    <row r="337" spans="4:5" x14ac:dyDescent="0.25">
      <c r="D337" s="2">
        <v>16.5</v>
      </c>
      <c r="E337" s="6">
        <f t="shared" ca="1" si="5"/>
        <v>0.5984509202453987</v>
      </c>
    </row>
    <row r="338" spans="4:5" x14ac:dyDescent="0.25">
      <c r="D338" s="2">
        <v>16.25</v>
      </c>
      <c r="E338" s="6">
        <f t="shared" ca="1" si="5"/>
        <v>0.55824386503067469</v>
      </c>
    </row>
    <row r="339" spans="4:5" x14ac:dyDescent="0.25">
      <c r="D339" s="2">
        <v>16</v>
      </c>
      <c r="E339" s="6">
        <f t="shared" ca="1" si="5"/>
        <v>0.51803680981595068</v>
      </c>
    </row>
    <row r="340" spans="4:5" x14ac:dyDescent="0.25">
      <c r="D340" s="2">
        <v>15.75</v>
      </c>
      <c r="E340" s="6">
        <f t="shared" ca="1" si="5"/>
        <v>0.49624350311850307</v>
      </c>
    </row>
    <row r="341" spans="4:5" x14ac:dyDescent="0.25">
      <c r="D341" s="2">
        <v>15.5</v>
      </c>
      <c r="E341" s="6">
        <f t="shared" ca="1" si="5"/>
        <v>0.48943087318087314</v>
      </c>
    </row>
    <row r="342" spans="4:5" x14ac:dyDescent="0.25">
      <c r="D342" s="2">
        <v>15.25</v>
      </c>
      <c r="E342" s="6">
        <f t="shared" ca="1" si="5"/>
        <v>0.48261824324324321</v>
      </c>
    </row>
    <row r="343" spans="4:5" x14ac:dyDescent="0.25">
      <c r="D343" s="2">
        <v>15</v>
      </c>
      <c r="E343" s="6">
        <f t="shared" ca="1" si="5"/>
        <v>0.47580561330561327</v>
      </c>
    </row>
    <row r="344" spans="4:5" x14ac:dyDescent="0.25">
      <c r="D344" s="2">
        <v>14.75</v>
      </c>
      <c r="E344" s="6">
        <f t="shared" ca="1" si="5"/>
        <v>0.46899298336798334</v>
      </c>
    </row>
    <row r="345" spans="4:5" x14ac:dyDescent="0.25">
      <c r="D345" s="2">
        <v>14.5</v>
      </c>
      <c r="E345" s="6">
        <f t="shared" ca="1" si="5"/>
        <v>0.46218035343035341</v>
      </c>
    </row>
    <row r="346" spans="4:5" x14ac:dyDescent="0.25">
      <c r="D346" s="2">
        <v>14.25</v>
      </c>
      <c r="E346" s="6">
        <f t="shared" ca="1" si="5"/>
        <v>0.45536772349272348</v>
      </c>
    </row>
    <row r="347" spans="4:5" x14ac:dyDescent="0.25">
      <c r="D347" s="2">
        <v>14</v>
      </c>
      <c r="E347" s="6">
        <f t="shared" ca="1" si="5"/>
        <v>0.44855509355509354</v>
      </c>
    </row>
    <row r="348" spans="4:5" x14ac:dyDescent="0.25">
      <c r="D348" s="2">
        <v>13.75</v>
      </c>
      <c r="E348" s="6">
        <f t="shared" ca="1" si="5"/>
        <v>0.44174246361746355</v>
      </c>
    </row>
    <row r="349" spans="4:5" x14ac:dyDescent="0.25">
      <c r="D349" s="2">
        <v>13.5</v>
      </c>
      <c r="E349" s="6">
        <f t="shared" ca="1" si="5"/>
        <v>0.43492983367983362</v>
      </c>
    </row>
    <row r="350" spans="4:5" x14ac:dyDescent="0.25">
      <c r="D350" s="2">
        <v>13.25</v>
      </c>
      <c r="E350" s="6">
        <f t="shared" ca="1" si="5"/>
        <v>0.42811720374220369</v>
      </c>
    </row>
    <row r="351" spans="4:5" x14ac:dyDescent="0.25">
      <c r="D351" s="2">
        <v>13</v>
      </c>
      <c r="E351" s="6">
        <f t="shared" ca="1" si="5"/>
        <v>0.42130457380457376</v>
      </c>
    </row>
    <row r="352" spans="4:5" x14ac:dyDescent="0.25">
      <c r="D352" s="2">
        <v>12.75</v>
      </c>
      <c r="E352" s="6">
        <f t="shared" ca="1" si="5"/>
        <v>0.41449194386694382</v>
      </c>
    </row>
    <row r="353" spans="4:5" x14ac:dyDescent="0.25">
      <c r="D353" s="2">
        <v>12.5</v>
      </c>
      <c r="E353" s="6">
        <f t="shared" ca="1" si="5"/>
        <v>0.40767931392931389</v>
      </c>
    </row>
    <row r="354" spans="4:5" x14ac:dyDescent="0.25">
      <c r="D354" s="2">
        <v>12.25</v>
      </c>
      <c r="E354" s="6">
        <f t="shared" ca="1" si="5"/>
        <v>0.40086668399168396</v>
      </c>
    </row>
    <row r="355" spans="4:5" x14ac:dyDescent="0.25">
      <c r="D355" s="2">
        <v>12</v>
      </c>
      <c r="E355" s="6">
        <f t="shared" ca="1" si="5"/>
        <v>0.39405405405405403</v>
      </c>
    </row>
    <row r="356" spans="4:5" x14ac:dyDescent="0.25">
      <c r="D356" s="2">
        <v>11.75</v>
      </c>
      <c r="E356" s="6">
        <f t="shared" ca="1" si="5"/>
        <v>0.38724142411642409</v>
      </c>
    </row>
    <row r="357" spans="4:5" x14ac:dyDescent="0.25">
      <c r="D357" s="2">
        <v>11.5</v>
      </c>
      <c r="E357" s="6">
        <f t="shared" ca="1" si="5"/>
        <v>0.38042879417879416</v>
      </c>
    </row>
    <row r="358" spans="4:5" x14ac:dyDescent="0.25">
      <c r="D358" s="2">
        <v>11.25</v>
      </c>
      <c r="E358" s="6">
        <f t="shared" ca="1" si="5"/>
        <v>0.37361616424116423</v>
      </c>
    </row>
    <row r="359" spans="4:5" x14ac:dyDescent="0.25">
      <c r="D359" s="2">
        <v>11</v>
      </c>
      <c r="E359" s="6">
        <f t="shared" ca="1" si="5"/>
        <v>0.3668035343035343</v>
      </c>
    </row>
    <row r="360" spans="4:5" x14ac:dyDescent="0.25">
      <c r="D360" s="2">
        <v>10.75</v>
      </c>
      <c r="E360" s="6">
        <f t="shared" ca="1" si="5"/>
        <v>0.35999090436590436</v>
      </c>
    </row>
    <row r="361" spans="4:5" x14ac:dyDescent="0.25">
      <c r="D361" s="2">
        <v>10.5</v>
      </c>
      <c r="E361" s="6">
        <f t="shared" ca="1" si="5"/>
        <v>0.35317827442827443</v>
      </c>
    </row>
    <row r="362" spans="4:5" x14ac:dyDescent="0.25">
      <c r="D362" s="2">
        <v>10.25</v>
      </c>
      <c r="E362" s="6">
        <f t="shared" ca="1" si="5"/>
        <v>0.3463656444906445</v>
      </c>
    </row>
    <row r="363" spans="4:5" x14ac:dyDescent="0.25">
      <c r="D363" s="2">
        <v>10</v>
      </c>
      <c r="E363" s="6">
        <f t="shared" ca="1" si="5"/>
        <v>0.33955301455301451</v>
      </c>
    </row>
    <row r="364" spans="4:5" x14ac:dyDescent="0.25">
      <c r="D364" s="2">
        <v>9.75</v>
      </c>
      <c r="E364" s="6">
        <f t="shared" ca="1" si="5"/>
        <v>0.33274038461538458</v>
      </c>
    </row>
    <row r="365" spans="4:5" x14ac:dyDescent="0.25">
      <c r="D365" s="2">
        <v>9.5</v>
      </c>
      <c r="E365" s="6">
        <f t="shared" ca="1" si="5"/>
        <v>0.32592775467775464</v>
      </c>
    </row>
    <row r="366" spans="4:5" x14ac:dyDescent="0.25">
      <c r="D366" s="2">
        <v>9.25</v>
      </c>
      <c r="E366" s="6">
        <f t="shared" ca="1" si="5"/>
        <v>0.31911512474012471</v>
      </c>
    </row>
    <row r="367" spans="4:5" x14ac:dyDescent="0.25">
      <c r="D367" s="2">
        <v>9</v>
      </c>
      <c r="E367" s="6">
        <f t="shared" ca="1" si="5"/>
        <v>0.31230249480249478</v>
      </c>
    </row>
    <row r="368" spans="4:5" x14ac:dyDescent="0.25">
      <c r="D368" s="2">
        <v>8.75</v>
      </c>
      <c r="E368" s="6">
        <f t="shared" ca="1" si="5"/>
        <v>0.30548986486486485</v>
      </c>
    </row>
    <row r="369" spans="4:5" x14ac:dyDescent="0.25">
      <c r="D369" s="2">
        <v>8.5</v>
      </c>
      <c r="E369" s="6">
        <f t="shared" ca="1" si="5"/>
        <v>0.29867723492723491</v>
      </c>
    </row>
    <row r="370" spans="4:5" x14ac:dyDescent="0.25">
      <c r="D370" s="2">
        <v>8.25</v>
      </c>
      <c r="E370" s="6">
        <f t="shared" ca="1" si="5"/>
        <v>0.29186460498960498</v>
      </c>
    </row>
    <row r="371" spans="4:5" x14ac:dyDescent="0.25">
      <c r="D371" s="2">
        <v>8</v>
      </c>
      <c r="E371" s="6">
        <f t="shared" ca="1" si="5"/>
        <v>0.28505197505197505</v>
      </c>
    </row>
    <row r="372" spans="4:5" x14ac:dyDescent="0.25">
      <c r="D372" s="2">
        <v>7.75</v>
      </c>
      <c r="E372" s="6">
        <f t="shared" ca="1" si="5"/>
        <v>0.27823934511434512</v>
      </c>
    </row>
    <row r="373" spans="4:5" x14ac:dyDescent="0.25">
      <c r="D373" s="2">
        <v>7.5</v>
      </c>
      <c r="E373" s="6">
        <f t="shared" ca="1" si="5"/>
        <v>0.27142671517671518</v>
      </c>
    </row>
    <row r="374" spans="4:5" x14ac:dyDescent="0.25">
      <c r="D374" s="2">
        <v>7.25</v>
      </c>
      <c r="E374" s="6">
        <f t="shared" ca="1" si="5"/>
        <v>0.26461408523908525</v>
      </c>
    </row>
    <row r="375" spans="4:5" x14ac:dyDescent="0.25">
      <c r="D375" s="2">
        <v>7</v>
      </c>
      <c r="E375" s="6">
        <f t="shared" ca="1" si="5"/>
        <v>0.25780145530145532</v>
      </c>
    </row>
    <row r="376" spans="4:5" x14ac:dyDescent="0.25">
      <c r="D376" s="2">
        <v>6.75</v>
      </c>
      <c r="E376" s="6">
        <f t="shared" ca="1" si="5"/>
        <v>0.25098882536382539</v>
      </c>
    </row>
    <row r="377" spans="4:5" x14ac:dyDescent="0.25">
      <c r="D377" s="2">
        <v>6.5</v>
      </c>
      <c r="E377" s="6">
        <f t="shared" ca="1" si="5"/>
        <v>0.24411502100840338</v>
      </c>
    </row>
    <row r="378" spans="4:5" x14ac:dyDescent="0.25">
      <c r="D378" s="2">
        <v>6.25</v>
      </c>
      <c r="E378" s="6">
        <f t="shared" ca="1" si="5"/>
        <v>0.23723082983193278</v>
      </c>
    </row>
    <row r="379" spans="4:5" x14ac:dyDescent="0.25">
      <c r="D379" s="2">
        <v>6</v>
      </c>
      <c r="E379" s="6">
        <f t="shared" ca="1" si="5"/>
        <v>0.23034663865546218</v>
      </c>
    </row>
    <row r="380" spans="4:5" x14ac:dyDescent="0.25">
      <c r="D380" s="2">
        <v>5.75</v>
      </c>
      <c r="E380" s="6">
        <f t="shared" ca="1" si="5"/>
        <v>0.22346244747899158</v>
      </c>
    </row>
    <row r="381" spans="4:5" x14ac:dyDescent="0.25">
      <c r="D381" s="2">
        <v>5.5</v>
      </c>
      <c r="E381" s="6">
        <f t="shared" ca="1" si="5"/>
        <v>0.21657825630252098</v>
      </c>
    </row>
    <row r="382" spans="4:5" x14ac:dyDescent="0.25">
      <c r="D382" s="2">
        <v>5.25</v>
      </c>
      <c r="E382" s="6">
        <f t="shared" ca="1" si="5"/>
        <v>0.20969406512605043</v>
      </c>
    </row>
    <row r="383" spans="4:5" x14ac:dyDescent="0.25">
      <c r="D383" s="2">
        <v>5</v>
      </c>
      <c r="E383" s="6">
        <f t="shared" ca="1" si="5"/>
        <v>0.20280987394957983</v>
      </c>
    </row>
    <row r="384" spans="4:5" x14ac:dyDescent="0.25">
      <c r="D384" s="2">
        <v>4.75</v>
      </c>
      <c r="E384" s="6">
        <f t="shared" ca="1" si="5"/>
        <v>0.19592568277310923</v>
      </c>
    </row>
    <row r="385" spans="4:5" x14ac:dyDescent="0.25">
      <c r="D385" s="2">
        <v>4.5</v>
      </c>
      <c r="E385" s="6">
        <f t="shared" ca="1" si="5"/>
        <v>0.18904149159663863</v>
      </c>
    </row>
    <row r="386" spans="4:5" x14ac:dyDescent="0.25">
      <c r="D386" s="2">
        <v>4.25</v>
      </c>
      <c r="E386" s="6">
        <f t="shared" ca="1" si="5"/>
        <v>0.18215730042016806</v>
      </c>
    </row>
    <row r="387" spans="4:5" x14ac:dyDescent="0.25">
      <c r="D387" s="2">
        <v>4</v>
      </c>
      <c r="E387" s="6">
        <f t="shared" ca="1" si="5"/>
        <v>0.17527310924369749</v>
      </c>
    </row>
    <row r="388" spans="4:5" x14ac:dyDescent="0.25">
      <c r="D388" s="2">
        <v>3.75</v>
      </c>
      <c r="E388" s="6">
        <f t="shared" ca="1" si="5"/>
        <v>0.16838891806722689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0.16150472689075629</v>
      </c>
    </row>
    <row r="390" spans="4:5" x14ac:dyDescent="0.25">
      <c r="D390" s="2">
        <v>3.25</v>
      </c>
      <c r="E390" s="6">
        <f t="shared" ca="1" si="6"/>
        <v>0.15462053571428572</v>
      </c>
    </row>
    <row r="391" spans="4:5" x14ac:dyDescent="0.25">
      <c r="D391" s="2">
        <v>3</v>
      </c>
      <c r="E391" s="6">
        <f t="shared" ca="1" si="6"/>
        <v>0.14773634453781515</v>
      </c>
    </row>
    <row r="392" spans="4:5" x14ac:dyDescent="0.25">
      <c r="D392" s="2">
        <v>2.75</v>
      </c>
      <c r="E392" s="6">
        <f t="shared" ca="1" si="6"/>
        <v>0.14085215336134455</v>
      </c>
    </row>
    <row r="393" spans="4:5" x14ac:dyDescent="0.25">
      <c r="D393" s="2">
        <v>2.5</v>
      </c>
      <c r="E393" s="6">
        <f t="shared" ca="1" si="6"/>
        <v>0.13396796218487395</v>
      </c>
    </row>
    <row r="394" spans="4:5" x14ac:dyDescent="0.25">
      <c r="D394" s="2">
        <v>2.25</v>
      </c>
      <c r="E394" s="6">
        <f t="shared" ca="1" si="6"/>
        <v>0.12708377100840335</v>
      </c>
    </row>
    <row r="395" spans="4:5" x14ac:dyDescent="0.25">
      <c r="D395" s="2">
        <v>2</v>
      </c>
      <c r="E395" s="6">
        <f t="shared" ca="1" si="6"/>
        <v>0.11571016393442622</v>
      </c>
    </row>
    <row r="396" spans="4:5" x14ac:dyDescent="0.25">
      <c r="D396" s="2">
        <v>1.75</v>
      </c>
      <c r="E396" s="6">
        <f t="shared" ca="1" si="6"/>
        <v>0.1023877868852459</v>
      </c>
    </row>
    <row r="397" spans="4:5" x14ac:dyDescent="0.25">
      <c r="D397" s="2">
        <v>1.5</v>
      </c>
      <c r="E397" s="6">
        <f t="shared" ca="1" si="6"/>
        <v>8.9065409836065576E-2</v>
      </c>
    </row>
    <row r="398" spans="4:5" x14ac:dyDescent="0.25">
      <c r="D398" s="2">
        <v>1.25</v>
      </c>
      <c r="E398" s="6">
        <f t="shared" ca="1" si="6"/>
        <v>7.5743032786885239E-2</v>
      </c>
    </row>
    <row r="399" spans="4:5" x14ac:dyDescent="0.25">
      <c r="D399" s="2">
        <v>1</v>
      </c>
      <c r="E399" s="6">
        <f t="shared" ca="1" si="6"/>
        <v>6.2655849056603777E-2</v>
      </c>
    </row>
    <row r="400" spans="4:5" x14ac:dyDescent="0.25">
      <c r="D400" s="2">
        <v>0.75</v>
      </c>
      <c r="E400" s="6">
        <f t="shared" ca="1" si="6"/>
        <v>5.4741886792452829E-2</v>
      </c>
    </row>
    <row r="401" spans="4:5" x14ac:dyDescent="0.25">
      <c r="D401" s="2">
        <v>0.5</v>
      </c>
      <c r="E401" s="6">
        <f t="shared" ca="1" si="6"/>
        <v>4.6827924528301888E-2</v>
      </c>
    </row>
    <row r="402" spans="4:5" x14ac:dyDescent="0.25">
      <c r="D402" s="2">
        <v>0.25</v>
      </c>
      <c r="E402" s="6">
        <f t="shared" ca="1" si="6"/>
        <v>3.8913962264150948E-2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4140625" defaultRowHeight="13.2" x14ac:dyDescent="0.25"/>
  <cols>
    <col min="1" max="1" width="11.44140625" style="301"/>
    <col min="2" max="2" width="20.88671875" style="301" bestFit="1" customWidth="1"/>
    <col min="3" max="3" width="12.88671875" style="301" bestFit="1" customWidth="1"/>
    <col min="4" max="7" width="11.44140625" style="301"/>
    <col min="8" max="8" width="11.44140625" style="355"/>
    <col min="9" max="12" width="11.44140625" style="301"/>
    <col min="13" max="13" width="12.6640625" style="301" customWidth="1"/>
    <col min="14" max="14" width="11.44140625" style="301"/>
    <col min="15" max="15" width="11.44140625" style="364"/>
    <col min="16" max="16384" width="11.44140625" style="301"/>
  </cols>
  <sheetData>
    <row r="1" spans="1:15" ht="15.6" x14ac:dyDescent="0.3">
      <c r="B1" s="302" t="s">
        <v>2</v>
      </c>
      <c r="C1" s="303"/>
      <c r="D1" s="479" t="s">
        <v>20</v>
      </c>
      <c r="E1" s="480"/>
      <c r="F1" s="480"/>
      <c r="G1" s="481"/>
      <c r="H1" s="304"/>
    </row>
    <row r="2" spans="1:15" ht="16.2" thickBot="1" x14ac:dyDescent="0.35">
      <c r="B2" s="305" t="s">
        <v>3</v>
      </c>
      <c r="C2" s="306"/>
      <c r="D2" s="482" t="s">
        <v>5</v>
      </c>
      <c r="E2" s="483"/>
      <c r="F2" s="483"/>
      <c r="G2" s="484"/>
      <c r="H2" s="304"/>
    </row>
    <row r="3" spans="1:15" ht="13.8" thickBot="1" x14ac:dyDescent="0.3">
      <c r="B3" s="307" t="s">
        <v>1</v>
      </c>
      <c r="C3" s="308"/>
      <c r="D3" s="472">
        <f>Statistik!C3</f>
        <v>44397</v>
      </c>
      <c r="E3" s="472"/>
      <c r="F3" s="472"/>
      <c r="G3" s="473"/>
      <c r="H3" s="309"/>
    </row>
    <row r="4" spans="1:15" ht="13.8" thickBot="1" x14ac:dyDescent="0.3">
      <c r="B4" s="310" t="s">
        <v>42</v>
      </c>
      <c r="C4" s="311"/>
      <c r="D4" s="472">
        <f>Statistik!C4</f>
        <v>0</v>
      </c>
      <c r="E4" s="472"/>
      <c r="F4" s="472"/>
      <c r="G4" s="473"/>
      <c r="H4" s="312"/>
    </row>
    <row r="5" spans="1:15" ht="13.8" thickBot="1" x14ac:dyDescent="0.3">
      <c r="B5" s="310" t="s">
        <v>43</v>
      </c>
      <c r="C5" s="311"/>
      <c r="D5" s="472">
        <f>Statistik!C5</f>
        <v>0</v>
      </c>
      <c r="E5" s="472"/>
      <c r="F5" s="472"/>
      <c r="G5" s="473"/>
      <c r="H5" s="313"/>
    </row>
    <row r="6" spans="1:15" ht="13.8" thickBot="1" x14ac:dyDescent="0.3">
      <c r="B6" s="310" t="s">
        <v>0</v>
      </c>
      <c r="C6" s="311"/>
      <c r="D6" s="472" t="str">
        <f>Statistik!C6</f>
        <v>MS3_FC1-1</v>
      </c>
      <c r="E6" s="472"/>
      <c r="F6" s="472"/>
      <c r="G6" s="473"/>
      <c r="H6" s="314"/>
    </row>
    <row r="7" spans="1:15" ht="13.8" thickBot="1" x14ac:dyDescent="0.3">
      <c r="B7" s="310" t="s">
        <v>4</v>
      </c>
      <c r="C7" s="311"/>
      <c r="D7" s="472">
        <f>Statistik!C7</f>
        <v>0</v>
      </c>
      <c r="E7" s="472"/>
      <c r="F7" s="472"/>
      <c r="G7" s="473"/>
      <c r="H7" s="309"/>
    </row>
    <row r="8" spans="1:15" ht="13.8" thickBot="1" x14ac:dyDescent="0.3">
      <c r="B8" s="310" t="s">
        <v>11</v>
      </c>
      <c r="C8" s="311"/>
      <c r="D8" s="474">
        <f>Statistik!C8</f>
        <v>-5.7219149341979786E-4</v>
      </c>
      <c r="E8" s="474"/>
      <c r="F8" s="474"/>
      <c r="G8" s="475"/>
      <c r="H8" s="315"/>
      <c r="I8" s="476" t="s">
        <v>202</v>
      </c>
      <c r="J8" s="476"/>
      <c r="M8" s="365" t="s">
        <v>213</v>
      </c>
    </row>
    <row r="9" spans="1:15" ht="13.8" thickBot="1" x14ac:dyDescent="0.3">
      <c r="B9" s="316" t="s">
        <v>6</v>
      </c>
      <c r="C9" s="317"/>
      <c r="D9" s="477">
        <f>Statistik!C9</f>
        <v>26200</v>
      </c>
      <c r="E9" s="477"/>
      <c r="F9" s="477"/>
      <c r="G9" s="478"/>
      <c r="H9" s="313"/>
      <c r="I9" s="476" t="s">
        <v>203</v>
      </c>
      <c r="J9" s="476"/>
      <c r="M9" s="365" t="s">
        <v>214</v>
      </c>
    </row>
    <row r="10" spans="1:15" ht="40.200000000000003" thickBot="1" x14ac:dyDescent="0.3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25">
      <c r="A11" s="470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26215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215</v>
      </c>
      <c r="N11" s="334">
        <f ca="1">Statistik!C30/1000</f>
        <v>1.9763437118041904E-2</v>
      </c>
      <c r="O11" s="364" t="s">
        <v>114</v>
      </c>
    </row>
    <row r="12" spans="1:15" x14ac:dyDescent="0.25">
      <c r="A12" s="470"/>
      <c r="B12" s="335">
        <v>128</v>
      </c>
      <c r="C12" s="336">
        <f t="shared" ref="C12:C26" si="1">B12/10</f>
        <v>12.8</v>
      </c>
      <c r="D12" s="329">
        <f>Statistik!C12</f>
        <v>1035</v>
      </c>
      <c r="E12" s="337">
        <f t="shared" ref="E12:E24" si="2">E13+D12</f>
        <v>26215</v>
      </c>
      <c r="F12" s="331">
        <f t="shared" ref="F12:F26" si="3">D12/$E$11</f>
        <v>3.9481213045966052E-2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0.23370694038949899</v>
      </c>
      <c r="M12" s="301" t="s">
        <v>216</v>
      </c>
      <c r="N12" s="366">
        <f>1/J32</f>
        <v>65313.856411731598</v>
      </c>
      <c r="O12" s="364" t="s">
        <v>217</v>
      </c>
    </row>
    <row r="13" spans="1:15" x14ac:dyDescent="0.25">
      <c r="A13" s="471"/>
      <c r="B13" s="335">
        <v>63</v>
      </c>
      <c r="C13" s="336">
        <f t="shared" si="1"/>
        <v>6.3</v>
      </c>
      <c r="D13" s="329">
        <f>Statistik!C13</f>
        <v>4200</v>
      </c>
      <c r="E13" s="337">
        <f t="shared" si="2"/>
        <v>25180</v>
      </c>
      <c r="F13" s="331">
        <f t="shared" si="3"/>
        <v>0.1602136181575434</v>
      </c>
      <c r="G13" s="338">
        <f t="shared" si="0"/>
        <v>0.96051878695403403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1.913281946987397</v>
      </c>
      <c r="M13" s="301" t="s">
        <v>218</v>
      </c>
      <c r="N13" s="301">
        <f ca="1">10.44/(9.81*N11)</f>
        <v>53.84793025271496</v>
      </c>
      <c r="O13" s="364" t="s">
        <v>219</v>
      </c>
    </row>
    <row r="14" spans="1:15" x14ac:dyDescent="0.25">
      <c r="A14" s="466" t="s">
        <v>53</v>
      </c>
      <c r="B14" s="339">
        <v>31.5</v>
      </c>
      <c r="C14" s="340">
        <f t="shared" si="1"/>
        <v>3.15</v>
      </c>
      <c r="D14" s="329">
        <f>Statistik!C14</f>
        <v>5380</v>
      </c>
      <c r="E14" s="337">
        <f t="shared" si="2"/>
        <v>20980</v>
      </c>
      <c r="F14" s="331">
        <f>D14/$E$11</f>
        <v>0.20522601563990081</v>
      </c>
      <c r="G14" s="338">
        <f t="shared" si="0"/>
        <v>0.80030516879649061</v>
      </c>
      <c r="H14" s="333"/>
      <c r="I14" s="334">
        <f t="shared" si="4"/>
        <v>4.1632104163180852</v>
      </c>
      <c r="J14" s="334">
        <f t="shared" si="5"/>
        <v>4.9295134071412434</v>
      </c>
    </row>
    <row r="15" spans="1:15" x14ac:dyDescent="0.25">
      <c r="A15" s="467"/>
      <c r="B15" s="339">
        <v>16</v>
      </c>
      <c r="C15" s="340">
        <f t="shared" si="1"/>
        <v>1.6</v>
      </c>
      <c r="D15" s="329">
        <f>Statistik!C15</f>
        <v>5085</v>
      </c>
      <c r="E15" s="337">
        <f t="shared" si="2"/>
        <v>15600</v>
      </c>
      <c r="F15" s="331">
        <f t="shared" si="3"/>
        <v>0.19397291626931146</v>
      </c>
      <c r="G15" s="338">
        <f t="shared" si="0"/>
        <v>0.59507915315658977</v>
      </c>
      <c r="H15" s="333"/>
      <c r="I15" s="334">
        <f t="shared" si="4"/>
        <v>2.102659033821578</v>
      </c>
      <c r="J15" s="334">
        <f t="shared" si="5"/>
        <v>9.2251246231190471</v>
      </c>
      <c r="M15" s="301" t="s">
        <v>220</v>
      </c>
      <c r="N15" s="301">
        <f ca="1">N13/N12</f>
        <v>8.2444879557047341E-4</v>
      </c>
      <c r="O15" s="364" t="s">
        <v>221</v>
      </c>
    </row>
    <row r="16" spans="1:15" x14ac:dyDescent="0.25">
      <c r="A16" s="467"/>
      <c r="B16" s="339">
        <v>8</v>
      </c>
      <c r="C16" s="340">
        <f t="shared" si="1"/>
        <v>0.8</v>
      </c>
      <c r="D16" s="329">
        <f>Statistik!C16</f>
        <v>3255</v>
      </c>
      <c r="E16" s="337">
        <f t="shared" si="2"/>
        <v>10515</v>
      </c>
      <c r="F16" s="331">
        <f t="shared" si="3"/>
        <v>0.12416555407209613</v>
      </c>
      <c r="G16" s="338">
        <f t="shared" si="0"/>
        <v>0.40110623688727831</v>
      </c>
      <c r="H16" s="333"/>
      <c r="I16" s="334">
        <f t="shared" si="4"/>
        <v>1.0587733840216291</v>
      </c>
      <c r="J16" s="334">
        <f t="shared" si="5"/>
        <v>11.727302173054968</v>
      </c>
      <c r="M16" s="367" t="s">
        <v>223</v>
      </c>
    </row>
    <row r="17" spans="1:11" x14ac:dyDescent="0.25">
      <c r="A17" s="467"/>
      <c r="B17" s="339">
        <v>4</v>
      </c>
      <c r="C17" s="340">
        <f t="shared" si="1"/>
        <v>0.4</v>
      </c>
      <c r="D17" s="329">
        <f>Statistik!C17</f>
        <v>1570</v>
      </c>
      <c r="E17" s="337">
        <f t="shared" si="2"/>
        <v>7260</v>
      </c>
      <c r="F17" s="331">
        <f>D17/$E$11</f>
        <v>5.9889376311272176E-2</v>
      </c>
      <c r="G17" s="338">
        <f t="shared" si="0"/>
        <v>0.27694068281518219</v>
      </c>
      <c r="H17" s="333"/>
      <c r="I17" s="334">
        <f t="shared" si="4"/>
        <v>0.52975376210591196</v>
      </c>
      <c r="J17" s="334">
        <f>F17*100/I17</f>
        <v>11.305134686197603</v>
      </c>
    </row>
    <row r="18" spans="1:11" x14ac:dyDescent="0.25">
      <c r="A18" s="468"/>
      <c r="B18" s="339">
        <v>2</v>
      </c>
      <c r="C18" s="340">
        <f t="shared" si="1"/>
        <v>0.2</v>
      </c>
      <c r="D18" s="329">
        <f>Statistik!C18</f>
        <v>710</v>
      </c>
      <c r="E18" s="337">
        <f t="shared" si="2"/>
        <v>5690</v>
      </c>
      <c r="F18" s="331">
        <f t="shared" si="3"/>
        <v>2.7083730688537096E-2</v>
      </c>
      <c r="G18" s="338">
        <f t="shared" si="0"/>
        <v>0.21705130650391</v>
      </c>
      <c r="H18" s="333"/>
      <c r="I18" s="334">
        <f t="shared" si="4"/>
        <v>0.26506054336140555</v>
      </c>
      <c r="J18" s="334">
        <f t="shared" si="5"/>
        <v>10.217941284308351</v>
      </c>
    </row>
    <row r="19" spans="1:11" x14ac:dyDescent="0.25">
      <c r="A19" s="469" t="s">
        <v>54</v>
      </c>
      <c r="B19" s="335">
        <v>1</v>
      </c>
      <c r="C19" s="336">
        <f t="shared" si="1"/>
        <v>0.1</v>
      </c>
      <c r="D19" s="329">
        <f>Statistik!C19</f>
        <v>815</v>
      </c>
      <c r="E19" s="337">
        <f t="shared" si="2"/>
        <v>4980</v>
      </c>
      <c r="F19" s="331">
        <f t="shared" si="3"/>
        <v>3.1089071142475683E-2</v>
      </c>
      <c r="G19" s="338">
        <f t="shared" si="0"/>
        <v>0.18996757581537291</v>
      </c>
      <c r="H19" s="333"/>
      <c r="I19" s="334">
        <f t="shared" si="4"/>
        <v>0.1326221665094986</v>
      </c>
      <c r="J19" s="334">
        <f t="shared" si="5"/>
        <v>23.441836278740805</v>
      </c>
    </row>
    <row r="20" spans="1:11" x14ac:dyDescent="0.25">
      <c r="A20" s="470"/>
      <c r="B20" s="335">
        <v>0.5</v>
      </c>
      <c r="C20" s="336">
        <f t="shared" si="1"/>
        <v>0.05</v>
      </c>
      <c r="D20" s="329">
        <f>Statistik!C20</f>
        <v>2405</v>
      </c>
      <c r="E20" s="337">
        <f t="shared" si="2"/>
        <v>4165</v>
      </c>
      <c r="F20" s="331">
        <f t="shared" si="3"/>
        <v>9.1741369444974255E-2</v>
      </c>
      <c r="G20" s="338">
        <f t="shared" si="0"/>
        <v>0.15887850467289721</v>
      </c>
      <c r="H20" s="333"/>
      <c r="I20" s="334">
        <f t="shared" si="4"/>
        <v>6.6357062528508273E-2</v>
      </c>
      <c r="J20" s="334">
        <f t="shared" si="5"/>
        <v>138.25411485862622</v>
      </c>
    </row>
    <row r="21" spans="1:11" x14ac:dyDescent="0.25">
      <c r="A21" s="470"/>
      <c r="B21" s="341">
        <v>0.25</v>
      </c>
      <c r="C21" s="342">
        <f t="shared" si="1"/>
        <v>2.5000000000000001E-2</v>
      </c>
      <c r="D21" s="329">
        <f>Statistik!C21</f>
        <v>1190</v>
      </c>
      <c r="E21" s="337">
        <f t="shared" si="2"/>
        <v>1760</v>
      </c>
      <c r="F21" s="331">
        <f t="shared" si="3"/>
        <v>4.5393858477970631E-2</v>
      </c>
      <c r="G21" s="338">
        <f t="shared" si="0"/>
        <v>6.7137135227922945E-2</v>
      </c>
      <c r="H21" s="333"/>
      <c r="I21" s="334">
        <f t="shared" si="4"/>
        <v>3.3201536841859614E-2</v>
      </c>
      <c r="J21" s="334">
        <f>F21*100/I21</f>
        <v>136.72216046559404</v>
      </c>
    </row>
    <row r="22" spans="1:11" x14ac:dyDescent="0.25">
      <c r="A22" s="470"/>
      <c r="B22" s="341">
        <v>0.125</v>
      </c>
      <c r="C22" s="342">
        <f t="shared" si="1"/>
        <v>1.2500000000000001E-2</v>
      </c>
      <c r="D22" s="329">
        <f>Statistik!C22</f>
        <v>305</v>
      </c>
      <c r="E22" s="337">
        <f t="shared" si="2"/>
        <v>570</v>
      </c>
      <c r="F22" s="331">
        <f t="shared" si="3"/>
        <v>1.1634560366202557E-2</v>
      </c>
      <c r="G22" s="338">
        <f t="shared" si="0"/>
        <v>2.1743276749952318E-2</v>
      </c>
      <c r="H22" s="333"/>
      <c r="I22" s="334">
        <f t="shared" si="4"/>
        <v>1.6612279185622081E-2</v>
      </c>
      <c r="J22" s="334">
        <f>F22*100/I22</f>
        <v>70.035906790395529</v>
      </c>
    </row>
    <row r="23" spans="1:11" x14ac:dyDescent="0.25">
      <c r="A23" s="471"/>
      <c r="B23" s="341">
        <v>6.3E-2</v>
      </c>
      <c r="C23" s="342">
        <f t="shared" si="1"/>
        <v>6.3E-3</v>
      </c>
      <c r="D23" s="329">
        <f>Statistik!C23</f>
        <v>265</v>
      </c>
      <c r="E23" s="337">
        <f t="shared" si="2"/>
        <v>265</v>
      </c>
      <c r="F23" s="331">
        <f t="shared" si="3"/>
        <v>1.0108716383749761E-2</v>
      </c>
      <c r="G23" s="338">
        <f t="shared" si="0"/>
        <v>1.0108716383749761E-2</v>
      </c>
      <c r="H23" s="333"/>
      <c r="I23" s="334">
        <f t="shared" si="4"/>
        <v>8.3513997492220722E-3</v>
      </c>
      <c r="J23" s="334">
        <f t="shared" ref="J23:J25" si="6">F23*100/I23</f>
        <v>121.04218079958849</v>
      </c>
    </row>
    <row r="24" spans="1:11" x14ac:dyDescent="0.25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5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.8" thickBot="1" x14ac:dyDescent="0.3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4.4" x14ac:dyDescent="0.3">
      <c r="I27" s="356" t="s">
        <v>206</v>
      </c>
      <c r="J27" s="357">
        <f>100/SUM(J11:J26)</f>
        <v>0.18551216609350457</v>
      </c>
    </row>
    <row r="28" spans="1:11" ht="14.4" x14ac:dyDescent="0.3">
      <c r="I28" s="358" t="s">
        <v>207</v>
      </c>
      <c r="J28" s="359">
        <v>6.1</v>
      </c>
      <c r="K28" s="301" t="s">
        <v>208</v>
      </c>
    </row>
    <row r="29" spans="1:11" x14ac:dyDescent="0.25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25">
      <c r="I30" s="360" t="s">
        <v>210</v>
      </c>
      <c r="J30" s="358">
        <f>J29/(1-J29)</f>
        <v>0.21628722731531397</v>
      </c>
    </row>
    <row r="31" spans="1:11" x14ac:dyDescent="0.25">
      <c r="I31" s="358">
        <f>1.99*10^4</f>
        <v>19900</v>
      </c>
      <c r="J31" s="360"/>
    </row>
    <row r="32" spans="1:11" ht="14.4" x14ac:dyDescent="0.3">
      <c r="I32" s="361" t="s">
        <v>211</v>
      </c>
      <c r="J32" s="362">
        <f>I31*(J27/100)^2*(1/J28^2)*(J30^3/(1+J30))</f>
        <v>1.531068681193936E-5</v>
      </c>
      <c r="K32" s="363" t="s">
        <v>212</v>
      </c>
    </row>
  </sheetData>
  <mergeCells count="14">
    <mergeCell ref="D6:G6"/>
    <mergeCell ref="D1:G1"/>
    <mergeCell ref="D2:G2"/>
    <mergeCell ref="D3:G3"/>
    <mergeCell ref="D4:G4"/>
    <mergeCell ref="D5:G5"/>
    <mergeCell ref="A14:A18"/>
    <mergeCell ref="A19:A23"/>
    <mergeCell ref="D7:G7"/>
    <mergeCell ref="D8:G8"/>
    <mergeCell ref="I8:J8"/>
    <mergeCell ref="D9:G9"/>
    <mergeCell ref="I9:J9"/>
    <mergeCell ref="A11:A13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0.96051878695403403</v>
      </c>
      <c r="C5" s="38">
        <f t="shared" si="1"/>
        <v>3.9481213045965968E-2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-0.25550393773503044</v>
      </c>
      <c r="G5" s="28">
        <f t="shared" si="4"/>
        <v>0.53391444561702806</v>
      </c>
      <c r="H5" s="30"/>
      <c r="I5" s="30"/>
    </row>
    <row r="6" spans="1:9" x14ac:dyDescent="0.25">
      <c r="A6" s="37">
        <f>Statistik!B14</f>
        <v>31.5</v>
      </c>
      <c r="B6" s="254">
        <f>Statistik!F14</f>
        <v>0.80030516879649061</v>
      </c>
      <c r="C6" s="38">
        <f t="shared" si="1"/>
        <v>0.16021361815754342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-0.87753483420559431</v>
      </c>
      <c r="G6" s="28">
        <f t="shared" si="4"/>
        <v>1.1534210146957782</v>
      </c>
      <c r="I6" s="30"/>
    </row>
    <row r="7" spans="1:9" x14ac:dyDescent="0.25">
      <c r="A7" s="37">
        <f>Statistik!B15</f>
        <v>16</v>
      </c>
      <c r="B7" s="254">
        <f>Statistik!F15</f>
        <v>0.59507915315658977</v>
      </c>
      <c r="C7" s="38">
        <f t="shared" si="1"/>
        <v>0.20522601563990084</v>
      </c>
      <c r="D7" s="253">
        <f t="shared" si="0"/>
        <v>-4</v>
      </c>
      <c r="E7" s="252">
        <f t="shared" si="2"/>
        <v>-4.4886399617499588</v>
      </c>
      <c r="F7" s="29">
        <f t="shared" si="3"/>
        <v>-0.921185694991981</v>
      </c>
      <c r="G7" s="28">
        <f t="shared" si="4"/>
        <v>0.5892754831868604</v>
      </c>
      <c r="I7" s="30"/>
    </row>
    <row r="8" spans="1:9" x14ac:dyDescent="0.25">
      <c r="A8" s="37">
        <f>Statistik!B16</f>
        <v>8</v>
      </c>
      <c r="B8" s="254">
        <f>Statistik!F16</f>
        <v>0.40110623688727831</v>
      </c>
      <c r="C8" s="38">
        <f t="shared" si="1"/>
        <v>0.19397291626931146</v>
      </c>
      <c r="D8" s="253">
        <f t="shared" si="0"/>
        <v>-3</v>
      </c>
      <c r="E8" s="252">
        <f t="shared" si="2"/>
        <v>-3.5</v>
      </c>
      <c r="F8" s="29">
        <f t="shared" si="3"/>
        <v>-0.67890520694259004</v>
      </c>
      <c r="G8" s="28">
        <f t="shared" si="4"/>
        <v>9.6646256791150881E-2</v>
      </c>
      <c r="I8" s="30"/>
    </row>
    <row r="9" spans="1:9" x14ac:dyDescent="0.25">
      <c r="A9" s="37">
        <f>Statistik!B17</f>
        <v>4</v>
      </c>
      <c r="B9" s="254">
        <f>Statistik!F17</f>
        <v>0.27694068281518219</v>
      </c>
      <c r="C9" s="38">
        <f t="shared" si="1"/>
        <v>0.12416555407209612</v>
      </c>
      <c r="D9" s="253">
        <f t="shared" si="0"/>
        <v>-2</v>
      </c>
      <c r="E9" s="252">
        <f t="shared" si="2"/>
        <v>-2.5</v>
      </c>
      <c r="F9" s="29">
        <f t="shared" si="3"/>
        <v>-0.31041388518024027</v>
      </c>
      <c r="G9" s="28">
        <f t="shared" si="4"/>
        <v>1.0742193978226884E-2</v>
      </c>
      <c r="I9" s="30"/>
    </row>
    <row r="10" spans="1:9" x14ac:dyDescent="0.25">
      <c r="A10" s="37">
        <f>Statistik!B18</f>
        <v>2</v>
      </c>
      <c r="B10" s="254">
        <f>Statistik!F18</f>
        <v>0.21705130650391</v>
      </c>
      <c r="C10" s="38">
        <f t="shared" si="1"/>
        <v>5.9889376311272197E-2</v>
      </c>
      <c r="D10" s="253">
        <f t="shared" si="0"/>
        <v>-1</v>
      </c>
      <c r="E10" s="252">
        <f t="shared" si="2"/>
        <v>-1.5</v>
      </c>
      <c r="F10" s="29">
        <f t="shared" si="3"/>
        <v>-8.9834064466908295E-2</v>
      </c>
      <c r="G10" s="28">
        <f t="shared" si="4"/>
        <v>0.10030177150965358</v>
      </c>
      <c r="I10" s="30"/>
    </row>
    <row r="11" spans="1:9" x14ac:dyDescent="0.25">
      <c r="A11" s="37">
        <f>Statistik!B19</f>
        <v>1</v>
      </c>
      <c r="B11" s="254">
        <f>Statistik!F19</f>
        <v>0.18996757581537291</v>
      </c>
      <c r="C11" s="38">
        <f t="shared" si="1"/>
        <v>2.7083730688537089E-2</v>
      </c>
      <c r="D11" s="253">
        <f t="shared" si="0"/>
        <v>0</v>
      </c>
      <c r="E11" s="252">
        <f t="shared" si="2"/>
        <v>-0.5</v>
      </c>
      <c r="F11" s="29">
        <f t="shared" si="3"/>
        <v>-1.3541865344268544E-2</v>
      </c>
      <c r="G11" s="28">
        <f t="shared" si="4"/>
        <v>0.14254310971177531</v>
      </c>
      <c r="I11" s="30"/>
    </row>
    <row r="12" spans="1:9" x14ac:dyDescent="0.25">
      <c r="A12" s="37">
        <f>Statistik!B20</f>
        <v>0.5</v>
      </c>
      <c r="B12" s="254">
        <f>Statistik!F20</f>
        <v>0.15887850467289721</v>
      </c>
      <c r="C12" s="38">
        <f t="shared" si="1"/>
        <v>3.1089071142475694E-2</v>
      </c>
      <c r="D12" s="253">
        <f t="shared" si="0"/>
        <v>1</v>
      </c>
      <c r="E12" s="252">
        <f t="shared" si="2"/>
        <v>0.5</v>
      </c>
      <c r="F12" s="29">
        <f t="shared" si="3"/>
        <v>1.5544535571237847E-2</v>
      </c>
      <c r="G12" s="28">
        <f t="shared" si="4"/>
        <v>0.33735751967738292</v>
      </c>
      <c r="I12" s="30"/>
    </row>
    <row r="13" spans="1:9" x14ac:dyDescent="0.25">
      <c r="A13" s="37">
        <f>Statistik!B21</f>
        <v>0.25</v>
      </c>
      <c r="B13" s="254">
        <f>Statistik!F21</f>
        <v>6.7137135227922945E-2</v>
      </c>
      <c r="C13" s="38">
        <f t="shared" si="1"/>
        <v>9.1741369444974269E-2</v>
      </c>
      <c r="D13" s="253">
        <f t="shared" si="0"/>
        <v>2</v>
      </c>
      <c r="E13" s="252">
        <f t="shared" si="2"/>
        <v>1.5</v>
      </c>
      <c r="F13" s="29">
        <f t="shared" si="3"/>
        <v>0.13761205416746142</v>
      </c>
      <c r="G13" s="28">
        <f t="shared" si="4"/>
        <v>1.6916733198662244</v>
      </c>
    </row>
    <row r="14" spans="1:9" x14ac:dyDescent="0.25">
      <c r="A14" s="37">
        <f>Statistik!B22</f>
        <v>0.125</v>
      </c>
      <c r="B14" s="254">
        <f>Statistik!F22</f>
        <v>2.1743276749952318E-2</v>
      </c>
      <c r="C14" s="38">
        <f t="shared" si="1"/>
        <v>4.5393858477970631E-2</v>
      </c>
      <c r="D14" s="253">
        <f t="shared" si="0"/>
        <v>3</v>
      </c>
      <c r="E14" s="252">
        <f t="shared" si="2"/>
        <v>2.5</v>
      </c>
      <c r="F14" s="29">
        <f t="shared" si="3"/>
        <v>0.11348464619492657</v>
      </c>
      <c r="G14" s="28">
        <f t="shared" si="4"/>
        <v>1.2722927027875188</v>
      </c>
    </row>
    <row r="15" spans="1:9" x14ac:dyDescent="0.25">
      <c r="A15" s="37">
        <f>Statistik!B23</f>
        <v>6.3E-2</v>
      </c>
      <c r="B15" s="254">
        <f>Statistik!F23</f>
        <v>1.0108716383749761E-2</v>
      </c>
      <c r="C15" s="38">
        <f t="shared" si="1"/>
        <v>1.1634560366202557E-2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4.0654087929705554E-2</v>
      </c>
      <c r="G15" s="28">
        <f t="shared" si="4"/>
        <v>0.46007480644923049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1.0108716383749761E-2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4.5489690423248262E-2</v>
      </c>
      <c r="G16" s="28">
        <f t="shared" si="4"/>
        <v>0.53783497536748592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-2.7941344745800336</v>
      </c>
      <c r="G19" s="3"/>
    </row>
    <row r="20" spans="1:8" x14ac:dyDescent="0.25">
      <c r="G20" s="33">
        <f>SUM(G3:G18)</f>
        <v>6.9260775996383153</v>
      </c>
    </row>
    <row r="21" spans="1:8" ht="18" thickBot="1" x14ac:dyDescent="0.35">
      <c r="C21" s="41" t="s">
        <v>75</v>
      </c>
      <c r="F21" s="42"/>
      <c r="G21" s="40">
        <f>SQRT(G20)</f>
        <v>2.6317442124261081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8.8741196746494236E-2</v>
      </c>
      <c r="S6" s="54" t="s">
        <v>85</v>
      </c>
      <c r="T6" s="55">
        <f>'Berechnung_Yu&amp;Stand'!J1092*100</f>
        <v>1.0108716383749761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9.2436992482116731E-2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3.9481213045966052E-2</v>
      </c>
      <c r="G20" s="87">
        <f>Statistik!E13</f>
        <v>0.1602136181575434</v>
      </c>
      <c r="H20" s="87">
        <f>Statistik!E14</f>
        <v>0.20522601563990081</v>
      </c>
      <c r="I20" s="87">
        <f>Statistik!E15</f>
        <v>0.19397291626931146</v>
      </c>
      <c r="J20" s="87">
        <f>Statistik!E16</f>
        <v>0.12416555407209613</v>
      </c>
      <c r="K20" s="87">
        <f>Statistik!E17</f>
        <v>5.9889376311272176E-2</v>
      </c>
      <c r="L20" s="87">
        <f>Statistik!E18</f>
        <v>2.7083730688537096E-2</v>
      </c>
      <c r="M20" s="87">
        <f>Statistik!E19</f>
        <v>3.1089071142475683E-2</v>
      </c>
      <c r="N20" s="87">
        <f>Statistik!E20</f>
        <v>9.1741369444974255E-2</v>
      </c>
      <c r="O20" s="87">
        <f>Statistik!E21</f>
        <v>4.5393858477970631E-2</v>
      </c>
      <c r="P20" s="87">
        <f>Statistik!E22</f>
        <v>1.1634560366202557E-2</v>
      </c>
      <c r="Q20" s="87">
        <f>Statistik!E23</f>
        <v>1.0108716383749761E-2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3.9481213045966052E-2</v>
      </c>
      <c r="G15" s="124">
        <f>'Eintrag_Yu&amp;Stand'!G20</f>
        <v>0.1602136181575434</v>
      </c>
      <c r="H15" s="124">
        <f>'Eintrag_Yu&amp;Stand'!H20</f>
        <v>0.20522601563990081</v>
      </c>
      <c r="I15" s="124">
        <f>'Eintrag_Yu&amp;Stand'!I20</f>
        <v>0.19397291626931146</v>
      </c>
      <c r="J15" s="124">
        <f>'Eintrag_Yu&amp;Stand'!J20</f>
        <v>0.12416555407209613</v>
      </c>
      <c r="K15" s="125">
        <f>'Eintrag_Yu&amp;Stand'!K20</f>
        <v>5.9889376311272176E-2</v>
      </c>
      <c r="L15" s="124">
        <f>'Eintrag_Yu&amp;Stand'!L20</f>
        <v>2.7083730688537096E-2</v>
      </c>
      <c r="M15" s="124">
        <f>'Eintrag_Yu&amp;Stand'!M20</f>
        <v>3.1089071142475683E-2</v>
      </c>
      <c r="N15" s="124">
        <f>'Eintrag_Yu&amp;Stand'!N20</f>
        <v>9.1741369444974255E-2</v>
      </c>
      <c r="O15" s="124">
        <f>'Eintrag_Yu&amp;Stand'!O20</f>
        <v>4.5393858477970631E-2</v>
      </c>
      <c r="P15" s="124">
        <f>'Eintrag_Yu&amp;Stand'!P20</f>
        <v>1.1634560366202557E-2</v>
      </c>
      <c r="Q15" s="124">
        <f>'Eintrag_Yu&amp;Stand'!Q20</f>
        <v>1.0108716383749761E-2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-2.3902604751579585E-3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-7.9696092721393171E-3</v>
      </c>
      <c r="G295" s="178">
        <f t="shared" si="153"/>
        <v>-1.2705442581588948E-2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-9.5401902269068306E-3</v>
      </c>
      <c r="G296" s="178">
        <f t="shared" si="156"/>
        <v>-3.0420236919489609E-2</v>
      </c>
      <c r="H296" s="178">
        <f t="shared" si="156"/>
        <v>-1.4710762614786646E-2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-6.5466387995572299E-3</v>
      </c>
      <c r="G297" s="178">
        <f t="shared" si="156"/>
        <v>-2.4815909696747497E-2</v>
      </c>
      <c r="H297" s="178">
        <f t="shared" si="156"/>
        <v>-2.4943397804486119E-2</v>
      </c>
      <c r="I297" s="178">
        <f t="shared" si="156"/>
        <v>-9.3067957311745997E-3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-3.2220117855386826E-3</v>
      </c>
      <c r="G298" s="179">
        <f t="shared" si="156"/>
        <v>-1.2818864028131384E-2</v>
      </c>
      <c r="H298" s="179">
        <f t="shared" si="156"/>
        <v>-1.5332460159794266E-2</v>
      </c>
      <c r="I298" s="179">
        <f t="shared" si="156"/>
        <v>-1.1481949255193564E-2</v>
      </c>
      <c r="J298" s="179">
        <f t="shared" si="156"/>
        <v>-2.8734846210312923E-3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-1.4660084407574277E-3</v>
      </c>
      <c r="G299" s="179">
        <f t="shared" si="156"/>
        <v>-5.9135206716768749E-3</v>
      </c>
      <c r="H299" s="179">
        <f t="shared" si="156"/>
        <v>-7.4257653646733765E-3</v>
      </c>
      <c r="I299" s="179">
        <f t="shared" si="156"/>
        <v>-6.5712498224663766E-3</v>
      </c>
      <c r="J299" s="179">
        <f t="shared" si="156"/>
        <v>-3.3237959561611941E-3</v>
      </c>
      <c r="K299" s="179">
        <f t="shared" si="156"/>
        <v>-6.2678159168424498E-4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-1.6861797695104973E-3</v>
      </c>
      <c r="G300" s="179">
        <f t="shared" si="160"/>
        <v>-6.8290591480162375E-3</v>
      </c>
      <c r="H300" s="179">
        <f t="shared" si="160"/>
        <v>-8.6951757508724331E-3</v>
      </c>
      <c r="I300" s="179">
        <f t="shared" si="160"/>
        <v>-8.0627838694319054E-3</v>
      </c>
      <c r="J300" s="179">
        <f t="shared" si="160"/>
        <v>-4.8284448350670627E-3</v>
      </c>
      <c r="K300" s="179">
        <f t="shared" si="160"/>
        <v>-1.8402730861323019E-3</v>
      </c>
      <c r="L300" s="179">
        <f t="shared" si="160"/>
        <v>-3.2536751415456031E-4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-4.9794054570360367E-3</v>
      </c>
      <c r="G301" s="179">
        <f t="shared" si="160"/>
        <v>-2.019184133752934E-2</v>
      </c>
      <c r="H301" s="179">
        <f t="shared" si="160"/>
        <v>-2.5813763777466345E-2</v>
      </c>
      <c r="I301" s="179">
        <f t="shared" si="160"/>
        <v>-2.425738470692921E-2</v>
      </c>
      <c r="J301" s="179">
        <f t="shared" si="160"/>
        <v>-1.523009196915674E-2</v>
      </c>
      <c r="K301" s="179">
        <f t="shared" si="160"/>
        <v>-6.8724787464261557E-3</v>
      </c>
      <c r="L301" s="179">
        <f t="shared" si="160"/>
        <v>-2.455830806318793E-3</v>
      </c>
      <c r="M301" s="179">
        <f t="shared" si="160"/>
        <v>-1.1021251711855176E-3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-2.4645490775464722E-3</v>
      </c>
      <c r="G302" s="179">
        <f t="shared" si="160"/>
        <v>-9.9981696667952695E-3</v>
      </c>
      <c r="H302" s="179">
        <f t="shared" si="160"/>
        <v>-1.2797961252463156E-2</v>
      </c>
      <c r="I302" s="179">
        <f t="shared" si="160"/>
        <v>-1.2073225613891202E-2</v>
      </c>
      <c r="J302" s="179">
        <f t="shared" si="160"/>
        <v>-7.6830894987339922E-3</v>
      </c>
      <c r="K302" s="179">
        <f t="shared" si="160"/>
        <v>-3.634821314526577E-3</v>
      </c>
      <c r="L302" s="179">
        <f t="shared" si="160"/>
        <v>-1.5378146093874118E-3</v>
      </c>
      <c r="M302" s="179">
        <f t="shared" si="160"/>
        <v>-1.3948566703805346E-3</v>
      </c>
      <c r="N302" s="179">
        <f t="shared" si="160"/>
        <v>-1.6092379800132098E-3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-6.317523139348091E-4</v>
      </c>
      <c r="G303" s="179">
        <f t="shared" si="160"/>
        <v>-2.5633046512223076E-3</v>
      </c>
      <c r="H303" s="179">
        <f t="shared" si="160"/>
        <v>-3.2825123261793431E-3</v>
      </c>
      <c r="I303" s="179">
        <f t="shared" si="160"/>
        <v>-3.100368421999592E-3</v>
      </c>
      <c r="J303" s="179">
        <f t="shared" si="160"/>
        <v>-1.9807799441148937E-3</v>
      </c>
      <c r="K303" s="179">
        <f t="shared" si="160"/>
        <v>-9.498115133714834E-4</v>
      </c>
      <c r="L303" s="179">
        <f t="shared" si="160"/>
        <v>-4.2130308604652899E-4</v>
      </c>
      <c r="M303" s="179">
        <f t="shared" si="160"/>
        <v>-4.5243492310152202E-4</v>
      </c>
      <c r="N303" s="179">
        <f t="shared" si="160"/>
        <v>-1.0549695717284957E-3</v>
      </c>
      <c r="O303" s="179">
        <f t="shared" si="160"/>
        <v>-2.0408215546945075E-4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-5.4893259433251649E-4</v>
      </c>
      <c r="G304" s="179">
        <f t="shared" si="164"/>
        <v>-2.2274184696584858E-3</v>
      </c>
      <c r="H304" s="179">
        <f t="shared" si="164"/>
        <v>-2.852845873306544E-3</v>
      </c>
      <c r="I304" s="179">
        <f t="shared" si="164"/>
        <v>-2.6956481094965751E-3</v>
      </c>
      <c r="J304" s="179">
        <f t="shared" si="164"/>
        <v>-1.7243041108299018E-3</v>
      </c>
      <c r="K304" s="179">
        <f t="shared" si="164"/>
        <v>-8.3007077594896169E-4</v>
      </c>
      <c r="L304" s="179">
        <f t="shared" si="164"/>
        <v>-3.7315749975219443E-4</v>
      </c>
      <c r="M304" s="179">
        <f t="shared" si="164"/>
        <v>-4.200211721891609E-4</v>
      </c>
      <c r="N304" s="179">
        <f t="shared" si="164"/>
        <v>-1.1584370634552638E-3</v>
      </c>
      <c r="O304" s="179">
        <f t="shared" si="164"/>
        <v>-4.5134354901300833E-4</v>
      </c>
      <c r="P304" s="179">
        <f t="shared" si="164"/>
        <v>-4.4442788797939265E-5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4.8136492656806993E-5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5.8856980518487781E-4</v>
      </c>
      <c r="G422" s="179">
        <f t="shared" si="255"/>
        <v>9.7688384021751699E-5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8.1671424441300629E-4</v>
      </c>
      <c r="G423" s="179">
        <f t="shared" si="258"/>
        <v>4.5553869158636176E-4</v>
      </c>
      <c r="H423" s="179">
        <f t="shared" si="258"/>
        <v>-2.6968250145064466E-5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3.2854067913461822E-4</v>
      </c>
      <c r="G424" s="179">
        <f t="shared" si="258"/>
        <v>-4.9634637623701403E-4</v>
      </c>
      <c r="H424" s="179">
        <f t="shared" si="258"/>
        <v>-8.96879205141929E-4</v>
      </c>
      <c r="I424" s="179">
        <f t="shared" si="258"/>
        <v>-1.1097429431014887E-4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3.9824768068773367E-5</v>
      </c>
      <c r="G425" s="179">
        <f t="shared" si="258"/>
        <v>-7.6243199635044382E-4</v>
      </c>
      <c r="H425" s="179">
        <f t="shared" si="258"/>
        <v>-1.2364019104128248E-3</v>
      </c>
      <c r="I425" s="179">
        <f t="shared" si="258"/>
        <v>-6.8909544283467412E-4</v>
      </c>
      <c r="J425" s="179">
        <f t="shared" si="258"/>
        <v>-3.1548586261186424E-5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-1.1091665904173978E-5</v>
      </c>
      <c r="G426" s="179">
        <f t="shared" si="258"/>
        <v>-4.7687448443440076E-4</v>
      </c>
      <c r="H426" s="179">
        <f t="shared" si="258"/>
        <v>-7.8424891647145014E-4</v>
      </c>
      <c r="I426" s="179">
        <f t="shared" si="258"/>
        <v>-6.1001786995460751E-4</v>
      </c>
      <c r="J426" s="179">
        <f t="shared" si="258"/>
        <v>-1.4443104951996835E-4</v>
      </c>
      <c r="K426" s="179">
        <f t="shared" si="258"/>
        <v>-3.5122530999704516E-6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-8.6610283494533058E-6</v>
      </c>
      <c r="G427" s="179">
        <f t="shared" si="262"/>
        <v>-5.3816897522150891E-4</v>
      </c>
      <c r="H427" s="179">
        <f t="shared" si="262"/>
        <v>-9.17173896715661E-4</v>
      </c>
      <c r="I427" s="179">
        <f t="shared" si="262"/>
        <v>-7.7920890506677758E-4</v>
      </c>
      <c r="J427" s="179">
        <f t="shared" si="262"/>
        <v>-2.4998481114757546E-4</v>
      </c>
      <c r="K427" s="179">
        <f t="shared" si="262"/>
        <v>-2.3722893085665782E-5</v>
      </c>
      <c r="L427" s="179">
        <f t="shared" si="262"/>
        <v>2.2260484300842214E-7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1.5946758222220192E-4</v>
      </c>
      <c r="G428" s="179">
        <f t="shared" si="262"/>
        <v>-8.4623747800174236E-4</v>
      </c>
      <c r="H428" s="179">
        <f t="shared" si="262"/>
        <v>-1.7878760713449342E-3</v>
      </c>
      <c r="I428" s="179">
        <f t="shared" si="262"/>
        <v>-1.5025473497297767E-3</v>
      </c>
      <c r="J428" s="179">
        <f t="shared" si="262"/>
        <v>-2.9299652223968998E-4</v>
      </c>
      <c r="K428" s="179">
        <f t="shared" si="262"/>
        <v>1.217632980428169E-4</v>
      </c>
      <c r="L428" s="179">
        <f t="shared" si="262"/>
        <v>7.1073314754319385E-5</v>
      </c>
      <c r="M428" s="179">
        <f t="shared" si="262"/>
        <v>1.1418239965419924E-5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8.9347655192169941E-6</v>
      </c>
      <c r="G429" s="179">
        <f t="shared" si="262"/>
        <v>-7.0350192525106005E-4</v>
      </c>
      <c r="H429" s="179">
        <f t="shared" si="262"/>
        <v>-1.2520068107196389E-3</v>
      </c>
      <c r="I429" s="179">
        <f t="shared" si="262"/>
        <v>-1.0948962927726008E-3</v>
      </c>
      <c r="J429" s="179">
        <f t="shared" si="262"/>
        <v>-3.6669530128838427E-4</v>
      </c>
      <c r="K429" s="179">
        <f t="shared" si="262"/>
        <v>-3.1261346239813836E-5</v>
      </c>
      <c r="L429" s="179">
        <f t="shared" si="262"/>
        <v>1.5662523717064616E-5</v>
      </c>
      <c r="M429" s="179">
        <f t="shared" si="262"/>
        <v>8.9309832871964885E-6</v>
      </c>
      <c r="N429" s="179">
        <f t="shared" si="262"/>
        <v>-1.273994849249712E-5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-1.0789390128254678E-5</v>
      </c>
      <c r="G430" s="179">
        <f t="shared" si="262"/>
        <v>-2.3351969221162733E-4</v>
      </c>
      <c r="H430" s="179">
        <f t="shared" si="262"/>
        <v>-3.8942219870726738E-4</v>
      </c>
      <c r="I430" s="179">
        <f t="shared" si="262"/>
        <v>-3.4602745123438596E-4</v>
      </c>
      <c r="J430" s="179">
        <f t="shared" si="262"/>
        <v>-1.3605059731934552E-4</v>
      </c>
      <c r="K430" s="179">
        <f t="shared" si="262"/>
        <v>-2.7770094144383699E-5</v>
      </c>
      <c r="L430" s="179">
        <f t="shared" si="262"/>
        <v>-3.8618079959178088E-6</v>
      </c>
      <c r="M430" s="179">
        <f t="shared" si="262"/>
        <v>-4.8960158865308555E-6</v>
      </c>
      <c r="N430" s="179">
        <f t="shared" si="262"/>
        <v>-3.7826630188326544E-5</v>
      </c>
      <c r="O430" s="179">
        <f t="shared" si="262"/>
        <v>-1.1768454255408524E-6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-9.8898895448339685E-6</v>
      </c>
      <c r="G431" s="179">
        <f t="shared" si="264"/>
        <v>-2.050565983185031E-4</v>
      </c>
      <c r="H431" s="179">
        <f t="shared" si="264"/>
        <v>-3.4130129632986057E-4</v>
      </c>
      <c r="I431" s="179">
        <f t="shared" si="264"/>
        <v>-3.0373325379036675E-4</v>
      </c>
      <c r="J431" s="179">
        <f t="shared" si="264"/>
        <v>-1.2037757912653106E-4</v>
      </c>
      <c r="K431" s="179">
        <f t="shared" si="264"/>
        <v>-2.522006219901269E-5</v>
      </c>
      <c r="L431" s="179">
        <f t="shared" si="264"/>
        <v>-3.8374506425354853E-6</v>
      </c>
      <c r="M431" s="179">
        <f t="shared" si="264"/>
        <v>-5.2263841454503996E-6</v>
      </c>
      <c r="N431" s="179">
        <f t="shared" si="264"/>
        <v>-5.2535525525364346E-5</v>
      </c>
      <c r="O431" s="179">
        <f t="shared" si="264"/>
        <v>-7.0961067469639009E-6</v>
      </c>
      <c r="P431" s="179">
        <f t="shared" si="264"/>
        <v>-1.1311411277044734E-8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1.6127720674750274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1.5370526021410704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1.4591495453195056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1.3946061191438048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1.3692730386024348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1.3874132404936883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1.3760370001891902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1.298167060934724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1.3475744766484821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1.4254107424895774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1.4332224383859484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1.4597292793271994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1.4840197783040419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1.5715612104795971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0.10826882519259209</v>
      </c>
      <c r="G552" s="175">
        <f t="shared" si="358"/>
        <v>6.2159797155743185E-2</v>
      </c>
      <c r="H552" s="175">
        <f t="shared" si="358"/>
        <v>1.8407536247090715E-2</v>
      </c>
      <c r="I552" s="175">
        <f t="shared" si="358"/>
        <v>4.9233738602126459E-3</v>
      </c>
      <c r="J552" s="175">
        <f t="shared" si="358"/>
        <v>1.2573847518057683E-3</v>
      </c>
      <c r="K552" s="175">
        <f t="shared" si="358"/>
        <v>3.1347020283211611E-4</v>
      </c>
      <c r="L552" s="175">
        <f t="shared" si="358"/>
        <v>7.5428481911296238E-5</v>
      </c>
      <c r="M552" s="175">
        <f t="shared" si="358"/>
        <v>1.9335543900330079E-5</v>
      </c>
      <c r="N552" s="175">
        <f t="shared" si="358"/>
        <v>5.020922168086618E-6</v>
      </c>
      <c r="O552" s="175">
        <f t="shared" si="358"/>
        <v>1.2599295388128075E-6</v>
      </c>
      <c r="P552" s="175">
        <f t="shared" si="358"/>
        <v>3.1895915558221746E-7</v>
      </c>
      <c r="Q552" s="175">
        <f t="shared" si="358"/>
        <v>8.1946300410343881E-8</v>
      </c>
      <c r="R552" s="175">
        <f t="shared" si="358"/>
        <v>2.0648994308575161E-8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0.12483302801717433</v>
      </c>
      <c r="F553" s="179">
        <f t="shared" si="358"/>
        <v>0</v>
      </c>
      <c r="G553" s="179">
        <f t="shared" si="358"/>
        <v>9.4704294264923189E-2</v>
      </c>
      <c r="H553" s="179">
        <f t="shared" si="358"/>
        <v>5.8327719685516671E-2</v>
      </c>
      <c r="I553" s="179">
        <f t="shared" si="358"/>
        <v>1.8647642537593944E-2</v>
      </c>
      <c r="J553" s="179">
        <f t="shared" si="358"/>
        <v>4.9705402689753384E-3</v>
      </c>
      <c r="K553" s="179">
        <f t="shared" si="358"/>
        <v>1.2502994790492415E-3</v>
      </c>
      <c r="L553" s="179">
        <f t="shared" si="358"/>
        <v>3.0145601317189968E-4</v>
      </c>
      <c r="M553" s="179">
        <f t="shared" si="358"/>
        <v>7.7328001598147615E-5</v>
      </c>
      <c r="N553" s="179">
        <f t="shared" si="358"/>
        <v>2.0082922069380984E-5</v>
      </c>
      <c r="O553" s="179">
        <f t="shared" si="358"/>
        <v>5.0396709647733143E-6</v>
      </c>
      <c r="P553" s="179">
        <f t="shared" si="358"/>
        <v>1.2758337835463091E-6</v>
      </c>
      <c r="Q553" s="179">
        <f t="shared" si="358"/>
        <v>3.2778502406214114E-7</v>
      </c>
      <c r="R553" s="179">
        <f t="shared" si="358"/>
        <v>8.2595967694027371E-8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0.48717062461840721</v>
      </c>
      <c r="F554" s="179">
        <f t="shared" si="358"/>
        <v>0.11151130427162852</v>
      </c>
      <c r="G554" s="179">
        <f t="shared" si="358"/>
        <v>0</v>
      </c>
      <c r="H554" s="179">
        <f t="shared" si="358"/>
        <v>8.3774943234962637E-2</v>
      </c>
      <c r="I554" s="179">
        <f t="shared" si="358"/>
        <v>5.7285547946368295E-2</v>
      </c>
      <c r="J554" s="179">
        <f t="shared" si="358"/>
        <v>1.8591093264867752E-2</v>
      </c>
      <c r="K554" s="179">
        <f t="shared" si="358"/>
        <v>4.8641560022959669E-3</v>
      </c>
      <c r="L554" s="179">
        <f t="shared" si="358"/>
        <v>1.1826742095418462E-3</v>
      </c>
      <c r="M554" s="179">
        <f t="shared" si="358"/>
        <v>3.042000992148647E-4</v>
      </c>
      <c r="N554" s="179">
        <f t="shared" si="358"/>
        <v>7.9049738894099004E-5</v>
      </c>
      <c r="O554" s="179">
        <f t="shared" si="358"/>
        <v>1.9839244406613299E-5</v>
      </c>
      <c r="P554" s="179">
        <f t="shared" si="358"/>
        <v>5.0226074248157874E-6</v>
      </c>
      <c r="Q554" s="179">
        <f t="shared" si="358"/>
        <v>1.2904081951073476E-6</v>
      </c>
      <c r="R554" s="179">
        <f t="shared" si="358"/>
        <v>3.2516034549532228E-7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0.75074163972107522</v>
      </c>
      <c r="F555" s="179">
        <f t="shared" si="358"/>
        <v>0.47033223698142568</v>
      </c>
      <c r="G555" s="179">
        <f t="shared" si="358"/>
        <v>0.10400447568702753</v>
      </c>
      <c r="H555" s="179">
        <f t="shared" si="358"/>
        <v>0</v>
      </c>
      <c r="I555" s="179">
        <f t="shared" si="358"/>
        <v>7.8240705925998938E-2</v>
      </c>
      <c r="J555" s="179">
        <f t="shared" si="358"/>
        <v>5.8474854375864714E-2</v>
      </c>
      <c r="K555" s="179">
        <f t="shared" si="358"/>
        <v>1.8456093068685519E-2</v>
      </c>
      <c r="L555" s="179">
        <f t="shared" si="358"/>
        <v>4.661818814704087E-3</v>
      </c>
      <c r="M555" s="179">
        <f t="shared" si="358"/>
        <v>1.2131350847941211E-3</v>
      </c>
      <c r="N555" s="179">
        <f t="shared" si="358"/>
        <v>3.1600473229449169E-4</v>
      </c>
      <c r="O555" s="179">
        <f t="shared" si="358"/>
        <v>7.9345147748388048E-5</v>
      </c>
      <c r="P555" s="179">
        <f t="shared" si="358"/>
        <v>2.0089721936010353E-5</v>
      </c>
      <c r="Q555" s="179">
        <f t="shared" si="358"/>
        <v>5.1615886263518142E-6</v>
      </c>
      <c r="R555" s="179">
        <f t="shared" si="358"/>
        <v>1.3006390132367136E-6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0.87997856708520417</v>
      </c>
      <c r="F556" s="179">
        <f t="shared" si="358"/>
        <v>0.73643239428425766</v>
      </c>
      <c r="G556" s="179">
        <f t="shared" si="358"/>
        <v>0.44639109776897035</v>
      </c>
      <c r="H556" s="179">
        <f t="shared" si="358"/>
        <v>8.8294297760510981E-2</v>
      </c>
      <c r="I556" s="179">
        <f t="shared" si="358"/>
        <v>0</v>
      </c>
      <c r="J556" s="179">
        <f t="shared" si="358"/>
        <v>8.2475908029626219E-2</v>
      </c>
      <c r="K556" s="179">
        <f t="shared" si="358"/>
        <v>5.6548746643453503E-2</v>
      </c>
      <c r="L556" s="179">
        <f t="shared" si="358"/>
        <v>1.6984987857308675E-2</v>
      </c>
      <c r="M556" s="179">
        <f t="shared" si="358"/>
        <v>4.6449535600677147E-3</v>
      </c>
      <c r="N556" s="179">
        <f t="shared" si="358"/>
        <v>1.2218619105372982E-3</v>
      </c>
      <c r="O556" s="179">
        <f t="shared" si="358"/>
        <v>3.0736164345871559E-4</v>
      </c>
      <c r="P556" s="179">
        <f t="shared" si="358"/>
        <v>7.7856697824128121E-5</v>
      </c>
      <c r="Q556" s="179">
        <f t="shared" si="358"/>
        <v>2.0005537958406377E-5</v>
      </c>
      <c r="R556" s="179">
        <f t="shared" si="358"/>
        <v>5.0412110658818883E-6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0.94230926060374887</v>
      </c>
      <c r="F557" s="179">
        <f t="shared" si="358"/>
        <v>0.87529889175364428</v>
      </c>
      <c r="G557" s="179">
        <f t="shared" si="358"/>
        <v>0.72678424231317662</v>
      </c>
      <c r="H557" s="179">
        <f t="shared" si="358"/>
        <v>0.42695254012378936</v>
      </c>
      <c r="I557" s="179">
        <f t="shared" si="358"/>
        <v>9.0025680980910724E-2</v>
      </c>
      <c r="J557" s="179">
        <f t="shared" si="358"/>
        <v>0</v>
      </c>
      <c r="K557" s="179">
        <f t="shared" si="358"/>
        <v>8.0408028937291626E-2</v>
      </c>
      <c r="L557" s="179">
        <f t="shared" si="358"/>
        <v>5.1189627441949867E-2</v>
      </c>
      <c r="M557" s="179">
        <f t="shared" si="358"/>
        <v>1.7592466245197037E-2</v>
      </c>
      <c r="N557" s="179">
        <f t="shared" si="358"/>
        <v>4.8370933670025349E-3</v>
      </c>
      <c r="O557" s="179">
        <f t="shared" si="358"/>
        <v>1.2264846934834084E-3</v>
      </c>
      <c r="P557" s="179">
        <f t="shared" si="358"/>
        <v>3.1125307565447969E-4</v>
      </c>
      <c r="Q557" s="179">
        <f t="shared" si="358"/>
        <v>8.0011425636872336E-5</v>
      </c>
      <c r="R557" s="179">
        <f t="shared" si="358"/>
        <v>2.0164272008449793E-5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0.97180832476387125</v>
      </c>
      <c r="F558" s="179">
        <f t="shared" si="358"/>
        <v>0.94016155530027823</v>
      </c>
      <c r="G558" s="179">
        <f t="shared" si="358"/>
        <v>0.87093071180894122</v>
      </c>
      <c r="H558" s="179">
        <f t="shared" si="358"/>
        <v>0.71510465670345136</v>
      </c>
      <c r="I558" s="179">
        <f t="shared" si="358"/>
        <v>0.42646974519183295</v>
      </c>
      <c r="J558" s="179">
        <f t="shared" si="358"/>
        <v>9.2981151383799948E-2</v>
      </c>
      <c r="K558" s="179">
        <f t="shared" si="358"/>
        <v>0</v>
      </c>
      <c r="L558" s="179">
        <f t="shared" si="358"/>
        <v>6.5789088353610178E-2</v>
      </c>
      <c r="M558" s="179">
        <f t="shared" si="358"/>
        <v>5.4693725118479572E-2</v>
      </c>
      <c r="N558" s="179">
        <f t="shared" si="358"/>
        <v>1.8479916655146637E-2</v>
      </c>
      <c r="O558" s="179">
        <f t="shared" si="358"/>
        <v>4.8561623130500137E-3</v>
      </c>
      <c r="P558" s="179">
        <f t="shared" si="358"/>
        <v>1.2421572916613826E-3</v>
      </c>
      <c r="Q558" s="179">
        <f t="shared" si="358"/>
        <v>3.1987167927414919E-4</v>
      </c>
      <c r="R558" s="179">
        <f t="shared" si="358"/>
        <v>8.0647870330640526E-5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0.98607626832747142</v>
      </c>
      <c r="F559" s="179">
        <f t="shared" si="358"/>
        <v>0.97079519644622358</v>
      </c>
      <c r="G559" s="179">
        <f t="shared" si="358"/>
        <v>0.93822159981449538</v>
      </c>
      <c r="H559" s="179">
        <f t="shared" si="358"/>
        <v>0.86572775340516683</v>
      </c>
      <c r="I559" s="179">
        <f t="shared" si="358"/>
        <v>0.71477776177676966</v>
      </c>
      <c r="J559" s="179">
        <f t="shared" si="358"/>
        <v>0.43264076460535</v>
      </c>
      <c r="K559" s="179">
        <f t="shared" si="358"/>
        <v>9.1136394624541678E-2</v>
      </c>
      <c r="L559" s="179">
        <f t="shared" si="358"/>
        <v>0</v>
      </c>
      <c r="M559" s="179">
        <f t="shared" si="358"/>
        <v>7.5160815690085481E-2</v>
      </c>
      <c r="N559" s="179">
        <f t="shared" si="358"/>
        <v>5.9547272660935811E-2</v>
      </c>
      <c r="O559" s="179">
        <f t="shared" si="358"/>
        <v>1.8565652575975627E-2</v>
      </c>
      <c r="P559" s="179">
        <f t="shared" si="358"/>
        <v>4.9206452019610837E-3</v>
      </c>
      <c r="Q559" s="179">
        <f t="shared" si="358"/>
        <v>1.2766265289386948E-3</v>
      </c>
      <c r="R559" s="179">
        <f t="shared" si="358"/>
        <v>3.2244203217626267E-4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0.99308220748653853</v>
      </c>
      <c r="F560" s="179">
        <f t="shared" si="358"/>
        <v>0.98558636346472628</v>
      </c>
      <c r="G560" s="179">
        <f t="shared" si="358"/>
        <v>0.96990152019999376</v>
      </c>
      <c r="H560" s="179">
        <f t="shared" si="358"/>
        <v>0.93595263926255856</v>
      </c>
      <c r="I560" s="179">
        <f t="shared" si="358"/>
        <v>0.86576238743005585</v>
      </c>
      <c r="J560" s="179">
        <f t="shared" si="358"/>
        <v>0.71847928679949324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0.42880779994057006</v>
      </c>
      <c r="L560" s="179">
        <f t="shared" si="358"/>
        <v>7.7649665259895903E-2</v>
      </c>
      <c r="M560" s="179">
        <f t="shared" si="358"/>
        <v>0</v>
      </c>
      <c r="N560" s="179">
        <f t="shared" si="358"/>
        <v>8.9266457532233237E-2</v>
      </c>
      <c r="O560" s="179">
        <f t="shared" si="358"/>
        <v>6.0000005669206047E-2</v>
      </c>
      <c r="P560" s="179">
        <f t="shared" si="358"/>
        <v>1.8853078266479278E-2</v>
      </c>
      <c r="Q560" s="179">
        <f t="shared" si="358"/>
        <v>5.0584204905520236E-3</v>
      </c>
      <c r="R560" s="179">
        <f t="shared" si="358"/>
        <v>1.2873145684881625E-3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0.99655225036930584</v>
      </c>
      <c r="F561" s="179">
        <f t="shared" si="358"/>
        <v>0.99284159607983169</v>
      </c>
      <c r="G561" s="179">
        <f t="shared" si="358"/>
        <v>0.98516035975268601</v>
      </c>
      <c r="H561" s="179">
        <f t="shared" si="358"/>
        <v>0.96887037999976522</v>
      </c>
      <c r="I561" s="179">
        <f t="shared" si="358"/>
        <v>0.93605338445666331</v>
      </c>
      <c r="J561" s="179">
        <f t="shared" si="358"/>
        <v>0.86737662959066841</v>
      </c>
      <c r="K561" s="179">
        <f t="shared" si="358"/>
        <v>0.71618259467723022</v>
      </c>
      <c r="L561" s="179">
        <f t="shared" si="358"/>
        <v>0.3986694840887498</v>
      </c>
      <c r="M561" s="179">
        <f t="shared" si="358"/>
        <v>8.6389275530192933E-2</v>
      </c>
      <c r="N561" s="179">
        <f t="shared" si="358"/>
        <v>0</v>
      </c>
      <c r="O561" s="179">
        <f t="shared" si="358"/>
        <v>9.0641005959442467E-2</v>
      </c>
      <c r="P561" s="179">
        <f t="shared" si="358"/>
        <v>6.1498225700695616E-2</v>
      </c>
      <c r="Q561" s="179">
        <f t="shared" si="358"/>
        <v>1.9401129935241946E-2</v>
      </c>
      <c r="R561" s="179">
        <f t="shared" si="358"/>
        <v>5.1080604246286137E-3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0.9982789277134495</v>
      </c>
      <c r="F562" s="179">
        <f t="shared" si="358"/>
        <v>0.99643305135834415</v>
      </c>
      <c r="G562" s="179">
        <f t="shared" si="358"/>
        <v>0.99263401082190306</v>
      </c>
      <c r="H562" s="179">
        <f t="shared" si="358"/>
        <v>0.98467292903689818</v>
      </c>
      <c r="I562" s="179">
        <f t="shared" si="358"/>
        <v>0.96894540665938356</v>
      </c>
      <c r="J562" s="179">
        <f t="shared" si="358"/>
        <v>0.93674063608908187</v>
      </c>
      <c r="K562" s="179">
        <f t="shared" si="358"/>
        <v>0.86637358346955295</v>
      </c>
      <c r="L562" s="179">
        <f t="shared" si="358"/>
        <v>0.69779268345500767</v>
      </c>
      <c r="M562" s="179">
        <f t="shared" si="358"/>
        <v>0.41864728154247899</v>
      </c>
      <c r="N562" s="179">
        <f t="shared" si="358"/>
        <v>9.8943869312094146E-2</v>
      </c>
      <c r="O562" s="179">
        <f t="shared" si="358"/>
        <v>0</v>
      </c>
      <c r="P562" s="179">
        <f t="shared" si="358"/>
        <v>9.5252687189125523E-2</v>
      </c>
      <c r="Q562" s="179">
        <f t="shared" si="358"/>
        <v>6.3544061877767927E-2</v>
      </c>
      <c r="R562" s="179">
        <f t="shared" si="358"/>
        <v>1.9717518863968775E-2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0.99914016646252735</v>
      </c>
      <c r="F563" s="179">
        <f t="shared" si="358"/>
        <v>0.99821960752221384</v>
      </c>
      <c r="G563" s="179">
        <f t="shared" si="358"/>
        <v>0.99633063806195254</v>
      </c>
      <c r="H563" s="179">
        <f t="shared" si="358"/>
        <v>0.99239760065197757</v>
      </c>
      <c r="I563" s="179">
        <f t="shared" si="358"/>
        <v>0.98471702088322055</v>
      </c>
      <c r="J563" s="179">
        <f t="shared" si="358"/>
        <v>0.96925202782999453</v>
      </c>
      <c r="K563" s="179">
        <f t="shared" si="358"/>
        <v>0.93631274453128432</v>
      </c>
      <c r="L563" s="179">
        <f t="shared" si="358"/>
        <v>0.85850376718917021</v>
      </c>
      <c r="M563" s="179">
        <f t="shared" si="358"/>
        <v>0.71005413101943238</v>
      </c>
      <c r="N563" s="179">
        <f t="shared" si="358"/>
        <v>0.4446296824171509</v>
      </c>
      <c r="O563" s="179">
        <f t="shared" si="358"/>
        <v>0.10013415978884226</v>
      </c>
      <c r="P563" s="179">
        <f t="shared" si="358"/>
        <v>0</v>
      </c>
      <c r="Q563" s="179">
        <f t="shared" si="358"/>
        <v>9.8968858703464405E-2</v>
      </c>
      <c r="R563" s="179">
        <f t="shared" si="358"/>
        <v>6.6498496036545618E-2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0.99956681978269546</v>
      </c>
      <c r="F564" s="179">
        <f t="shared" si="358"/>
        <v>0.99910345489767804</v>
      </c>
      <c r="G564" s="179">
        <f t="shared" si="358"/>
        <v>0.99815407107725662</v>
      </c>
      <c r="H564" s="179">
        <f t="shared" si="358"/>
        <v>0.99618388071422292</v>
      </c>
      <c r="I564" s="179">
        <f t="shared" si="358"/>
        <v>0.99236019793376185</v>
      </c>
      <c r="J564" s="179">
        <f t="shared" si="358"/>
        <v>0.98473724263534179</v>
      </c>
      <c r="K564" s="179">
        <f t="shared" si="358"/>
        <v>0.96880569727329258</v>
      </c>
      <c r="L564" s="179">
        <f t="shared" si="358"/>
        <v>0.93248511165987935</v>
      </c>
      <c r="M564" s="179">
        <f t="shared" si="358"/>
        <v>0.86253460865878817</v>
      </c>
      <c r="N564" s="179">
        <f t="shared" si="358"/>
        <v>0.72325475179855503</v>
      </c>
      <c r="O564" s="179">
        <f t="shared" si="358"/>
        <v>0.44290904647673329</v>
      </c>
      <c r="P564" s="179">
        <f t="shared" si="358"/>
        <v>0.10087761225601545</v>
      </c>
      <c r="Q564" s="179">
        <f t="shared" si="358"/>
        <v>0</v>
      </c>
      <c r="R564" s="179">
        <f t="shared" si="358"/>
        <v>0.11458409011343576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0.99978689253021757</v>
      </c>
      <c r="F565" s="179">
        <f t="shared" si="358"/>
        <v>0.99955903942123925</v>
      </c>
      <c r="G565" s="179">
        <f t="shared" si="358"/>
        <v>0.99909255948525999</v>
      </c>
      <c r="H565" s="179">
        <f t="shared" si="358"/>
        <v>0.99812618705802392</v>
      </c>
      <c r="I565" s="179">
        <f t="shared" si="358"/>
        <v>0.99625690348265938</v>
      </c>
      <c r="J565" s="179">
        <f t="shared" si="358"/>
        <v>0.99255092559387348</v>
      </c>
      <c r="K565" s="179">
        <f t="shared" si="358"/>
        <v>0.98489462804091776</v>
      </c>
      <c r="L565" s="179">
        <f t="shared" si="358"/>
        <v>0.96790916293500873</v>
      </c>
      <c r="M565" s="179">
        <f t="shared" si="358"/>
        <v>0.93574220073984504</v>
      </c>
      <c r="N565" s="179">
        <f t="shared" si="358"/>
        <v>0.87164207894667622</v>
      </c>
      <c r="O565" s="179">
        <f t="shared" si="358"/>
        <v>0.72934649378041549</v>
      </c>
      <c r="P565" s="179">
        <f t="shared" si="358"/>
        <v>0.45857830175376191</v>
      </c>
      <c r="Q565" s="179">
        <f t="shared" si="358"/>
        <v>0.11433514343334791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0.99997319447001876</v>
      </c>
      <c r="F566" s="179">
        <f t="shared" si="358"/>
        <v>0.99994454527313215</v>
      </c>
      <c r="G566" s="179">
        <f t="shared" si="358"/>
        <v>0.99988593139920356</v>
      </c>
      <c r="H566" s="179">
        <f t="shared" si="358"/>
        <v>0.99976468588847278</v>
      </c>
      <c r="I566" s="179">
        <f t="shared" si="358"/>
        <v>0.99953083154539624</v>
      </c>
      <c r="J566" s="179">
        <f t="shared" si="358"/>
        <v>0.99906948564246434</v>
      </c>
      <c r="K566" s="179">
        <f t="shared" si="358"/>
        <v>0.99812659503899481</v>
      </c>
      <c r="L566" s="179">
        <f t="shared" si="358"/>
        <v>0.99609338626559496</v>
      </c>
      <c r="M566" s="179">
        <f t="shared" si="358"/>
        <v>0.9923491546422667</v>
      </c>
      <c r="N566" s="179">
        <f t="shared" si="358"/>
        <v>0.98517375575054056</v>
      </c>
      <c r="O566" s="179">
        <f t="shared" si="358"/>
        <v>0.97003802290211694</v>
      </c>
      <c r="P566" s="179">
        <f t="shared" si="358"/>
        <v>0.93935437224092999</v>
      </c>
      <c r="Q566" s="179">
        <f t="shared" si="358"/>
        <v>0.87616618882430364</v>
      </c>
      <c r="R566" s="179">
        <f t="shared" si="358"/>
        <v>0.74595263014878366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0.99999958761761998</v>
      </c>
      <c r="F567" s="179">
        <f t="shared" si="358"/>
        <v>0.9999991468960675</v>
      </c>
      <c r="G567" s="179">
        <f t="shared" si="358"/>
        <v>0.99999824530198322</v>
      </c>
      <c r="H567" s="179">
        <f t="shared" si="358"/>
        <v>0.99999638070840136</v>
      </c>
      <c r="I567" s="179">
        <f t="shared" si="358"/>
        <v>0.99999278582709683</v>
      </c>
      <c r="J567" s="179">
        <f t="shared" si="358"/>
        <v>0.99998569896524403</v>
      </c>
      <c r="K567" s="179">
        <f t="shared" si="358"/>
        <v>0.99997123816197842</v>
      </c>
      <c r="L567" s="179">
        <f t="shared" si="358"/>
        <v>0.99994019386253219</v>
      </c>
      <c r="M567" s="179">
        <f t="shared" si="358"/>
        <v>0.99988331467411107</v>
      </c>
      <c r="N567" s="179">
        <f t="shared" si="358"/>
        <v>0.99977528912305191</v>
      </c>
      <c r="O567" s="179">
        <f t="shared" si="358"/>
        <v>0.99955214545708004</v>
      </c>
      <c r="P567" s="179">
        <f t="shared" si="358"/>
        <v>0.9991150686215271</v>
      </c>
      <c r="Q567" s="179">
        <f t="shared" si="358"/>
        <v>0.99826255420593579</v>
      </c>
      <c r="R567" s="179">
        <f t="shared" si="358"/>
        <v>0.99660205361745513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1</v>
      </c>
      <c r="I568" s="179">
        <f t="shared" si="372"/>
        <v>1</v>
      </c>
      <c r="J568" s="179">
        <f t="shared" si="372"/>
        <v>1.0000000000000002</v>
      </c>
      <c r="K568" s="179">
        <f t="shared" si="372"/>
        <v>0.99999999999999978</v>
      </c>
      <c r="L568" s="179">
        <f t="shared" si="372"/>
        <v>1</v>
      </c>
      <c r="M568" s="179">
        <f t="shared" si="372"/>
        <v>0.99999999999999989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1</v>
      </c>
      <c r="I569" s="179">
        <f t="shared" si="372"/>
        <v>1</v>
      </c>
      <c r="J569" s="179">
        <f t="shared" si="372"/>
        <v>1.0000000000000002</v>
      </c>
      <c r="K569" s="179">
        <f t="shared" si="372"/>
        <v>0.99999999999999978</v>
      </c>
      <c r="L569" s="179">
        <f t="shared" si="372"/>
        <v>1</v>
      </c>
      <c r="M569" s="179">
        <f t="shared" si="372"/>
        <v>0.99999999999999989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1</v>
      </c>
      <c r="I570" s="179">
        <f t="shared" si="372"/>
        <v>1</v>
      </c>
      <c r="J570" s="179">
        <f t="shared" si="372"/>
        <v>1.0000000000000002</v>
      </c>
      <c r="K570" s="179">
        <f t="shared" si="372"/>
        <v>0.99999999999999978</v>
      </c>
      <c r="L570" s="179">
        <f t="shared" si="372"/>
        <v>1</v>
      </c>
      <c r="M570" s="179">
        <f t="shared" si="372"/>
        <v>0.99999999999999989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1</v>
      </c>
      <c r="I571" s="179">
        <f t="shared" si="372"/>
        <v>1</v>
      </c>
      <c r="J571" s="179">
        <f t="shared" si="372"/>
        <v>1.0000000000000002</v>
      </c>
      <c r="K571" s="179">
        <f t="shared" si="372"/>
        <v>0.99999999999999978</v>
      </c>
      <c r="L571" s="179">
        <f t="shared" si="372"/>
        <v>1</v>
      </c>
      <c r="M571" s="179">
        <f t="shared" si="372"/>
        <v>0.99999999999999989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1</v>
      </c>
      <c r="I572" s="179">
        <f t="shared" si="372"/>
        <v>1</v>
      </c>
      <c r="J572" s="179">
        <f t="shared" si="372"/>
        <v>1.0000000000000002</v>
      </c>
      <c r="K572" s="179">
        <f t="shared" si="372"/>
        <v>0.99999999999999978</v>
      </c>
      <c r="L572" s="179">
        <f t="shared" si="372"/>
        <v>1</v>
      </c>
      <c r="M572" s="179">
        <f t="shared" si="372"/>
        <v>0.99999999999999989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1</v>
      </c>
      <c r="I573" s="179">
        <f t="shared" si="372"/>
        <v>1</v>
      </c>
      <c r="J573" s="179">
        <f t="shared" si="372"/>
        <v>1.0000000000000002</v>
      </c>
      <c r="K573" s="179">
        <f t="shared" si="372"/>
        <v>0.99999999999999978</v>
      </c>
      <c r="L573" s="179">
        <f t="shared" si="372"/>
        <v>1</v>
      </c>
      <c r="M573" s="179">
        <f t="shared" si="372"/>
        <v>0.99999999999999989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1</v>
      </c>
      <c r="I574" s="179">
        <f t="shared" si="372"/>
        <v>1</v>
      </c>
      <c r="J574" s="179">
        <f t="shared" si="372"/>
        <v>1.0000000000000002</v>
      </c>
      <c r="K574" s="179">
        <f t="shared" si="372"/>
        <v>0.99999999999999978</v>
      </c>
      <c r="L574" s="179">
        <f t="shared" si="372"/>
        <v>1</v>
      </c>
      <c r="M574" s="179">
        <f t="shared" si="372"/>
        <v>0.99999999999999989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1</v>
      </c>
      <c r="I575" s="179">
        <f t="shared" si="372"/>
        <v>1</v>
      </c>
      <c r="J575" s="179">
        <f t="shared" si="372"/>
        <v>1.0000000000000002</v>
      </c>
      <c r="K575" s="179">
        <f t="shared" si="372"/>
        <v>0.99999999999999978</v>
      </c>
      <c r="L575" s="179">
        <f t="shared" si="372"/>
        <v>1</v>
      </c>
      <c r="M575" s="179">
        <f t="shared" si="372"/>
        <v>0.99999999999999989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1</v>
      </c>
      <c r="I576" s="179">
        <f t="shared" si="372"/>
        <v>1</v>
      </c>
      <c r="J576" s="179">
        <f t="shared" si="372"/>
        <v>1.0000000000000002</v>
      </c>
      <c r="K576" s="179">
        <f t="shared" si="372"/>
        <v>0.99999999999999978</v>
      </c>
      <c r="L576" s="179">
        <f t="shared" si="372"/>
        <v>1</v>
      </c>
      <c r="M576" s="179">
        <f t="shared" si="372"/>
        <v>0.99999999999999989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1</v>
      </c>
      <c r="I577" s="179">
        <f t="shared" si="372"/>
        <v>1</v>
      </c>
      <c r="J577" s="179">
        <f t="shared" si="372"/>
        <v>1.0000000000000002</v>
      </c>
      <c r="K577" s="179">
        <f t="shared" si="372"/>
        <v>0.99999999999999978</v>
      </c>
      <c r="L577" s="179">
        <f t="shared" si="372"/>
        <v>1</v>
      </c>
      <c r="M577" s="179">
        <f t="shared" si="372"/>
        <v>0.99999999999999989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1</v>
      </c>
      <c r="I578" s="179">
        <f t="shared" si="372"/>
        <v>1</v>
      </c>
      <c r="J578" s="179">
        <f t="shared" si="372"/>
        <v>1.0000000000000002</v>
      </c>
      <c r="K578" s="179">
        <f t="shared" si="372"/>
        <v>0.99999999999999978</v>
      </c>
      <c r="L578" s="179">
        <f t="shared" si="372"/>
        <v>1</v>
      </c>
      <c r="M578" s="179">
        <f t="shared" si="372"/>
        <v>0.99999999999999989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1</v>
      </c>
      <c r="I579" s="179">
        <f t="shared" si="372"/>
        <v>1</v>
      </c>
      <c r="J579" s="179">
        <f t="shared" si="372"/>
        <v>1.0000000000000002</v>
      </c>
      <c r="K579" s="179">
        <f t="shared" si="372"/>
        <v>0.99999999999999978</v>
      </c>
      <c r="L579" s="179">
        <f t="shared" si="372"/>
        <v>1</v>
      </c>
      <c r="M579" s="179">
        <f t="shared" si="372"/>
        <v>0.99999999999999989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1</v>
      </c>
      <c r="I580" s="179">
        <f t="shared" si="372"/>
        <v>1</v>
      </c>
      <c r="J580" s="179">
        <f t="shared" si="372"/>
        <v>1.0000000000000002</v>
      </c>
      <c r="K580" s="179">
        <f t="shared" si="372"/>
        <v>0.99999999999999978</v>
      </c>
      <c r="L580" s="179">
        <f t="shared" si="372"/>
        <v>1</v>
      </c>
      <c r="M580" s="179">
        <f t="shared" si="372"/>
        <v>0.99999999999999989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1</v>
      </c>
      <c r="I581" s="179">
        <f t="shared" si="372"/>
        <v>1</v>
      </c>
      <c r="J581" s="179">
        <f t="shared" si="372"/>
        <v>1.0000000000000002</v>
      </c>
      <c r="K581" s="179">
        <f t="shared" si="372"/>
        <v>0.99999999999999978</v>
      </c>
      <c r="L581" s="179">
        <f t="shared" si="372"/>
        <v>1</v>
      </c>
      <c r="M581" s="179">
        <f t="shared" si="372"/>
        <v>0.99999999999999989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1</v>
      </c>
      <c r="I582" s="179">
        <f t="shared" si="372"/>
        <v>1</v>
      </c>
      <c r="J582" s="179">
        <f t="shared" si="372"/>
        <v>1.0000000000000002</v>
      </c>
      <c r="K582" s="179">
        <f t="shared" si="372"/>
        <v>0.99999999999999978</v>
      </c>
      <c r="L582" s="179">
        <f t="shared" si="372"/>
        <v>1</v>
      </c>
      <c r="M582" s="179">
        <f t="shared" si="372"/>
        <v>0.99999999999999989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1</v>
      </c>
      <c r="I583" s="179">
        <f t="shared" si="372"/>
        <v>1</v>
      </c>
      <c r="J583" s="179">
        <f t="shared" si="372"/>
        <v>1.0000000000000002</v>
      </c>
      <c r="K583" s="179">
        <f t="shared" si="372"/>
        <v>0.99999999999999978</v>
      </c>
      <c r="L583" s="179">
        <f t="shared" si="372"/>
        <v>1</v>
      </c>
      <c r="M583" s="179">
        <f t="shared" si="372"/>
        <v>0.99999999999999989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1</v>
      </c>
      <c r="I584" s="179">
        <f t="shared" si="381"/>
        <v>1</v>
      </c>
      <c r="J584" s="179">
        <f t="shared" si="381"/>
        <v>1.0000000000000002</v>
      </c>
      <c r="K584" s="179">
        <f t="shared" si="381"/>
        <v>0.99999999999999978</v>
      </c>
      <c r="L584" s="179">
        <f t="shared" si="381"/>
        <v>1</v>
      </c>
      <c r="M584" s="179">
        <f t="shared" si="381"/>
        <v>0.99999999999999989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1</v>
      </c>
      <c r="I585" s="179">
        <f t="shared" si="381"/>
        <v>1</v>
      </c>
      <c r="J585" s="179">
        <f t="shared" si="381"/>
        <v>1.0000000000000002</v>
      </c>
      <c r="K585" s="179">
        <f t="shared" si="381"/>
        <v>0.99999999999999978</v>
      </c>
      <c r="L585" s="179">
        <f t="shared" si="381"/>
        <v>1</v>
      </c>
      <c r="M585" s="179">
        <f t="shared" si="381"/>
        <v>0.99999999999999989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1</v>
      </c>
      <c r="I586" s="179">
        <f t="shared" si="381"/>
        <v>1</v>
      </c>
      <c r="J586" s="179">
        <f t="shared" si="381"/>
        <v>1.0000000000000002</v>
      </c>
      <c r="K586" s="179">
        <f t="shared" si="381"/>
        <v>0.99999999999999978</v>
      </c>
      <c r="L586" s="179">
        <f t="shared" si="381"/>
        <v>1</v>
      </c>
      <c r="M586" s="179">
        <f t="shared" si="381"/>
        <v>0.99999999999999989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1</v>
      </c>
      <c r="I587" s="179">
        <f t="shared" si="381"/>
        <v>1</v>
      </c>
      <c r="J587" s="179">
        <f t="shared" si="381"/>
        <v>1.0000000000000002</v>
      </c>
      <c r="K587" s="179">
        <f t="shared" si="381"/>
        <v>0.99999999999999978</v>
      </c>
      <c r="L587" s="179">
        <f t="shared" si="381"/>
        <v>1</v>
      </c>
      <c r="M587" s="179">
        <f t="shared" si="381"/>
        <v>0.99999999999999989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1</v>
      </c>
      <c r="I588" s="179">
        <f t="shared" si="381"/>
        <v>1</v>
      </c>
      <c r="J588" s="179">
        <f t="shared" si="381"/>
        <v>1.0000000000000002</v>
      </c>
      <c r="K588" s="179">
        <f t="shared" si="381"/>
        <v>0.99999999999999978</v>
      </c>
      <c r="L588" s="179">
        <f t="shared" si="381"/>
        <v>1</v>
      </c>
      <c r="M588" s="179">
        <f t="shared" si="381"/>
        <v>0.99999999999999989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1</v>
      </c>
      <c r="I589" s="179">
        <f t="shared" si="381"/>
        <v>1</v>
      </c>
      <c r="J589" s="179">
        <f t="shared" si="381"/>
        <v>1.0000000000000002</v>
      </c>
      <c r="K589" s="179">
        <f t="shared" si="381"/>
        <v>0.99999999999999978</v>
      </c>
      <c r="L589" s="179">
        <f t="shared" si="381"/>
        <v>1</v>
      </c>
      <c r="M589" s="179">
        <f t="shared" si="381"/>
        <v>0.99999999999999989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1</v>
      </c>
      <c r="I590" s="179">
        <f t="shared" si="381"/>
        <v>1</v>
      </c>
      <c r="J590" s="179">
        <f t="shared" si="381"/>
        <v>1.0000000000000002</v>
      </c>
      <c r="K590" s="179">
        <f t="shared" si="381"/>
        <v>0.99999999999999978</v>
      </c>
      <c r="L590" s="179">
        <f t="shared" si="381"/>
        <v>1</v>
      </c>
      <c r="M590" s="179">
        <f t="shared" si="381"/>
        <v>0.99999999999999989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1</v>
      </c>
      <c r="I591" s="179">
        <f t="shared" si="381"/>
        <v>1</v>
      </c>
      <c r="J591" s="179">
        <f t="shared" si="381"/>
        <v>1.0000000000000002</v>
      </c>
      <c r="K591" s="179">
        <f t="shared" si="381"/>
        <v>0.99999999999999978</v>
      </c>
      <c r="L591" s="179">
        <f t="shared" si="381"/>
        <v>1</v>
      </c>
      <c r="M591" s="179">
        <f t="shared" si="381"/>
        <v>0.99999999999999989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1</v>
      </c>
      <c r="I592" s="179">
        <f t="shared" si="381"/>
        <v>1</v>
      </c>
      <c r="J592" s="179">
        <f t="shared" si="381"/>
        <v>1.0000000000000002</v>
      </c>
      <c r="K592" s="179">
        <f t="shared" si="381"/>
        <v>0.99999999999999978</v>
      </c>
      <c r="L592" s="179">
        <f t="shared" si="381"/>
        <v>1</v>
      </c>
      <c r="M592" s="179">
        <f t="shared" si="381"/>
        <v>0.99999999999999989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1</v>
      </c>
      <c r="I593" s="179">
        <f t="shared" si="381"/>
        <v>1</v>
      </c>
      <c r="J593" s="179">
        <f t="shared" si="381"/>
        <v>1.0000000000000002</v>
      </c>
      <c r="K593" s="179">
        <f t="shared" si="381"/>
        <v>0.99999999999999978</v>
      </c>
      <c r="L593" s="179">
        <f t="shared" si="381"/>
        <v>1</v>
      </c>
      <c r="M593" s="179">
        <f t="shared" si="381"/>
        <v>0.99999999999999989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1</v>
      </c>
      <c r="I594" s="179">
        <f t="shared" si="381"/>
        <v>1</v>
      </c>
      <c r="J594" s="179">
        <f t="shared" si="381"/>
        <v>1.0000000000000002</v>
      </c>
      <c r="K594" s="179">
        <f t="shared" si="381"/>
        <v>0.99999999999999978</v>
      </c>
      <c r="L594" s="179">
        <f t="shared" si="381"/>
        <v>1</v>
      </c>
      <c r="M594" s="179">
        <f t="shared" si="381"/>
        <v>0.99999999999999989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1</v>
      </c>
      <c r="I595" s="179">
        <f t="shared" si="381"/>
        <v>1</v>
      </c>
      <c r="J595" s="179">
        <f t="shared" si="381"/>
        <v>1.0000000000000002</v>
      </c>
      <c r="K595" s="179">
        <f t="shared" si="381"/>
        <v>0.99999999999999978</v>
      </c>
      <c r="L595" s="179">
        <f t="shared" si="381"/>
        <v>1</v>
      </c>
      <c r="M595" s="179">
        <f t="shared" si="381"/>
        <v>0.99999999999999989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1</v>
      </c>
      <c r="I596" s="179">
        <f t="shared" si="381"/>
        <v>1</v>
      </c>
      <c r="J596" s="179">
        <f t="shared" si="381"/>
        <v>1.0000000000000002</v>
      </c>
      <c r="K596" s="179">
        <f t="shared" si="381"/>
        <v>0.99999999999999978</v>
      </c>
      <c r="L596" s="179">
        <f t="shared" si="381"/>
        <v>1</v>
      </c>
      <c r="M596" s="179">
        <f t="shared" si="381"/>
        <v>0.99999999999999989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1</v>
      </c>
      <c r="I597" s="179">
        <f t="shared" si="381"/>
        <v>1</v>
      </c>
      <c r="J597" s="179">
        <f t="shared" si="381"/>
        <v>1.0000000000000002</v>
      </c>
      <c r="K597" s="179">
        <f t="shared" si="381"/>
        <v>0.99999999999999978</v>
      </c>
      <c r="L597" s="179">
        <f t="shared" si="381"/>
        <v>1</v>
      </c>
      <c r="M597" s="179">
        <f t="shared" si="381"/>
        <v>0.99999999999999989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1</v>
      </c>
      <c r="I598" s="179">
        <f t="shared" si="381"/>
        <v>1</v>
      </c>
      <c r="J598" s="179">
        <f t="shared" si="381"/>
        <v>1.0000000000000002</v>
      </c>
      <c r="K598" s="179">
        <f t="shared" si="381"/>
        <v>0.99999999999999978</v>
      </c>
      <c r="L598" s="179">
        <f t="shared" si="381"/>
        <v>1</v>
      </c>
      <c r="M598" s="179">
        <f t="shared" si="381"/>
        <v>0.99999999999999989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1</v>
      </c>
      <c r="I599" s="179">
        <f t="shared" si="381"/>
        <v>1</v>
      </c>
      <c r="J599" s="179">
        <f t="shared" si="381"/>
        <v>1.0000000000000002</v>
      </c>
      <c r="K599" s="179">
        <f t="shared" si="381"/>
        <v>0.99999999999999978</v>
      </c>
      <c r="L599" s="179">
        <f t="shared" si="381"/>
        <v>1</v>
      </c>
      <c r="M599" s="179">
        <f t="shared" si="381"/>
        <v>0.99999999999999989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1</v>
      </c>
      <c r="I600" s="179">
        <f t="shared" si="389"/>
        <v>1</v>
      </c>
      <c r="J600" s="179">
        <f t="shared" si="389"/>
        <v>1.0000000000000002</v>
      </c>
      <c r="K600" s="179">
        <f t="shared" si="389"/>
        <v>0.99999999999999978</v>
      </c>
      <c r="L600" s="179">
        <f t="shared" si="389"/>
        <v>1</v>
      </c>
      <c r="M600" s="179">
        <f t="shared" si="389"/>
        <v>0.99999999999999989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1</v>
      </c>
      <c r="I601" s="179">
        <f t="shared" si="389"/>
        <v>1</v>
      </c>
      <c r="J601" s="179">
        <f t="shared" si="389"/>
        <v>1.0000000000000002</v>
      </c>
      <c r="K601" s="179">
        <f t="shared" si="389"/>
        <v>0.99999999999999978</v>
      </c>
      <c r="L601" s="179">
        <f t="shared" si="389"/>
        <v>1</v>
      </c>
      <c r="M601" s="179">
        <f t="shared" si="389"/>
        <v>0.99999999999999989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1</v>
      </c>
      <c r="I602" s="179">
        <f t="shared" si="389"/>
        <v>1</v>
      </c>
      <c r="J602" s="179">
        <f t="shared" si="389"/>
        <v>1.0000000000000002</v>
      </c>
      <c r="K602" s="179">
        <f t="shared" si="389"/>
        <v>0.99999999999999978</v>
      </c>
      <c r="L602" s="179">
        <f t="shared" si="389"/>
        <v>1</v>
      </c>
      <c r="M602" s="179">
        <f t="shared" si="389"/>
        <v>0.99999999999999989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1</v>
      </c>
      <c r="I603" s="179">
        <f t="shared" si="389"/>
        <v>1</v>
      </c>
      <c r="J603" s="179">
        <f t="shared" si="389"/>
        <v>1.0000000000000002</v>
      </c>
      <c r="K603" s="179">
        <f t="shared" si="389"/>
        <v>0.99999999999999978</v>
      </c>
      <c r="L603" s="179">
        <f t="shared" si="389"/>
        <v>1</v>
      </c>
      <c r="M603" s="179">
        <f t="shared" si="389"/>
        <v>0.99999999999999989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1</v>
      </c>
      <c r="I604" s="179">
        <f t="shared" si="389"/>
        <v>1</v>
      </c>
      <c r="J604" s="179">
        <f t="shared" si="389"/>
        <v>1.0000000000000002</v>
      </c>
      <c r="K604" s="179">
        <f t="shared" si="389"/>
        <v>0.99999999999999978</v>
      </c>
      <c r="L604" s="179">
        <f t="shared" si="389"/>
        <v>1</v>
      </c>
      <c r="M604" s="179">
        <f t="shared" si="389"/>
        <v>0.99999999999999989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1</v>
      </c>
      <c r="I605" s="179">
        <f t="shared" si="389"/>
        <v>1</v>
      </c>
      <c r="J605" s="179">
        <f t="shared" si="389"/>
        <v>1.0000000000000002</v>
      </c>
      <c r="K605" s="179">
        <f t="shared" si="389"/>
        <v>0.99999999999999978</v>
      </c>
      <c r="L605" s="179">
        <f t="shared" si="389"/>
        <v>1</v>
      </c>
      <c r="M605" s="179">
        <f t="shared" si="389"/>
        <v>0.99999999999999989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1</v>
      </c>
      <c r="I606" s="179">
        <f t="shared" si="389"/>
        <v>1</v>
      </c>
      <c r="J606" s="179">
        <f t="shared" si="389"/>
        <v>1.0000000000000002</v>
      </c>
      <c r="K606" s="179">
        <f t="shared" si="389"/>
        <v>0.99999999999999978</v>
      </c>
      <c r="L606" s="179">
        <f t="shared" si="389"/>
        <v>1</v>
      </c>
      <c r="M606" s="179">
        <f t="shared" si="389"/>
        <v>0.99999999999999989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1</v>
      </c>
      <c r="I607" s="179">
        <f t="shared" si="389"/>
        <v>1</v>
      </c>
      <c r="J607" s="179">
        <f t="shared" si="389"/>
        <v>1.0000000000000002</v>
      </c>
      <c r="K607" s="179">
        <f t="shared" si="389"/>
        <v>0.99999999999999978</v>
      </c>
      <c r="L607" s="179">
        <f t="shared" si="389"/>
        <v>1</v>
      </c>
      <c r="M607" s="179">
        <f t="shared" si="389"/>
        <v>0.99999999999999989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1</v>
      </c>
      <c r="I608" s="179">
        <f t="shared" si="389"/>
        <v>1</v>
      </c>
      <c r="J608" s="179">
        <f t="shared" si="389"/>
        <v>1.0000000000000002</v>
      </c>
      <c r="K608" s="179">
        <f t="shared" si="389"/>
        <v>0.99999999999999978</v>
      </c>
      <c r="L608" s="179">
        <f t="shared" si="389"/>
        <v>1</v>
      </c>
      <c r="M608" s="179">
        <f t="shared" si="389"/>
        <v>0.99999999999999989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1</v>
      </c>
      <c r="I609" s="179">
        <f t="shared" si="389"/>
        <v>1</v>
      </c>
      <c r="J609" s="179">
        <f t="shared" si="389"/>
        <v>1.0000000000000002</v>
      </c>
      <c r="K609" s="179">
        <f t="shared" si="389"/>
        <v>0.99999999999999978</v>
      </c>
      <c r="L609" s="179">
        <f t="shared" si="389"/>
        <v>1</v>
      </c>
      <c r="M609" s="179">
        <f t="shared" si="389"/>
        <v>0.99999999999999989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1</v>
      </c>
      <c r="I610" s="179">
        <f t="shared" si="389"/>
        <v>1</v>
      </c>
      <c r="J610" s="179">
        <f t="shared" si="389"/>
        <v>1.0000000000000002</v>
      </c>
      <c r="K610" s="179">
        <f t="shared" si="389"/>
        <v>0.99999999999999978</v>
      </c>
      <c r="L610" s="179">
        <f t="shared" si="389"/>
        <v>1</v>
      </c>
      <c r="M610" s="179">
        <f t="shared" si="389"/>
        <v>0.99999999999999989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1</v>
      </c>
      <c r="I611" s="179">
        <f t="shared" si="389"/>
        <v>1</v>
      </c>
      <c r="J611" s="179">
        <f t="shared" si="389"/>
        <v>1.0000000000000002</v>
      </c>
      <c r="K611" s="179">
        <f t="shared" si="389"/>
        <v>0.99999999999999978</v>
      </c>
      <c r="L611" s="179">
        <f t="shared" si="389"/>
        <v>1</v>
      </c>
      <c r="M611" s="179">
        <f t="shared" si="389"/>
        <v>0.99999999999999989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1</v>
      </c>
      <c r="I612" s="179">
        <f t="shared" si="389"/>
        <v>1</v>
      </c>
      <c r="J612" s="179">
        <f t="shared" si="389"/>
        <v>1.0000000000000002</v>
      </c>
      <c r="K612" s="179">
        <f t="shared" si="389"/>
        <v>0.99999999999999978</v>
      </c>
      <c r="L612" s="179">
        <f t="shared" si="389"/>
        <v>1</v>
      </c>
      <c r="M612" s="179">
        <f t="shared" si="389"/>
        <v>0.99999999999999989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1</v>
      </c>
      <c r="I613" s="179">
        <f t="shared" si="389"/>
        <v>1</v>
      </c>
      <c r="J613" s="179">
        <f t="shared" si="389"/>
        <v>1.0000000000000002</v>
      </c>
      <c r="K613" s="179">
        <f t="shared" si="389"/>
        <v>0.99999999999999978</v>
      </c>
      <c r="L613" s="179">
        <f t="shared" si="389"/>
        <v>1</v>
      </c>
      <c r="M613" s="179">
        <f t="shared" si="389"/>
        <v>0.99999999999999989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1</v>
      </c>
      <c r="I614" s="179">
        <f t="shared" si="389"/>
        <v>1</v>
      </c>
      <c r="J614" s="179">
        <f t="shared" si="389"/>
        <v>1.0000000000000002</v>
      </c>
      <c r="K614" s="179">
        <f t="shared" si="389"/>
        <v>0.99999999999999978</v>
      </c>
      <c r="L614" s="179">
        <f t="shared" si="389"/>
        <v>1</v>
      </c>
      <c r="M614" s="179">
        <f t="shared" si="389"/>
        <v>0.99999999999999989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1</v>
      </c>
      <c r="I615" s="179">
        <f t="shared" si="389"/>
        <v>1</v>
      </c>
      <c r="J615" s="179">
        <f t="shared" si="389"/>
        <v>1.0000000000000002</v>
      </c>
      <c r="K615" s="179">
        <f t="shared" si="389"/>
        <v>0.99999999999999978</v>
      </c>
      <c r="L615" s="179">
        <f t="shared" si="389"/>
        <v>1</v>
      </c>
      <c r="M615" s="179">
        <f t="shared" si="389"/>
        <v>0.99999999999999989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1</v>
      </c>
      <c r="I616" s="179">
        <f t="shared" si="398"/>
        <v>1</v>
      </c>
      <c r="J616" s="179">
        <f t="shared" si="398"/>
        <v>1.0000000000000002</v>
      </c>
      <c r="K616" s="179">
        <f t="shared" si="398"/>
        <v>0.99999999999999978</v>
      </c>
      <c r="L616" s="179">
        <f t="shared" si="398"/>
        <v>1</v>
      </c>
      <c r="M616" s="179">
        <f t="shared" si="398"/>
        <v>0.99999999999999989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1</v>
      </c>
      <c r="I617" s="179">
        <f t="shared" si="398"/>
        <v>1</v>
      </c>
      <c r="J617" s="179">
        <f t="shared" si="398"/>
        <v>1.0000000000000002</v>
      </c>
      <c r="K617" s="179">
        <f t="shared" si="398"/>
        <v>0.99999999999999978</v>
      </c>
      <c r="L617" s="179">
        <f t="shared" si="398"/>
        <v>1</v>
      </c>
      <c r="M617" s="179">
        <f t="shared" si="398"/>
        <v>0.99999999999999989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1</v>
      </c>
      <c r="I618" s="179">
        <f t="shared" si="398"/>
        <v>1</v>
      </c>
      <c r="J618" s="179">
        <f t="shared" si="398"/>
        <v>1.0000000000000002</v>
      </c>
      <c r="K618" s="179">
        <f t="shared" si="398"/>
        <v>0.99999999999999978</v>
      </c>
      <c r="L618" s="179">
        <f t="shared" si="398"/>
        <v>1</v>
      </c>
      <c r="M618" s="179">
        <f t="shared" si="398"/>
        <v>0.99999999999999989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1</v>
      </c>
      <c r="I619" s="179">
        <f t="shared" si="398"/>
        <v>1</v>
      </c>
      <c r="J619" s="179">
        <f t="shared" si="398"/>
        <v>1.0000000000000002</v>
      </c>
      <c r="K619" s="179">
        <f t="shared" si="398"/>
        <v>0.99999999999999978</v>
      </c>
      <c r="L619" s="179">
        <f t="shared" si="398"/>
        <v>1</v>
      </c>
      <c r="M619" s="179">
        <f t="shared" si="398"/>
        <v>0.99999999999999989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1</v>
      </c>
      <c r="I620" s="179">
        <f t="shared" si="398"/>
        <v>1</v>
      </c>
      <c r="J620" s="179">
        <f t="shared" si="398"/>
        <v>1.0000000000000002</v>
      </c>
      <c r="K620" s="179">
        <f t="shared" si="398"/>
        <v>0.99999999999999978</v>
      </c>
      <c r="L620" s="179">
        <f t="shared" si="398"/>
        <v>1</v>
      </c>
      <c r="M620" s="179">
        <f t="shared" si="398"/>
        <v>0.99999999999999989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1</v>
      </c>
      <c r="I621" s="179">
        <f t="shared" si="398"/>
        <v>1</v>
      </c>
      <c r="J621" s="179">
        <f t="shared" si="398"/>
        <v>1.0000000000000002</v>
      </c>
      <c r="K621" s="179">
        <f t="shared" si="398"/>
        <v>0.99999999999999978</v>
      </c>
      <c r="L621" s="179">
        <f t="shared" si="398"/>
        <v>1</v>
      </c>
      <c r="M621" s="179">
        <f t="shared" si="398"/>
        <v>0.99999999999999989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1</v>
      </c>
      <c r="I622" s="179">
        <f t="shared" si="398"/>
        <v>1</v>
      </c>
      <c r="J622" s="179">
        <f t="shared" si="398"/>
        <v>1.0000000000000002</v>
      </c>
      <c r="K622" s="179">
        <f t="shared" si="398"/>
        <v>0.99999999999999978</v>
      </c>
      <c r="L622" s="179">
        <f t="shared" si="398"/>
        <v>1</v>
      </c>
      <c r="M622" s="179">
        <f t="shared" si="398"/>
        <v>0.99999999999999989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1</v>
      </c>
      <c r="I623" s="179">
        <f t="shared" si="398"/>
        <v>1</v>
      </c>
      <c r="J623" s="179">
        <f t="shared" si="398"/>
        <v>1.0000000000000002</v>
      </c>
      <c r="K623" s="179">
        <f t="shared" si="398"/>
        <v>0.99999999999999978</v>
      </c>
      <c r="L623" s="179">
        <f t="shared" si="398"/>
        <v>1</v>
      </c>
      <c r="M623" s="179">
        <f t="shared" si="398"/>
        <v>0.99999999999999989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1</v>
      </c>
      <c r="I624" s="179">
        <f t="shared" si="398"/>
        <v>1</v>
      </c>
      <c r="J624" s="179">
        <f t="shared" si="398"/>
        <v>1.0000000000000002</v>
      </c>
      <c r="K624" s="179">
        <f t="shared" si="398"/>
        <v>0.99999999999999978</v>
      </c>
      <c r="L624" s="179">
        <f t="shared" si="398"/>
        <v>1</v>
      </c>
      <c r="M624" s="179">
        <f t="shared" si="398"/>
        <v>0.99999999999999989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1</v>
      </c>
      <c r="I625" s="179">
        <f t="shared" si="398"/>
        <v>1</v>
      </c>
      <c r="J625" s="179">
        <f t="shared" si="398"/>
        <v>1.0000000000000002</v>
      </c>
      <c r="K625" s="179">
        <f t="shared" si="398"/>
        <v>0.99999999999999978</v>
      </c>
      <c r="L625" s="179">
        <f t="shared" si="398"/>
        <v>1</v>
      </c>
      <c r="M625" s="179">
        <f t="shared" si="398"/>
        <v>0.99999999999999989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1</v>
      </c>
      <c r="I626" s="179">
        <f t="shared" si="398"/>
        <v>1</v>
      </c>
      <c r="J626" s="179">
        <f t="shared" si="398"/>
        <v>1.0000000000000002</v>
      </c>
      <c r="K626" s="179">
        <f t="shared" si="398"/>
        <v>0.99999999999999978</v>
      </c>
      <c r="L626" s="179">
        <f t="shared" si="398"/>
        <v>1</v>
      </c>
      <c r="M626" s="179">
        <f t="shared" si="398"/>
        <v>0.99999999999999989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1</v>
      </c>
      <c r="I627" s="179">
        <f t="shared" si="398"/>
        <v>1</v>
      </c>
      <c r="J627" s="179">
        <f t="shared" si="398"/>
        <v>1.0000000000000002</v>
      </c>
      <c r="K627" s="179">
        <f t="shared" si="398"/>
        <v>0.99999999999999978</v>
      </c>
      <c r="L627" s="179">
        <f t="shared" si="398"/>
        <v>1</v>
      </c>
      <c r="M627" s="179">
        <f t="shared" si="398"/>
        <v>0.99999999999999989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1</v>
      </c>
      <c r="I628" s="179">
        <f t="shared" si="398"/>
        <v>1</v>
      </c>
      <c r="J628" s="179">
        <f t="shared" si="398"/>
        <v>1.0000000000000002</v>
      </c>
      <c r="K628" s="179">
        <f t="shared" si="398"/>
        <v>0.99999999999999978</v>
      </c>
      <c r="L628" s="179">
        <f t="shared" si="398"/>
        <v>1</v>
      </c>
      <c r="M628" s="179">
        <f t="shared" si="398"/>
        <v>0.99999999999999989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1</v>
      </c>
      <c r="I629" s="179">
        <f t="shared" si="398"/>
        <v>1</v>
      </c>
      <c r="J629" s="179">
        <f t="shared" si="398"/>
        <v>1.0000000000000002</v>
      </c>
      <c r="K629" s="179">
        <f t="shared" si="398"/>
        <v>0.99999999999999978</v>
      </c>
      <c r="L629" s="179">
        <f t="shared" si="398"/>
        <v>1</v>
      </c>
      <c r="M629" s="179">
        <f t="shared" si="398"/>
        <v>0.99999999999999989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1</v>
      </c>
      <c r="I630" s="179">
        <f t="shared" si="398"/>
        <v>1</v>
      </c>
      <c r="J630" s="179">
        <f t="shared" si="398"/>
        <v>1.0000000000000002</v>
      </c>
      <c r="K630" s="179">
        <f t="shared" si="398"/>
        <v>0.99999999999999978</v>
      </c>
      <c r="L630" s="179">
        <f t="shared" si="398"/>
        <v>1</v>
      </c>
      <c r="M630" s="179">
        <f t="shared" si="398"/>
        <v>0.99999999999999989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1</v>
      </c>
      <c r="I631" s="179">
        <f t="shared" si="398"/>
        <v>1</v>
      </c>
      <c r="J631" s="179">
        <f t="shared" si="398"/>
        <v>1.0000000000000002</v>
      </c>
      <c r="K631" s="179">
        <f t="shared" si="398"/>
        <v>0.99999999999999978</v>
      </c>
      <c r="L631" s="179">
        <f t="shared" si="398"/>
        <v>1</v>
      </c>
      <c r="M631" s="179">
        <f t="shared" si="398"/>
        <v>0.99999999999999989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1</v>
      </c>
      <c r="I632" s="179">
        <f t="shared" si="407"/>
        <v>1</v>
      </c>
      <c r="J632" s="179">
        <f t="shared" si="407"/>
        <v>1.0000000000000002</v>
      </c>
      <c r="K632" s="179">
        <f t="shared" si="407"/>
        <v>0.99999999999999978</v>
      </c>
      <c r="L632" s="179">
        <f t="shared" si="407"/>
        <v>1</v>
      </c>
      <c r="M632" s="179">
        <f t="shared" si="407"/>
        <v>0.99999999999999989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1</v>
      </c>
      <c r="I633" s="179">
        <f t="shared" si="407"/>
        <v>1</v>
      </c>
      <c r="J633" s="179">
        <f t="shared" si="407"/>
        <v>1.0000000000000002</v>
      </c>
      <c r="K633" s="179">
        <f t="shared" si="407"/>
        <v>0.99999999999999978</v>
      </c>
      <c r="L633" s="179">
        <f t="shared" si="407"/>
        <v>1</v>
      </c>
      <c r="M633" s="179">
        <f t="shared" si="407"/>
        <v>0.99999999999999989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1</v>
      </c>
      <c r="I634" s="179">
        <f t="shared" si="407"/>
        <v>1</v>
      </c>
      <c r="J634" s="179">
        <f t="shared" si="407"/>
        <v>1.0000000000000002</v>
      </c>
      <c r="K634" s="179">
        <f t="shared" si="407"/>
        <v>0.99999999999999978</v>
      </c>
      <c r="L634" s="179">
        <f t="shared" si="407"/>
        <v>1</v>
      </c>
      <c r="M634" s="179">
        <f t="shared" si="407"/>
        <v>0.99999999999999989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1</v>
      </c>
      <c r="I635" s="179">
        <f t="shared" si="407"/>
        <v>1</v>
      </c>
      <c r="J635" s="179">
        <f t="shared" si="407"/>
        <v>1.0000000000000002</v>
      </c>
      <c r="K635" s="179">
        <f t="shared" si="407"/>
        <v>0.99999999999999978</v>
      </c>
      <c r="L635" s="179">
        <f t="shared" si="407"/>
        <v>1</v>
      </c>
      <c r="M635" s="179">
        <f t="shared" si="407"/>
        <v>0.99999999999999989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1</v>
      </c>
      <c r="I636" s="179">
        <f t="shared" si="407"/>
        <v>1</v>
      </c>
      <c r="J636" s="179">
        <f t="shared" si="407"/>
        <v>1.0000000000000002</v>
      </c>
      <c r="K636" s="179">
        <f t="shared" si="407"/>
        <v>0.99999999999999978</v>
      </c>
      <c r="L636" s="179">
        <f t="shared" si="407"/>
        <v>1</v>
      </c>
      <c r="M636" s="179">
        <f t="shared" si="407"/>
        <v>0.99999999999999989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1</v>
      </c>
      <c r="I637" s="179">
        <f t="shared" si="407"/>
        <v>1</v>
      </c>
      <c r="J637" s="179">
        <f t="shared" si="407"/>
        <v>1.0000000000000002</v>
      </c>
      <c r="K637" s="179">
        <f t="shared" si="407"/>
        <v>0.99999999999999978</v>
      </c>
      <c r="L637" s="179">
        <f t="shared" si="407"/>
        <v>1</v>
      </c>
      <c r="M637" s="179">
        <f t="shared" si="407"/>
        <v>0.99999999999999989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1</v>
      </c>
      <c r="I638" s="179">
        <f t="shared" si="407"/>
        <v>1</v>
      </c>
      <c r="J638" s="179">
        <f t="shared" si="407"/>
        <v>1.0000000000000002</v>
      </c>
      <c r="K638" s="179">
        <f t="shared" si="407"/>
        <v>0.99999999999999978</v>
      </c>
      <c r="L638" s="179">
        <f t="shared" si="407"/>
        <v>1</v>
      </c>
      <c r="M638" s="179">
        <f t="shared" si="407"/>
        <v>0.99999999999999989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1</v>
      </c>
      <c r="I639" s="179">
        <f t="shared" si="407"/>
        <v>1</v>
      </c>
      <c r="J639" s="179">
        <f t="shared" si="407"/>
        <v>1.0000000000000002</v>
      </c>
      <c r="K639" s="179">
        <f t="shared" si="407"/>
        <v>0.99999999999999978</v>
      </c>
      <c r="L639" s="179">
        <f t="shared" si="407"/>
        <v>1</v>
      </c>
      <c r="M639" s="179">
        <f t="shared" si="407"/>
        <v>0.99999999999999989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1</v>
      </c>
      <c r="I640" s="179">
        <f t="shared" si="407"/>
        <v>1</v>
      </c>
      <c r="J640" s="179">
        <f t="shared" si="407"/>
        <v>1.0000000000000002</v>
      </c>
      <c r="K640" s="179">
        <f t="shared" si="407"/>
        <v>0.99999999999999978</v>
      </c>
      <c r="L640" s="179">
        <f t="shared" si="407"/>
        <v>1</v>
      </c>
      <c r="M640" s="179">
        <f t="shared" si="407"/>
        <v>0.99999999999999989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1</v>
      </c>
      <c r="I641" s="179">
        <f t="shared" si="407"/>
        <v>1</v>
      </c>
      <c r="J641" s="179">
        <f t="shared" si="407"/>
        <v>1.0000000000000002</v>
      </c>
      <c r="K641" s="179">
        <f t="shared" si="407"/>
        <v>0.99999999999999978</v>
      </c>
      <c r="L641" s="179">
        <f t="shared" si="407"/>
        <v>1</v>
      </c>
      <c r="M641" s="179">
        <f t="shared" si="407"/>
        <v>0.99999999999999989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1</v>
      </c>
      <c r="I642" s="179">
        <f t="shared" si="407"/>
        <v>1</v>
      </c>
      <c r="J642" s="179">
        <f t="shared" si="407"/>
        <v>1.0000000000000002</v>
      </c>
      <c r="K642" s="179">
        <f t="shared" si="407"/>
        <v>0.99999999999999978</v>
      </c>
      <c r="L642" s="179">
        <f t="shared" si="407"/>
        <v>1</v>
      </c>
      <c r="M642" s="179">
        <f t="shared" si="407"/>
        <v>0.99999999999999989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1</v>
      </c>
      <c r="I643" s="179">
        <f t="shared" si="407"/>
        <v>1</v>
      </c>
      <c r="J643" s="179">
        <f t="shared" si="407"/>
        <v>1.0000000000000002</v>
      </c>
      <c r="K643" s="179">
        <f t="shared" si="407"/>
        <v>0.99999999999999978</v>
      </c>
      <c r="L643" s="179">
        <f t="shared" si="407"/>
        <v>1</v>
      </c>
      <c r="M643" s="179">
        <f t="shared" si="407"/>
        <v>0.99999999999999989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1</v>
      </c>
      <c r="I644" s="179">
        <f t="shared" si="407"/>
        <v>1</v>
      </c>
      <c r="J644" s="179">
        <f t="shared" si="407"/>
        <v>1.0000000000000002</v>
      </c>
      <c r="K644" s="179">
        <f t="shared" si="407"/>
        <v>0.99999999999999978</v>
      </c>
      <c r="L644" s="179">
        <f t="shared" si="407"/>
        <v>1</v>
      </c>
      <c r="M644" s="179">
        <f t="shared" si="407"/>
        <v>0.99999999999999989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1</v>
      </c>
      <c r="I645" s="179">
        <f t="shared" si="407"/>
        <v>1</v>
      </c>
      <c r="J645" s="179">
        <f t="shared" si="407"/>
        <v>1.0000000000000002</v>
      </c>
      <c r="K645" s="179">
        <f t="shared" si="407"/>
        <v>0.99999999999999978</v>
      </c>
      <c r="L645" s="179">
        <f t="shared" si="407"/>
        <v>1</v>
      </c>
      <c r="M645" s="179">
        <f t="shared" si="407"/>
        <v>0.99999999999999989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1</v>
      </c>
      <c r="I646" s="179">
        <f t="shared" si="407"/>
        <v>1</v>
      </c>
      <c r="J646" s="179">
        <f t="shared" si="407"/>
        <v>1.0000000000000002</v>
      </c>
      <c r="K646" s="179">
        <f t="shared" si="407"/>
        <v>0.99999999999999978</v>
      </c>
      <c r="L646" s="179">
        <f t="shared" si="407"/>
        <v>1</v>
      </c>
      <c r="M646" s="179">
        <f t="shared" si="407"/>
        <v>0.99999999999999989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1</v>
      </c>
      <c r="I647" s="179">
        <f t="shared" si="407"/>
        <v>1</v>
      </c>
      <c r="J647" s="179">
        <f t="shared" si="407"/>
        <v>1.0000000000000002</v>
      </c>
      <c r="K647" s="179">
        <f t="shared" si="407"/>
        <v>0.99999999999999978</v>
      </c>
      <c r="L647" s="179">
        <f t="shared" si="407"/>
        <v>1</v>
      </c>
      <c r="M647" s="179">
        <f t="shared" si="407"/>
        <v>0.99999999999999989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1</v>
      </c>
      <c r="I648" s="179">
        <f t="shared" si="416"/>
        <v>1</v>
      </c>
      <c r="J648" s="179">
        <f t="shared" si="416"/>
        <v>1.0000000000000002</v>
      </c>
      <c r="K648" s="179">
        <f t="shared" si="416"/>
        <v>0.99999999999999978</v>
      </c>
      <c r="L648" s="179">
        <f t="shared" si="416"/>
        <v>1</v>
      </c>
      <c r="M648" s="179">
        <f t="shared" si="416"/>
        <v>0.99999999999999989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1</v>
      </c>
      <c r="I649" s="179">
        <f t="shared" si="416"/>
        <v>1</v>
      </c>
      <c r="J649" s="179">
        <f t="shared" si="416"/>
        <v>1.0000000000000002</v>
      </c>
      <c r="K649" s="179">
        <f t="shared" si="416"/>
        <v>0.99999999999999978</v>
      </c>
      <c r="L649" s="179">
        <f t="shared" si="416"/>
        <v>1</v>
      </c>
      <c r="M649" s="179">
        <f t="shared" si="416"/>
        <v>0.99999999999999989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1</v>
      </c>
      <c r="I650" s="179">
        <f t="shared" si="416"/>
        <v>1</v>
      </c>
      <c r="J650" s="179">
        <f t="shared" si="416"/>
        <v>1.0000000000000002</v>
      </c>
      <c r="K650" s="179">
        <f t="shared" si="416"/>
        <v>0.99999999999999978</v>
      </c>
      <c r="L650" s="179">
        <f t="shared" si="416"/>
        <v>1</v>
      </c>
      <c r="M650" s="179">
        <f t="shared" si="416"/>
        <v>0.99999999999999989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1</v>
      </c>
      <c r="I651" s="179">
        <f t="shared" si="416"/>
        <v>1</v>
      </c>
      <c r="J651" s="179">
        <f t="shared" si="416"/>
        <v>1.0000000000000002</v>
      </c>
      <c r="K651" s="179">
        <f t="shared" si="416"/>
        <v>0.99999999999999978</v>
      </c>
      <c r="L651" s="179">
        <f t="shared" si="416"/>
        <v>1</v>
      </c>
      <c r="M651" s="179">
        <f t="shared" si="416"/>
        <v>0.99999999999999989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1</v>
      </c>
      <c r="I652" s="179">
        <f t="shared" si="416"/>
        <v>1</v>
      </c>
      <c r="J652" s="179">
        <f t="shared" si="416"/>
        <v>1.0000000000000002</v>
      </c>
      <c r="K652" s="179">
        <f t="shared" si="416"/>
        <v>0.99999999999999978</v>
      </c>
      <c r="L652" s="179">
        <f t="shared" si="416"/>
        <v>1</v>
      </c>
      <c r="M652" s="179">
        <f t="shared" si="416"/>
        <v>0.99999999999999989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1</v>
      </c>
      <c r="I653" s="179">
        <f t="shared" si="416"/>
        <v>1</v>
      </c>
      <c r="J653" s="179">
        <f t="shared" si="416"/>
        <v>1.0000000000000002</v>
      </c>
      <c r="K653" s="179">
        <f t="shared" si="416"/>
        <v>0.99999999999999978</v>
      </c>
      <c r="L653" s="179">
        <f t="shared" si="416"/>
        <v>1</v>
      </c>
      <c r="M653" s="179">
        <f t="shared" si="416"/>
        <v>0.99999999999999989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1</v>
      </c>
      <c r="I654" s="179">
        <f t="shared" si="416"/>
        <v>1</v>
      </c>
      <c r="J654" s="179">
        <f t="shared" si="416"/>
        <v>1.0000000000000002</v>
      </c>
      <c r="K654" s="179">
        <f t="shared" si="416"/>
        <v>0.99999999999999978</v>
      </c>
      <c r="L654" s="179">
        <f t="shared" si="416"/>
        <v>1</v>
      </c>
      <c r="M654" s="179">
        <f t="shared" si="416"/>
        <v>0.99999999999999989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1</v>
      </c>
      <c r="I655" s="179">
        <f t="shared" si="416"/>
        <v>1</v>
      </c>
      <c r="J655" s="179">
        <f t="shared" si="416"/>
        <v>1.0000000000000002</v>
      </c>
      <c r="K655" s="179">
        <f t="shared" si="416"/>
        <v>0.99999999999999978</v>
      </c>
      <c r="L655" s="179">
        <f t="shared" si="416"/>
        <v>1</v>
      </c>
      <c r="M655" s="179">
        <f t="shared" si="416"/>
        <v>0.99999999999999989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1</v>
      </c>
      <c r="I656" s="179">
        <f t="shared" si="416"/>
        <v>1</v>
      </c>
      <c r="J656" s="179">
        <f t="shared" si="416"/>
        <v>1.0000000000000002</v>
      </c>
      <c r="K656" s="179">
        <f t="shared" si="416"/>
        <v>0.99999999999999978</v>
      </c>
      <c r="L656" s="179">
        <f t="shared" si="416"/>
        <v>1</v>
      </c>
      <c r="M656" s="179">
        <f t="shared" si="416"/>
        <v>0.99999999999999989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1</v>
      </c>
      <c r="I657" s="179">
        <f t="shared" si="416"/>
        <v>1</v>
      </c>
      <c r="J657" s="179">
        <f t="shared" si="416"/>
        <v>1.0000000000000002</v>
      </c>
      <c r="K657" s="179">
        <f t="shared" si="416"/>
        <v>0.99999999999999978</v>
      </c>
      <c r="L657" s="179">
        <f t="shared" si="416"/>
        <v>1</v>
      </c>
      <c r="M657" s="179">
        <f t="shared" si="416"/>
        <v>0.99999999999999989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1</v>
      </c>
      <c r="I658" s="179">
        <f t="shared" si="416"/>
        <v>1</v>
      </c>
      <c r="J658" s="179">
        <f t="shared" si="416"/>
        <v>1.0000000000000002</v>
      </c>
      <c r="K658" s="179">
        <f t="shared" si="416"/>
        <v>0.99999999999999978</v>
      </c>
      <c r="L658" s="179">
        <f t="shared" si="416"/>
        <v>1</v>
      </c>
      <c r="M658" s="179">
        <f t="shared" si="416"/>
        <v>0.99999999999999989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1</v>
      </c>
      <c r="I659" s="179">
        <f t="shared" si="416"/>
        <v>1</v>
      </c>
      <c r="J659" s="179">
        <f t="shared" si="416"/>
        <v>1.0000000000000002</v>
      </c>
      <c r="K659" s="179">
        <f t="shared" si="416"/>
        <v>0.99999999999999978</v>
      </c>
      <c r="L659" s="179">
        <f t="shared" si="416"/>
        <v>1</v>
      </c>
      <c r="M659" s="179">
        <f t="shared" si="416"/>
        <v>0.99999999999999989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1</v>
      </c>
      <c r="I660" s="179">
        <f t="shared" si="416"/>
        <v>1</v>
      </c>
      <c r="J660" s="179">
        <f t="shared" si="416"/>
        <v>1.0000000000000002</v>
      </c>
      <c r="K660" s="179">
        <f t="shared" si="416"/>
        <v>0.99999999999999978</v>
      </c>
      <c r="L660" s="179">
        <f t="shared" si="416"/>
        <v>1</v>
      </c>
      <c r="M660" s="179">
        <f t="shared" si="416"/>
        <v>0.99999999999999989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1</v>
      </c>
      <c r="I661" s="179">
        <f t="shared" si="416"/>
        <v>1</v>
      </c>
      <c r="J661" s="179">
        <f t="shared" si="416"/>
        <v>1.0000000000000002</v>
      </c>
      <c r="K661" s="179">
        <f t="shared" si="416"/>
        <v>0.99999999999999978</v>
      </c>
      <c r="L661" s="179">
        <f t="shared" si="416"/>
        <v>1</v>
      </c>
      <c r="M661" s="179">
        <f t="shared" si="416"/>
        <v>0.99999999999999989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1</v>
      </c>
      <c r="I662" s="179">
        <f t="shared" si="416"/>
        <v>1</v>
      </c>
      <c r="J662" s="179">
        <f t="shared" si="416"/>
        <v>1.0000000000000002</v>
      </c>
      <c r="K662" s="179">
        <f t="shared" si="416"/>
        <v>0.99999999999999978</v>
      </c>
      <c r="L662" s="179">
        <f t="shared" si="416"/>
        <v>1</v>
      </c>
      <c r="M662" s="179">
        <f t="shared" si="416"/>
        <v>0.99999999999999989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1</v>
      </c>
      <c r="I663" s="179">
        <f t="shared" si="416"/>
        <v>1</v>
      </c>
      <c r="J663" s="179">
        <f t="shared" si="416"/>
        <v>1.0000000000000002</v>
      </c>
      <c r="K663" s="179">
        <f t="shared" si="416"/>
        <v>0.99999999999999978</v>
      </c>
      <c r="L663" s="179">
        <f t="shared" si="416"/>
        <v>1</v>
      </c>
      <c r="M663" s="179">
        <f t="shared" si="416"/>
        <v>0.99999999999999989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1</v>
      </c>
      <c r="I664" s="179">
        <f t="shared" si="426"/>
        <v>1</v>
      </c>
      <c r="J664" s="179">
        <f t="shared" si="426"/>
        <v>1.0000000000000002</v>
      </c>
      <c r="K664" s="179">
        <f t="shared" si="426"/>
        <v>0.99999999999999978</v>
      </c>
      <c r="L664" s="179">
        <f t="shared" si="426"/>
        <v>1</v>
      </c>
      <c r="M664" s="179">
        <f t="shared" si="426"/>
        <v>0.99999999999999989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1</v>
      </c>
      <c r="I665" s="179">
        <f t="shared" si="426"/>
        <v>1</v>
      </c>
      <c r="J665" s="179">
        <f t="shared" si="426"/>
        <v>1.0000000000000002</v>
      </c>
      <c r="K665" s="179">
        <f t="shared" si="426"/>
        <v>0.99999999999999978</v>
      </c>
      <c r="L665" s="179">
        <f t="shared" si="426"/>
        <v>1</v>
      </c>
      <c r="M665" s="179">
        <f t="shared" si="426"/>
        <v>0.99999999999999989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1</v>
      </c>
      <c r="I666" s="179">
        <f t="shared" si="426"/>
        <v>1</v>
      </c>
      <c r="J666" s="179">
        <f t="shared" si="426"/>
        <v>1.0000000000000002</v>
      </c>
      <c r="K666" s="179">
        <f t="shared" si="426"/>
        <v>0.99999999999999978</v>
      </c>
      <c r="L666" s="179">
        <f t="shared" si="426"/>
        <v>1</v>
      </c>
      <c r="M666" s="179">
        <f t="shared" si="426"/>
        <v>0.99999999999999989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1</v>
      </c>
      <c r="I667" s="179">
        <f t="shared" si="426"/>
        <v>1</v>
      </c>
      <c r="J667" s="179">
        <f t="shared" si="426"/>
        <v>1.0000000000000002</v>
      </c>
      <c r="K667" s="179">
        <f t="shared" si="426"/>
        <v>0.99999999999999978</v>
      </c>
      <c r="L667" s="179">
        <f t="shared" si="426"/>
        <v>1</v>
      </c>
      <c r="M667" s="179">
        <f t="shared" si="426"/>
        <v>0.99999999999999989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1</v>
      </c>
      <c r="I668" s="179">
        <f t="shared" si="426"/>
        <v>1</v>
      </c>
      <c r="J668" s="179">
        <f t="shared" si="426"/>
        <v>1.0000000000000002</v>
      </c>
      <c r="K668" s="179">
        <f t="shared" si="426"/>
        <v>0.99999999999999978</v>
      </c>
      <c r="L668" s="179">
        <f t="shared" si="426"/>
        <v>1</v>
      </c>
      <c r="M668" s="179">
        <f t="shared" si="426"/>
        <v>0.99999999999999989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1</v>
      </c>
      <c r="I669" s="179">
        <f t="shared" si="426"/>
        <v>1</v>
      </c>
      <c r="J669" s="179">
        <f t="shared" si="426"/>
        <v>1.0000000000000002</v>
      </c>
      <c r="K669" s="179">
        <f t="shared" si="426"/>
        <v>0.99999999999999978</v>
      </c>
      <c r="L669" s="179">
        <f t="shared" si="426"/>
        <v>1</v>
      </c>
      <c r="M669" s="179">
        <f t="shared" si="426"/>
        <v>0.99999999999999989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1</v>
      </c>
      <c r="I670" s="179">
        <f t="shared" si="426"/>
        <v>1</v>
      </c>
      <c r="J670" s="179">
        <f t="shared" si="426"/>
        <v>1.0000000000000002</v>
      </c>
      <c r="K670" s="179">
        <f t="shared" si="426"/>
        <v>0.99999999999999978</v>
      </c>
      <c r="L670" s="179">
        <f t="shared" si="426"/>
        <v>1</v>
      </c>
      <c r="M670" s="179">
        <f t="shared" si="426"/>
        <v>0.99999999999999989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1</v>
      </c>
      <c r="I671" s="194">
        <f t="shared" si="426"/>
        <v>1</v>
      </c>
      <c r="J671" s="194">
        <f t="shared" si="426"/>
        <v>1.0000000000000002</v>
      </c>
      <c r="K671" s="194">
        <f t="shared" si="426"/>
        <v>0.99999999999999978</v>
      </c>
      <c r="L671" s="194">
        <f t="shared" si="426"/>
        <v>1</v>
      </c>
      <c r="M671" s="194">
        <f t="shared" si="426"/>
        <v>0.99999999999999989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0.27222888492013458</v>
      </c>
      <c r="G679" s="175">
        <f t="shared" si="428"/>
        <v>0.59172638048004422</v>
      </c>
      <c r="H679" s="175">
        <f t="shared" si="428"/>
        <v>0.77793919207281748</v>
      </c>
      <c r="I679" s="175">
        <f t="shared" si="428"/>
        <v>0.88181741603613584</v>
      </c>
      <c r="J679" s="175">
        <f t="shared" si="428"/>
        <v>0.9402220185585044</v>
      </c>
      <c r="K679" s="175">
        <f t="shared" si="428"/>
        <v>0.96964201210897139</v>
      </c>
      <c r="L679" s="175">
        <f t="shared" si="428"/>
        <v>0.98414400066716745</v>
      </c>
      <c r="M679" s="175">
        <f t="shared" si="428"/>
        <v>0.99224322007706234</v>
      </c>
      <c r="N679" s="175">
        <f t="shared" si="428"/>
        <v>0.99626042867040632</v>
      </c>
      <c r="O679" s="175">
        <f t="shared" si="428"/>
        <v>0.99813598808266257</v>
      </c>
      <c r="P679" s="175">
        <f t="shared" si="428"/>
        <v>0.99907931678673922</v>
      </c>
      <c r="Q679" s="175">
        <f t="shared" si="428"/>
        <v>0.99954114551315165</v>
      </c>
      <c r="R679" s="175">
        <f t="shared" si="428"/>
        <v>0.99978302754358173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-0.47692064620418823</v>
      </c>
      <c r="F680" s="179" t="e">
        <f t="shared" si="428"/>
        <v>#DIV/0!</v>
      </c>
      <c r="G680" s="179">
        <f t="shared" si="428"/>
        <v>0.25970018161091679</v>
      </c>
      <c r="H680" s="179">
        <f t="shared" si="428"/>
        <v>0.58357922997387934</v>
      </c>
      <c r="I680" s="179">
        <f t="shared" si="428"/>
        <v>0.7723741329297048</v>
      </c>
      <c r="J680" s="179">
        <f t="shared" si="428"/>
        <v>0.8827669238431326</v>
      </c>
      <c r="K680" s="179">
        <f t="shared" si="428"/>
        <v>0.93990406974895369</v>
      </c>
      <c r="L680" s="179">
        <f t="shared" si="428"/>
        <v>0.96846728057579723</v>
      </c>
      <c r="M680" s="179">
        <f t="shared" si="428"/>
        <v>0.98452843689007408</v>
      </c>
      <c r="N680" s="179">
        <f t="shared" si="428"/>
        <v>0.99253024355910091</v>
      </c>
      <c r="O680" s="179">
        <f t="shared" si="428"/>
        <v>0.99627430300851538</v>
      </c>
      <c r="P680" s="179">
        <f t="shared" si="428"/>
        <v>0.99815919379075724</v>
      </c>
      <c r="Q680" s="179">
        <f t="shared" si="428"/>
        <v>0.99908242846218664</v>
      </c>
      <c r="R680" s="179">
        <f t="shared" si="428"/>
        <v>0.99956608444621842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-0.20841537500589941</v>
      </c>
      <c r="F681" s="179">
        <f t="shared" si="428"/>
        <v>-0.48538388089202439</v>
      </c>
      <c r="G681" s="179" t="e">
        <f t="shared" si="428"/>
        <v>#DIV/0!</v>
      </c>
      <c r="H681" s="179">
        <f t="shared" si="428"/>
        <v>0.25803769494918205</v>
      </c>
      <c r="I681" s="179">
        <f t="shared" si="428"/>
        <v>0.57743898374826508</v>
      </c>
      <c r="J681" s="179">
        <f t="shared" si="428"/>
        <v>0.77568406627970377</v>
      </c>
      <c r="K681" s="179">
        <f t="shared" si="428"/>
        <v>0.88307221288307469</v>
      </c>
      <c r="L681" s="179">
        <f t="shared" si="428"/>
        <v>0.93811922256361324</v>
      </c>
      <c r="M681" s="179">
        <f t="shared" si="428"/>
        <v>0.96946450765458059</v>
      </c>
      <c r="N681" s="179">
        <f t="shared" si="428"/>
        <v>0.98521547811328625</v>
      </c>
      <c r="O681" s="179">
        <f t="shared" si="428"/>
        <v>0.99261680191389257</v>
      </c>
      <c r="P681" s="179">
        <f t="shared" si="428"/>
        <v>0.99634979093929221</v>
      </c>
      <c r="Q681" s="179">
        <f t="shared" si="428"/>
        <v>0.99817995782242386</v>
      </c>
      <c r="R681" s="179">
        <f t="shared" si="428"/>
        <v>0.9991391710439963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-5.7681263675811584E-2</v>
      </c>
      <c r="F682" s="179">
        <f t="shared" si="428"/>
        <v>-0.22440308178518714</v>
      </c>
      <c r="G682" s="179">
        <f t="shared" si="428"/>
        <v>-0.49224374877170379</v>
      </c>
      <c r="H682" s="179" t="e">
        <f t="shared" si="428"/>
        <v>#DIV/0!</v>
      </c>
      <c r="I682" s="179">
        <f t="shared" si="428"/>
        <v>0.24616489619496826</v>
      </c>
      <c r="J682" s="179">
        <f t="shared" si="428"/>
        <v>0.57979334125470128</v>
      </c>
      <c r="K682" s="179">
        <f t="shared" si="428"/>
        <v>0.7746623478924779</v>
      </c>
      <c r="L682" s="179">
        <f t="shared" si="428"/>
        <v>0.87887545461091698</v>
      </c>
      <c r="M682" s="179">
        <f t="shared" si="428"/>
        <v>0.93956715888167452</v>
      </c>
      <c r="N682" s="179">
        <f t="shared" si="428"/>
        <v>0.97057598058781458</v>
      </c>
      <c r="O682" s="179">
        <f t="shared" si="428"/>
        <v>0.98526989460868608</v>
      </c>
      <c r="P682" s="179">
        <f t="shared" si="428"/>
        <v>0.99270836037781274</v>
      </c>
      <c r="Q682" s="179">
        <f t="shared" si="428"/>
        <v>0.9963620743781787</v>
      </c>
      <c r="R682" s="179">
        <f t="shared" si="428"/>
        <v>0.99827880377968425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-1.5158993753124444E-2</v>
      </c>
      <c r="F683" s="179">
        <f t="shared" si="428"/>
        <v>-6.523643438433957E-2</v>
      </c>
      <c r="G683" s="179">
        <f t="shared" si="428"/>
        <v>-0.24816058379012829</v>
      </c>
      <c r="H683" s="179">
        <f t="shared" si="428"/>
        <v>-0.50037163682573627</v>
      </c>
      <c r="I683" s="179" t="e">
        <f t="shared" si="428"/>
        <v>#DIV/0!</v>
      </c>
      <c r="J683" s="179">
        <f t="shared" si="428"/>
        <v>0.2573110321064408</v>
      </c>
      <c r="K683" s="179">
        <f t="shared" si="428"/>
        <v>0.58409877128546472</v>
      </c>
      <c r="L683" s="179">
        <f t="shared" si="428"/>
        <v>0.77078077397553801</v>
      </c>
      <c r="M683" s="179">
        <f t="shared" si="428"/>
        <v>0.88334894558383592</v>
      </c>
      <c r="N683" s="179">
        <f t="shared" si="428"/>
        <v>0.94261124656620465</v>
      </c>
      <c r="O683" s="179">
        <f t="shared" si="428"/>
        <v>0.9711368170065221</v>
      </c>
      <c r="P683" s="179">
        <f t="shared" si="428"/>
        <v>0.98567785555205634</v>
      </c>
      <c r="Q683" s="179">
        <f t="shared" si="428"/>
        <v>0.99284604110394303</v>
      </c>
      <c r="R683" s="179">
        <f t="shared" si="428"/>
        <v>0.99661315292119979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-3.8047561063796016E-3</v>
      </c>
      <c r="F684" s="179">
        <f t="shared" si="428"/>
        <v>-1.6700123958943287E-2</v>
      </c>
      <c r="G684" s="179">
        <f t="shared" si="428"/>
        <v>-7.1936967435681634E-2</v>
      </c>
      <c r="H684" s="179">
        <f t="shared" si="428"/>
        <v>-0.27014800834665909</v>
      </c>
      <c r="I684" s="179">
        <f t="shared" si="428"/>
        <v>-0.50282586429824128</v>
      </c>
      <c r="J684" s="179" t="e">
        <f t="shared" si="428"/>
        <v>#DIV/0!</v>
      </c>
      <c r="K684" s="179">
        <f t="shared" si="428"/>
        <v>0.25615973664488484</v>
      </c>
      <c r="L684" s="179">
        <f t="shared" si="428"/>
        <v>0.5738105042598789</v>
      </c>
      <c r="M684" s="179">
        <f t="shared" si="428"/>
        <v>0.77536936608681439</v>
      </c>
      <c r="N684" s="179">
        <f t="shared" si="428"/>
        <v>0.88731382895722677</v>
      </c>
      <c r="O684" s="179">
        <f t="shared" si="428"/>
        <v>0.94281575603493628</v>
      </c>
      <c r="P684" s="179">
        <f t="shared" si="428"/>
        <v>0.97148922759429168</v>
      </c>
      <c r="Q684" s="179">
        <f t="shared" si="428"/>
        <v>0.98572522085464798</v>
      </c>
      <c r="R684" s="179">
        <f t="shared" si="428"/>
        <v>0.99323342590259123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-9.5202820511886108E-4</v>
      </c>
      <c r="F685" s="179">
        <f t="shared" si="428"/>
        <v>-4.1956953315308064E-3</v>
      </c>
      <c r="G685" s="179">
        <f t="shared" si="428"/>
        <v>-1.85149202688361E-2</v>
      </c>
      <c r="H685" s="179">
        <f t="shared" si="428"/>
        <v>-8.0477794677642184E-2</v>
      </c>
      <c r="I685" s="179">
        <f t="shared" si="428"/>
        <v>-0.27390422790570912</v>
      </c>
      <c r="J685" s="179">
        <f t="shared" si="428"/>
        <v>-0.50057800891127968</v>
      </c>
      <c r="K685" s="179" t="e">
        <f t="shared" si="428"/>
        <v>#DIV/0!</v>
      </c>
      <c r="L685" s="179">
        <f t="shared" si="428"/>
        <v>0.24821252663176563</v>
      </c>
      <c r="M685" s="179">
        <f t="shared" si="428"/>
        <v>0.58038845946230766</v>
      </c>
      <c r="N685" s="179">
        <f t="shared" si="428"/>
        <v>0.782259654829773</v>
      </c>
      <c r="O685" s="179">
        <f t="shared" si="428"/>
        <v>0.88769739619593002</v>
      </c>
      <c r="P685" s="179">
        <f t="shared" si="428"/>
        <v>0.94349914596155537</v>
      </c>
      <c r="Q685" s="179">
        <f t="shared" si="428"/>
        <v>0.97158125761037184</v>
      </c>
      <c r="R685" s="179">
        <f t="shared" si="428"/>
        <v>0.986495130284198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-2.3805644837220893E-4</v>
      </c>
      <c r="F686" s="179">
        <f t="shared" si="428"/>
        <v>-1.0500931704673852E-3</v>
      </c>
      <c r="G686" s="179">
        <f t="shared" si="428"/>
        <v>-4.6574202015762138E-3</v>
      </c>
      <c r="H686" s="179">
        <f t="shared" si="428"/>
        <v>-2.0848287515295209E-2</v>
      </c>
      <c r="I686" s="179">
        <f t="shared" si="428"/>
        <v>-8.2111514601534263E-2</v>
      </c>
      <c r="J686" s="179">
        <f t="shared" si="428"/>
        <v>-0.26658573886695769</v>
      </c>
      <c r="K686" s="179">
        <f t="shared" si="428"/>
        <v>-0.50198067384894407</v>
      </c>
      <c r="L686" s="179" t="e">
        <f t="shared" si="428"/>
        <v>#DIV/0!</v>
      </c>
      <c r="M686" s="179">
        <f t="shared" si="428"/>
        <v>0.25326845759979222</v>
      </c>
      <c r="N686" s="179">
        <f t="shared" si="428"/>
        <v>0.59040248050268218</v>
      </c>
      <c r="O686" s="179">
        <f t="shared" si="428"/>
        <v>0.78292943122866265</v>
      </c>
      <c r="P686" s="179">
        <f t="shared" si="428"/>
        <v>0.88898032531751436</v>
      </c>
      <c r="Q686" s="179">
        <f t="shared" si="428"/>
        <v>0.94367229017741416</v>
      </c>
      <c r="R686" s="179">
        <f t="shared" si="428"/>
        <v>0.97310178470064612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-5.9517104894207083E-5</v>
      </c>
      <c r="F687" s="179">
        <f t="shared" si="428"/>
        <v>-2.6259256466494059E-4</v>
      </c>
      <c r="G687" s="179">
        <f t="shared" si="428"/>
        <v>-1.1659971293676457E-3</v>
      </c>
      <c r="H687" s="179">
        <f t="shared" si="428"/>
        <v>-5.2522157665022334E-3</v>
      </c>
      <c r="I687" s="179">
        <f t="shared" si="428"/>
        <v>-2.1309808240600917E-2</v>
      </c>
      <c r="J687" s="179">
        <f t="shared" si="428"/>
        <v>-7.9192995224003901E-2</v>
      </c>
      <c r="K687" s="179">
        <f t="shared" si="428"/>
        <v>-0.27111356904447215</v>
      </c>
      <c r="L687" s="179">
        <f t="shared" si="428"/>
        <v>-0.51225204648352629</v>
      </c>
      <c r="M687" s="179" t="e">
        <f t="shared" si="428"/>
        <v>#DIV/0!</v>
      </c>
      <c r="N687" s="179">
        <f t="shared" si="428"/>
        <v>0.26113867156442278</v>
      </c>
      <c r="O687" s="179">
        <f t="shared" si="428"/>
        <v>0.59138476729157918</v>
      </c>
      <c r="P687" s="179">
        <f t="shared" si="428"/>
        <v>0.78517378314842967</v>
      </c>
      <c r="Q687" s="179">
        <f t="shared" si="428"/>
        <v>0.88928216594048626</v>
      </c>
      <c r="R687" s="179">
        <f t="shared" si="428"/>
        <v>0.94663732705776593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-1.4879460335058257E-5</v>
      </c>
      <c r="F688" s="179">
        <f t="shared" si="428"/>
        <v>-6.5652352129711892E-5</v>
      </c>
      <c r="G688" s="179">
        <f t="shared" si="428"/>
        <v>-2.9159713196608112E-4</v>
      </c>
      <c r="H688" s="179">
        <f t="shared" si="428"/>
        <v>-1.3153706140251178E-3</v>
      </c>
      <c r="I688" s="179">
        <f t="shared" si="428"/>
        <v>-5.3708857470460662E-3</v>
      </c>
      <c r="J688" s="179">
        <f t="shared" si="428"/>
        <v>-2.0506802718388589E-2</v>
      </c>
      <c r="K688" s="179">
        <f t="shared" si="428"/>
        <v>-8.0992358059555777E-2</v>
      </c>
      <c r="L688" s="179">
        <f t="shared" si="428"/>
        <v>-0.30862335770711324</v>
      </c>
      <c r="M688" s="179">
        <f t="shared" si="428"/>
        <v>-0.50559531956245241</v>
      </c>
      <c r="N688" s="179" t="e">
        <f t="shared" si="428"/>
        <v>#DIV/0!</v>
      </c>
      <c r="O688" s="179">
        <f t="shared" si="428"/>
        <v>0.26192220256858245</v>
      </c>
      <c r="P688" s="179">
        <f t="shared" si="428"/>
        <v>0.59468789592631555</v>
      </c>
      <c r="Q688" s="179">
        <f t="shared" si="428"/>
        <v>0.78559523366848705</v>
      </c>
      <c r="R688" s="179">
        <f t="shared" si="428"/>
        <v>0.89491675606142396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-3.7198764991530997E-6</v>
      </c>
      <c r="F689" s="179">
        <f t="shared" si="428"/>
        <v>-1.6413347525437193E-5</v>
      </c>
      <c r="G689" s="179">
        <f t="shared" si="428"/>
        <v>-7.2905249039776669E-5</v>
      </c>
      <c r="H689" s="179">
        <f t="shared" si="428"/>
        <v>-3.2898125227746725E-4</v>
      </c>
      <c r="I689" s="179">
        <f t="shared" si="428"/>
        <v>-1.3452383365830929E-3</v>
      </c>
      <c r="J689" s="179">
        <f t="shared" si="428"/>
        <v>-5.1658453374193222E-3</v>
      </c>
      <c r="K689" s="179">
        <f t="shared" si="428"/>
        <v>-2.1001460298477093E-2</v>
      </c>
      <c r="L689" s="179">
        <f t="shared" si="428"/>
        <v>-9.6717719378306005E-2</v>
      </c>
      <c r="M689" s="179">
        <f t="shared" si="428"/>
        <v>-0.28339431855944797</v>
      </c>
      <c r="N689" s="179">
        <f t="shared" si="428"/>
        <v>-0.4960575459808057</v>
      </c>
      <c r="O689" s="179" t="e">
        <f t="shared" si="428"/>
        <v>#DIV/0!</v>
      </c>
      <c r="P689" s="179">
        <f t="shared" si="428"/>
        <v>0.26457238497159757</v>
      </c>
      <c r="Q689" s="179">
        <f t="shared" si="428"/>
        <v>0.59479298634084721</v>
      </c>
      <c r="R689" s="179">
        <f t="shared" si="428"/>
        <v>0.79574281226598764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-9.2996983539216571E-7</v>
      </c>
      <c r="F690" s="179">
        <f t="shared" si="428"/>
        <v>-4.1033529845042837E-6</v>
      </c>
      <c r="G690" s="179">
        <f t="shared" si="428"/>
        <v>-1.8226680467209348E-5</v>
      </c>
      <c r="H690" s="179">
        <f t="shared" si="428"/>
        <v>-8.2253780360688544E-5</v>
      </c>
      <c r="I690" s="179">
        <f t="shared" si="428"/>
        <v>-3.3646047400895634E-4</v>
      </c>
      <c r="J690" s="179">
        <f t="shared" si="428"/>
        <v>-1.2937246210129537E-3</v>
      </c>
      <c r="K690" s="179">
        <f t="shared" si="428"/>
        <v>-5.2921269101454107E-3</v>
      </c>
      <c r="L690" s="179">
        <f t="shared" si="428"/>
        <v>-2.5382823466997557E-2</v>
      </c>
      <c r="M690" s="179">
        <f t="shared" si="428"/>
        <v>-8.5976522587386972E-2</v>
      </c>
      <c r="N690" s="179">
        <f t="shared" si="428"/>
        <v>-0.25281595084523617</v>
      </c>
      <c r="O690" s="179">
        <f t="shared" si="428"/>
        <v>-0.49515832488585459</v>
      </c>
      <c r="P690" s="179" t="e">
        <f t="shared" si="428"/>
        <v>#DIV/0!</v>
      </c>
      <c r="Q690" s="179">
        <f t="shared" si="428"/>
        <v>0.26214430149137541</v>
      </c>
      <c r="R690" s="179">
        <f t="shared" si="428"/>
        <v>0.61098894253517377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-2.3622726250150842E-7</v>
      </c>
      <c r="F691" s="179">
        <f t="shared" si="428"/>
        <v>-1.0423183252234475E-6</v>
      </c>
      <c r="G691" s="179">
        <f t="shared" si="428"/>
        <v>-4.6298915758408928E-6</v>
      </c>
      <c r="H691" s="179">
        <f t="shared" si="428"/>
        <v>-2.0894304932986658E-5</v>
      </c>
      <c r="I691" s="179">
        <f t="shared" si="428"/>
        <v>-8.5475669979519838E-5</v>
      </c>
      <c r="J691" s="179">
        <f t="shared" si="428"/>
        <v>-3.2876375056149575E-4</v>
      </c>
      <c r="K691" s="179">
        <f t="shared" si="428"/>
        <v>-1.3467289789426918E-3</v>
      </c>
      <c r="L691" s="179">
        <f t="shared" si="428"/>
        <v>-6.516826483101164E-3</v>
      </c>
      <c r="M691" s="179">
        <f t="shared" si="428"/>
        <v>-2.2733760903947627E-2</v>
      </c>
      <c r="N691" s="179">
        <f t="shared" si="428"/>
        <v>-7.4975037241250667E-2</v>
      </c>
      <c r="O691" s="179">
        <f t="shared" si="428"/>
        <v>-0.25332913076368441</v>
      </c>
      <c r="P691" s="179">
        <f t="shared" si="428"/>
        <v>-0.49301130355513667</v>
      </c>
      <c r="Q691" s="179" t="e">
        <f t="shared" si="428"/>
        <v>#DIV/0!</v>
      </c>
      <c r="R691" s="179">
        <f t="shared" si="428"/>
        <v>0.28546718500651119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-5.7196878398039245E-8</v>
      </c>
      <c r="F692" s="179">
        <f t="shared" si="428"/>
        <v>-2.5237293057204208E-7</v>
      </c>
      <c r="G692" s="179">
        <f t="shared" si="428"/>
        <v>-1.121020790492744E-6</v>
      </c>
      <c r="H692" s="179">
        <f t="shared" si="428"/>
        <v>-5.0590973499491436E-6</v>
      </c>
      <c r="I692" s="179">
        <f t="shared" si="428"/>
        <v>-2.0696499430569674E-5</v>
      </c>
      <c r="J692" s="179">
        <f t="shared" si="428"/>
        <v>-7.9610781731803847E-5</v>
      </c>
      <c r="K692" s="179">
        <f t="shared" si="428"/>
        <v>-3.2622518192338508E-4</v>
      </c>
      <c r="L692" s="179">
        <f t="shared" si="428"/>
        <v>-1.5819406906969734E-3</v>
      </c>
      <c r="M692" s="179">
        <f t="shared" si="428"/>
        <v>-5.5544560291537152E-3</v>
      </c>
      <c r="N692" s="179">
        <f t="shared" si="428"/>
        <v>-1.8743260706226669E-2</v>
      </c>
      <c r="O692" s="179">
        <f t="shared" si="428"/>
        <v>-7.1741980696930677E-2</v>
      </c>
      <c r="P692" s="179">
        <f t="shared" si="428"/>
        <v>-0.23885286793421817</v>
      </c>
      <c r="Q692" s="179">
        <f t="shared" si="428"/>
        <v>-0.48728976192946405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-9.0527006638783629E-10</v>
      </c>
      <c r="F693" s="179">
        <f t="shared" si="428"/>
        <v>-3.9943731280019347E-9</v>
      </c>
      <c r="G693" s="179">
        <f t="shared" si="428"/>
        <v>-1.7742698329545399E-8</v>
      </c>
      <c r="H693" s="179">
        <f t="shared" si="428"/>
        <v>-8.0071828528960709E-8</v>
      </c>
      <c r="I693" s="179">
        <f t="shared" si="428"/>
        <v>-3.2757179484862019E-7</v>
      </c>
      <c r="J693" s="179">
        <f t="shared" si="428"/>
        <v>-1.260061925890471E-6</v>
      </c>
      <c r="K693" s="179">
        <f t="shared" si="428"/>
        <v>-5.1639624492092532E-6</v>
      </c>
      <c r="L693" s="179">
        <f t="shared" si="428"/>
        <v>-2.5057062326521061E-5</v>
      </c>
      <c r="M693" s="179">
        <f t="shared" si="428"/>
        <v>-8.8140555363210043E-5</v>
      </c>
      <c r="N693" s="179">
        <f t="shared" si="428"/>
        <v>-2.991625327749084E-4</v>
      </c>
      <c r="O693" s="179">
        <f t="shared" si="428"/>
        <v>-1.1790463815377541E-3</v>
      </c>
      <c r="P693" s="179">
        <f t="shared" si="428"/>
        <v>-4.4944463932633195E-3</v>
      </c>
      <c r="Q693" s="179">
        <f t="shared" si="428"/>
        <v>-1.6908794308803047E-2</v>
      </c>
      <c r="R693" s="179">
        <f t="shared" si="428"/>
        <v>-6.0372545459795542E-2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-2.1426510452339561E-13</v>
      </c>
      <c r="F694" s="179">
        <f t="shared" si="428"/>
        <v>-9.4541375930207457E-13</v>
      </c>
      <c r="G694" s="179">
        <f t="shared" si="428"/>
        <v>-4.199455253104482E-12</v>
      </c>
      <c r="H694" s="179">
        <f t="shared" si="428"/>
        <v>-1.8951912696292087E-11</v>
      </c>
      <c r="I694" s="179">
        <f t="shared" si="428"/>
        <v>-7.7531796561046164E-11</v>
      </c>
      <c r="J694" s="179">
        <f t="shared" si="428"/>
        <v>-2.9823966423119792E-10</v>
      </c>
      <c r="K694" s="179">
        <f t="shared" si="428"/>
        <v>-1.2222422915171191E-9</v>
      </c>
      <c r="L694" s="179">
        <f t="shared" si="428"/>
        <v>-5.9307367631391403E-9</v>
      </c>
      <c r="M694" s="179">
        <f t="shared" si="428"/>
        <v>-2.0862487140103764E-8</v>
      </c>
      <c r="N694" s="179">
        <f t="shared" si="428"/>
        <v>-7.0816062824708603E-8</v>
      </c>
      <c r="O694" s="179">
        <f t="shared" si="428"/>
        <v>-2.7919514050661995E-7</v>
      </c>
      <c r="P694" s="179">
        <f t="shared" si="428"/>
        <v>-1.0656737725591887E-6</v>
      </c>
      <c r="Q694" s="179">
        <f t="shared" si="428"/>
        <v>-4.0302759117995285E-6</v>
      </c>
      <c r="R694" s="179">
        <f t="shared" si="428"/>
        <v>-1.4669616730737168E-5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5.5725554698770635E-2</v>
      </c>
      <c r="F806" s="179">
        <f t="shared" si="503"/>
        <v>6.0684701247988096E-2</v>
      </c>
      <c r="G806" s="179">
        <f t="shared" si="503"/>
        <v>5.2153174938475856E-2</v>
      </c>
      <c r="H806" s="179">
        <f t="shared" si="503"/>
        <v>5.1849173820602425E-2</v>
      </c>
      <c r="I806" s="179">
        <f t="shared" si="503"/>
        <v>5.3052458546545445E-2</v>
      </c>
      <c r="J806" s="179">
        <f t="shared" si="503"/>
        <v>5.4504487650620964E-2</v>
      </c>
      <c r="K806" s="179">
        <f t="shared" si="503"/>
        <v>5.4259684181165967E-2</v>
      </c>
      <c r="L806" s="179">
        <f t="shared" si="503"/>
        <v>5.1237759713579523E-2</v>
      </c>
      <c r="M806" s="179">
        <f t="shared" si="503"/>
        <v>5.3199760858533292E-2</v>
      </c>
      <c r="N806" s="179">
        <f t="shared" si="503"/>
        <v>5.6275814996734869E-2</v>
      </c>
      <c r="O806" s="179">
        <f t="shared" si="503"/>
        <v>5.6585075260576587E-2</v>
      </c>
      <c r="P806" s="179">
        <f t="shared" si="503"/>
        <v>5.7631809137848738E-2</v>
      </c>
      <c r="Q806" s="179">
        <f t="shared" si="503"/>
        <v>5.8590881826429284E-2</v>
      </c>
      <c r="R806" s="179">
        <f t="shared" si="503"/>
        <v>6.2047137840877446E-2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0.13250898136119066</v>
      </c>
      <c r="F807" s="179">
        <f t="shared" si="503"/>
        <v>0.21879634634054246</v>
      </c>
      <c r="G807" s="179">
        <f t="shared" si="503"/>
        <v>0.23377562808857233</v>
      </c>
      <c r="H807" s="179">
        <f t="shared" si="503"/>
        <v>0.20471664683750085</v>
      </c>
      <c r="I807" s="179">
        <f t="shared" si="503"/>
        <v>0.20680910263784869</v>
      </c>
      <c r="J807" s="179">
        <f t="shared" si="503"/>
        <v>0.21815002054089577</v>
      </c>
      <c r="K807" s="179">
        <f t="shared" si="503"/>
        <v>0.21938751533596881</v>
      </c>
      <c r="L807" s="179">
        <f t="shared" si="503"/>
        <v>0.20773806444305687</v>
      </c>
      <c r="M807" s="179">
        <f t="shared" si="503"/>
        <v>0.21583410590531155</v>
      </c>
      <c r="N807" s="179">
        <f t="shared" si="503"/>
        <v>0.22835215980922299</v>
      </c>
      <c r="O807" s="179">
        <f t="shared" si="503"/>
        <v>0.22961719695632113</v>
      </c>
      <c r="P807" s="179">
        <f t="shared" si="503"/>
        <v>0.23386733474180235</v>
      </c>
      <c r="Q807" s="179">
        <f t="shared" si="503"/>
        <v>0.23775987129176368</v>
      </c>
      <c r="R807" s="179">
        <f t="shared" si="503"/>
        <v>0.25178542581632218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8.2500226405055319E-2</v>
      </c>
      <c r="F808" s="179">
        <f t="shared" si="503"/>
        <v>0.1670800842337789</v>
      </c>
      <c r="G808" s="179">
        <f t="shared" si="503"/>
        <v>0.26831074060932947</v>
      </c>
      <c r="H808" s="179">
        <f t="shared" si="503"/>
        <v>0.28620945721890784</v>
      </c>
      <c r="I808" s="179">
        <f t="shared" si="503"/>
        <v>0.2590239940521562</v>
      </c>
      <c r="J808" s="179">
        <f t="shared" si="503"/>
        <v>0.26808355364242237</v>
      </c>
      <c r="K808" s="179">
        <f t="shared" si="503"/>
        <v>0.27718661624538848</v>
      </c>
      <c r="L808" s="179">
        <f t="shared" si="503"/>
        <v>0.26517566272070225</v>
      </c>
      <c r="M808" s="179">
        <f t="shared" si="503"/>
        <v>0.27622183920772836</v>
      </c>
      <c r="N808" s="179">
        <f t="shared" si="503"/>
        <v>0.2924389260350273</v>
      </c>
      <c r="O808" s="179">
        <f t="shared" si="503"/>
        <v>0.2941111924078666</v>
      </c>
      <c r="P808" s="179">
        <f t="shared" si="503"/>
        <v>0.29956840554234948</v>
      </c>
      <c r="Q808" s="179">
        <f t="shared" si="503"/>
        <v>0.30455789422147045</v>
      </c>
      <c r="R808" s="179">
        <f t="shared" si="503"/>
        <v>0.32252482607203015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3.7546797091334509E-2</v>
      </c>
      <c r="F809" s="179">
        <f t="shared" si="503"/>
        <v>7.858177910870999E-2</v>
      </c>
      <c r="G809" s="179">
        <f t="shared" si="503"/>
        <v>0.15669096833889312</v>
      </c>
      <c r="H809" s="179">
        <f t="shared" si="503"/>
        <v>0.24663081197251888</v>
      </c>
      <c r="I809" s="179">
        <f t="shared" si="503"/>
        <v>0.26560188446665578</v>
      </c>
      <c r="J809" s="179">
        <f t="shared" si="503"/>
        <v>0.24692462710739332</v>
      </c>
      <c r="K809" s="179">
        <f t="shared" si="503"/>
        <v>0.2518202627590812</v>
      </c>
      <c r="L809" s="179">
        <f t="shared" si="503"/>
        <v>0.247532273550228</v>
      </c>
      <c r="M809" s="179">
        <f t="shared" si="503"/>
        <v>0.26017879300668978</v>
      </c>
      <c r="N809" s="179">
        <f t="shared" si="503"/>
        <v>0.27615324468476038</v>
      </c>
      <c r="O809" s="179">
        <f t="shared" si="503"/>
        <v>0.2779208875519999</v>
      </c>
      <c r="P809" s="179">
        <f t="shared" si="503"/>
        <v>0.28312590031078244</v>
      </c>
      <c r="Q809" s="179">
        <f t="shared" si="503"/>
        <v>0.28785388541193335</v>
      </c>
      <c r="R809" s="179">
        <f t="shared" si="503"/>
        <v>0.30483877432810702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1.1552613102368107E-2</v>
      </c>
      <c r="F810" s="179">
        <f t="shared" si="506"/>
        <v>2.3799080309150976E-2</v>
      </c>
      <c r="G810" s="179">
        <f t="shared" si="506"/>
        <v>4.9500168651622552E-2</v>
      </c>
      <c r="H810" s="179">
        <f t="shared" si="506"/>
        <v>9.9230068026162216E-2</v>
      </c>
      <c r="I810" s="179">
        <f t="shared" si="506"/>
        <v>0.15471069022612927</v>
      </c>
      <c r="J810" s="179">
        <f t="shared" si="506"/>
        <v>0.17226893373286117</v>
      </c>
      <c r="K810" s="179">
        <f t="shared" si="506"/>
        <v>0.15711817047410551</v>
      </c>
      <c r="L810" s="179">
        <f t="shared" si="506"/>
        <v>0.15293649754834446</v>
      </c>
      <c r="M810" s="179">
        <f t="shared" si="506"/>
        <v>0.16437871907667473</v>
      </c>
      <c r="N810" s="179">
        <f t="shared" si="506"/>
        <v>0.17613081239077424</v>
      </c>
      <c r="O810" s="179">
        <f t="shared" si="506"/>
        <v>0.17773859680810514</v>
      </c>
      <c r="P810" s="179">
        <f t="shared" si="506"/>
        <v>0.18119168073597183</v>
      </c>
      <c r="Q810" s="179">
        <f t="shared" si="506"/>
        <v>0.18424939479069333</v>
      </c>
      <c r="R810" s="179">
        <f t="shared" si="506"/>
        <v>0.19512983372702805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2.722975082172984E-3</v>
      </c>
      <c r="F811" s="179">
        <f t="shared" si="506"/>
        <v>5.508315632273034E-3</v>
      </c>
      <c r="G811" s="179">
        <f t="shared" si="506"/>
        <v>1.1279049677305062E-2</v>
      </c>
      <c r="H811" s="179">
        <f t="shared" si="506"/>
        <v>2.3795054695815315E-2</v>
      </c>
      <c r="I811" s="179">
        <f t="shared" si="506"/>
        <v>4.7032295942346904E-2</v>
      </c>
      <c r="J811" s="179">
        <f t="shared" si="506"/>
        <v>7.5365387645146151E-2</v>
      </c>
      <c r="K811" s="179">
        <f t="shared" si="506"/>
        <v>8.2409997722564507E-2</v>
      </c>
      <c r="L811" s="179">
        <f t="shared" si="506"/>
        <v>7.2631549820342339E-2</v>
      </c>
      <c r="M811" s="179">
        <f t="shared" si="506"/>
        <v>7.6291316253069077E-2</v>
      </c>
      <c r="N811" s="179">
        <f t="shared" si="506"/>
        <v>8.378938604262294E-2</v>
      </c>
      <c r="O811" s="179">
        <f t="shared" si="506"/>
        <v>8.5417970239300881E-2</v>
      </c>
      <c r="P811" s="179">
        <f t="shared" si="506"/>
        <v>8.7313683904469946E-2</v>
      </c>
      <c r="Q811" s="179">
        <f t="shared" si="506"/>
        <v>8.884858971491906E-2</v>
      </c>
      <c r="R811" s="179">
        <f t="shared" si="506"/>
        <v>9.4112230167513175E-2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6.0818698900227822E-4</v>
      </c>
      <c r="F812" s="179">
        <f t="shared" si="506"/>
        <v>1.2157702346412009E-3</v>
      </c>
      <c r="G812" s="179">
        <f t="shared" si="506"/>
        <v>2.4414337754829038E-3</v>
      </c>
      <c r="H812" s="179">
        <f t="shared" si="506"/>
        <v>5.0716153606699052E-3</v>
      </c>
      <c r="I812" s="179">
        <f t="shared" si="506"/>
        <v>1.0577473041172084E-2</v>
      </c>
      <c r="J812" s="179">
        <f t="shared" si="506"/>
        <v>2.1319275905590993E-2</v>
      </c>
      <c r="K812" s="179">
        <f t="shared" si="506"/>
        <v>3.387172473303849E-2</v>
      </c>
      <c r="L812" s="179">
        <f t="shared" si="506"/>
        <v>3.5159207067085793E-2</v>
      </c>
      <c r="M812" s="179">
        <f t="shared" si="506"/>
        <v>3.3754174047076632E-2</v>
      </c>
      <c r="N812" s="179">
        <f t="shared" si="506"/>
        <v>3.6306591968355284E-2</v>
      </c>
      <c r="O812" s="179">
        <f t="shared" si="506"/>
        <v>3.8096347406326732E-2</v>
      </c>
      <c r="P812" s="179">
        <f t="shared" si="506"/>
        <v>3.9340377391242735E-2</v>
      </c>
      <c r="Q812" s="179">
        <f t="shared" si="506"/>
        <v>4.0141480827494497E-2</v>
      </c>
      <c r="R812" s="179">
        <f t="shared" si="506"/>
        <v>4.2550016246169463E-2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3.468552494927828E-4</v>
      </c>
      <c r="F813" s="179">
        <f t="shared" si="506"/>
        <v>6.887633720171403E-4</v>
      </c>
      <c r="G813" s="179">
        <f t="shared" si="506"/>
        <v>1.3653755193101184E-3</v>
      </c>
      <c r="H813" s="179">
        <f t="shared" si="506"/>
        <v>2.7769019865553652E-3</v>
      </c>
      <c r="I813" s="179">
        <f t="shared" si="506"/>
        <v>5.7144182369476566E-3</v>
      </c>
      <c r="J813" s="179">
        <f t="shared" si="506"/>
        <v>1.2142942416502064E-2</v>
      </c>
      <c r="K813" s="179">
        <f t="shared" si="506"/>
        <v>2.4435437925749075E-2</v>
      </c>
      <c r="L813" s="179">
        <f t="shared" si="506"/>
        <v>3.7224960172016083E-2</v>
      </c>
      <c r="M813" s="179">
        <f t="shared" si="506"/>
        <v>4.1894838774309093E-2</v>
      </c>
      <c r="N813" s="179">
        <f t="shared" si="506"/>
        <v>4.0358880053709752E-2</v>
      </c>
      <c r="O813" s="179">
        <f t="shared" si="506"/>
        <v>4.188410083636887E-2</v>
      </c>
      <c r="P813" s="179">
        <f t="shared" si="506"/>
        <v>4.4526044040266277E-2</v>
      </c>
      <c r="Q813" s="179">
        <f t="shared" si="506"/>
        <v>4.5903417147930711E-2</v>
      </c>
      <c r="R813" s="179">
        <f t="shared" si="506"/>
        <v>4.8795482175206246E-2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5.1012185739364056E-4</v>
      </c>
      <c r="F814" s="179">
        <f t="shared" si="509"/>
        <v>1.0094159187974464E-3</v>
      </c>
      <c r="G814" s="179">
        <f t="shared" si="509"/>
        <v>1.9864992042179534E-3</v>
      </c>
      <c r="H814" s="179">
        <f t="shared" si="509"/>
        <v>3.982819312842719E-3</v>
      </c>
      <c r="I814" s="179">
        <f t="shared" si="509"/>
        <v>8.0329088559582679E-3</v>
      </c>
      <c r="J814" s="179">
        <f t="shared" si="509"/>
        <v>1.6880725742973762E-2</v>
      </c>
      <c r="K814" s="179">
        <f t="shared" si="509"/>
        <v>3.5828972676234444E-2</v>
      </c>
      <c r="L814" s="179">
        <f t="shared" si="509"/>
        <v>7.1615832985715805E-2</v>
      </c>
      <c r="M814" s="179">
        <f t="shared" si="509"/>
        <v>0.11294816623308249</v>
      </c>
      <c r="N814" s="179">
        <f t="shared" si="509"/>
        <v>0.13076913353757139</v>
      </c>
      <c r="O814" s="179">
        <f t="shared" si="509"/>
        <v>0.1195677850128109</v>
      </c>
      <c r="P814" s="179">
        <f t="shared" si="509"/>
        <v>0.12568187058332092</v>
      </c>
      <c r="Q814" s="179">
        <f t="shared" si="509"/>
        <v>0.13350462037801505</v>
      </c>
      <c r="R814" s="179">
        <f t="shared" si="509"/>
        <v>0.14344071188088472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1.2599961086119698E-4</v>
      </c>
      <c r="F815" s="179">
        <f t="shared" si="509"/>
        <v>2.4887580975469073E-4</v>
      </c>
      <c r="G815" s="179">
        <f t="shared" si="509"/>
        <v>4.8789681153758462E-4</v>
      </c>
      <c r="H815" s="179">
        <f t="shared" si="509"/>
        <v>9.7030402727044899E-4</v>
      </c>
      <c r="I815" s="179">
        <f t="shared" si="509"/>
        <v>1.9302475181927098E-3</v>
      </c>
      <c r="J815" s="179">
        <f t="shared" si="509"/>
        <v>3.9840772877935355E-3</v>
      </c>
      <c r="K815" s="179">
        <f t="shared" si="509"/>
        <v>8.3467908863177273E-3</v>
      </c>
      <c r="L815" s="179">
        <f t="shared" si="509"/>
        <v>1.7808718094812024E-2</v>
      </c>
      <c r="M815" s="179">
        <f t="shared" si="509"/>
        <v>3.5562278906543732E-2</v>
      </c>
      <c r="N815" s="179">
        <f t="shared" si="509"/>
        <v>5.8302740989497399E-2</v>
      </c>
      <c r="O815" s="179">
        <f t="shared" si="509"/>
        <v>6.5059496535543729E-2</v>
      </c>
      <c r="P815" s="179">
        <f t="shared" si="509"/>
        <v>5.9951039864739257E-2</v>
      </c>
      <c r="Q815" s="179">
        <f t="shared" si="509"/>
        <v>6.3084713678563928E-2</v>
      </c>
      <c r="R815" s="179">
        <f t="shared" si="509"/>
        <v>6.9932594620356281E-2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1.6133825334114528E-5</v>
      </c>
      <c r="F816" s="179">
        <f t="shared" si="509"/>
        <v>3.1838636341718531E-5</v>
      </c>
      <c r="G816" s="179">
        <f t="shared" si="509"/>
        <v>6.229315582956195E-5</v>
      </c>
      <c r="H816" s="179">
        <f t="shared" si="509"/>
        <v>1.2335371194097729E-4</v>
      </c>
      <c r="I816" s="179">
        <f t="shared" si="509"/>
        <v>2.434714565138164E-4</v>
      </c>
      <c r="J816" s="179">
        <f t="shared" si="509"/>
        <v>4.9633201718993301E-4</v>
      </c>
      <c r="K816" s="179">
        <f t="shared" si="509"/>
        <v>1.0196065645418084E-3</v>
      </c>
      <c r="L816" s="179">
        <f t="shared" si="509"/>
        <v>2.1371029314445149E-3</v>
      </c>
      <c r="M816" s="179">
        <f t="shared" si="509"/>
        <v>4.5458979232348932E-3</v>
      </c>
      <c r="N816" s="179">
        <f t="shared" si="509"/>
        <v>9.2102765251361671E-3</v>
      </c>
      <c r="O816" s="179">
        <f t="shared" si="509"/>
        <v>1.500518457703357E-2</v>
      </c>
      <c r="P816" s="179">
        <f t="shared" si="509"/>
        <v>1.6983308418645655E-2</v>
      </c>
      <c r="Q816" s="179">
        <f t="shared" si="509"/>
        <v>1.5557129526543445E-2</v>
      </c>
      <c r="R816" s="179">
        <f t="shared" si="509"/>
        <v>1.7068537090740642E-2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7.0621610903167776E-6</v>
      </c>
      <c r="F817" s="179">
        <f t="shared" si="509"/>
        <v>1.3930185022014503E-5</v>
      </c>
      <c r="G817" s="179">
        <f t="shared" si="509"/>
        <v>2.7227689578599208E-5</v>
      </c>
      <c r="H817" s="179">
        <f t="shared" si="509"/>
        <v>5.3798419852823178E-5</v>
      </c>
      <c r="I817" s="179">
        <f t="shared" si="509"/>
        <v>1.0574702926695235E-4</v>
      </c>
      <c r="J817" s="179">
        <f t="shared" si="509"/>
        <v>2.1405966768471782E-4</v>
      </c>
      <c r="K817" s="179">
        <f t="shared" si="509"/>
        <v>4.339117454880324E-4</v>
      </c>
      <c r="L817" s="179">
        <f t="shared" si="509"/>
        <v>8.8598455479477699E-4</v>
      </c>
      <c r="M817" s="179">
        <f t="shared" si="509"/>
        <v>1.8725876784431341E-3</v>
      </c>
      <c r="N817" s="179">
        <f t="shared" si="509"/>
        <v>3.9876424633076583E-3</v>
      </c>
      <c r="O817" s="179">
        <f t="shared" si="509"/>
        <v>8.0711555416751041E-3</v>
      </c>
      <c r="P817" s="179">
        <f t="shared" si="509"/>
        <v>1.3267440316553367E-2</v>
      </c>
      <c r="Q817" s="179">
        <f t="shared" si="509"/>
        <v>1.5001535046750756E-2</v>
      </c>
      <c r="R817" s="179">
        <f t="shared" si="509"/>
        <v>1.4066130240953425E-2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7.521233141318262E-2</v>
      </c>
      <c r="F933" s="179" t="e">
        <f t="shared" si="605"/>
        <v>#DIV/0!</v>
      </c>
      <c r="G933" s="179">
        <f t="shared" si="605"/>
        <v>5.2901206041919939E-2</v>
      </c>
      <c r="H933" s="179">
        <f t="shared" si="605"/>
        <v>4.5968852200288512E-2</v>
      </c>
      <c r="I933" s="179">
        <f t="shared" si="605"/>
        <v>4.2799849664065477E-2</v>
      </c>
      <c r="J933" s="179">
        <f t="shared" si="605"/>
        <v>4.1274356800855214E-2</v>
      </c>
      <c r="K933" s="179">
        <f t="shared" si="605"/>
        <v>4.0373421079607619E-2</v>
      </c>
      <c r="L933" s="179">
        <f t="shared" si="605"/>
        <v>3.9852416132503669E-2</v>
      </c>
      <c r="M933" s="179">
        <f t="shared" si="605"/>
        <v>3.9693524076545757E-2</v>
      </c>
      <c r="N933" s="179">
        <f t="shared" si="605"/>
        <v>3.9606673074419993E-2</v>
      </c>
      <c r="O933" s="179">
        <f t="shared" si="605"/>
        <v>3.9544937916424758E-2</v>
      </c>
      <c r="P933" s="179">
        <f t="shared" si="605"/>
        <v>3.9514624911305543E-2</v>
      </c>
      <c r="Q933" s="179">
        <f t="shared" si="605"/>
        <v>3.9498747551758202E-2</v>
      </c>
      <c r="R933" s="179">
        <f t="shared" si="605"/>
        <v>3.9491004753943786E-2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0.2788491088455502</v>
      </c>
      <c r="F934" s="179">
        <f t="shared" si="605"/>
        <v>0.28802071216205027</v>
      </c>
      <c r="G934" s="179" t="e">
        <f t="shared" si="605"/>
        <v>#DIV/0!</v>
      </c>
      <c r="H934" s="179">
        <f t="shared" si="605"/>
        <v>0.2071214204134198</v>
      </c>
      <c r="I934" s="179">
        <f t="shared" si="605"/>
        <v>0.18521341369285088</v>
      </c>
      <c r="J934" s="179">
        <f t="shared" si="605"/>
        <v>0.17413665625264843</v>
      </c>
      <c r="K934" s="179">
        <f t="shared" si="605"/>
        <v>0.16725807866054079</v>
      </c>
      <c r="L934" s="179">
        <f t="shared" si="605"/>
        <v>0.16316968911133189</v>
      </c>
      <c r="M934" s="179">
        <f t="shared" si="605"/>
        <v>0.16191402260686188</v>
      </c>
      <c r="N934" s="179">
        <f t="shared" si="605"/>
        <v>0.16122128081706497</v>
      </c>
      <c r="O934" s="179">
        <f t="shared" si="605"/>
        <v>0.16072607216202137</v>
      </c>
      <c r="P934" s="179">
        <f t="shared" si="605"/>
        <v>0.16048247390881806</v>
      </c>
      <c r="Q934" s="179">
        <f t="shared" si="605"/>
        <v>0.16035475616736358</v>
      </c>
      <c r="R934" s="179">
        <f t="shared" si="605"/>
        <v>0.16029244589160629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0.33823659494703717</v>
      </c>
      <c r="F935" s="179">
        <f t="shared" si="605"/>
        <v>0.34017625302099824</v>
      </c>
      <c r="G935" s="179">
        <f t="shared" si="605"/>
        <v>0.34583929614719372</v>
      </c>
      <c r="H935" s="179" t="e">
        <f t="shared" si="605"/>
        <v>#DIV/0!</v>
      </c>
      <c r="I935" s="179">
        <f t="shared" si="605"/>
        <v>0.26235498260932638</v>
      </c>
      <c r="J935" s="179">
        <f t="shared" si="605"/>
        <v>0.23863550232986816</v>
      </c>
      <c r="K935" s="179">
        <f t="shared" si="605"/>
        <v>0.2226159025610395</v>
      </c>
      <c r="L935" s="179">
        <f t="shared" si="605"/>
        <v>0.21263782496344685</v>
      </c>
      <c r="M935" s="179">
        <f t="shared" si="605"/>
        <v>0.20953677026921858</v>
      </c>
      <c r="N935" s="179">
        <f t="shared" si="605"/>
        <v>0.20779489000286056</v>
      </c>
      <c r="O935" s="179">
        <f t="shared" si="605"/>
        <v>0.20653564743479502</v>
      </c>
      <c r="P935" s="179">
        <f t="shared" si="605"/>
        <v>0.20591397023192773</v>
      </c>
      <c r="Q935" s="179">
        <f t="shared" si="605"/>
        <v>0.20558738334491428</v>
      </c>
      <c r="R935" s="179">
        <f t="shared" si="605"/>
        <v>0.20542791063108687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0.31463591716575928</v>
      </c>
      <c r="F936" s="179">
        <f t="shared" si="605"/>
        <v>0.30494249379444444</v>
      </c>
      <c r="G936" s="179">
        <f t="shared" si="605"/>
        <v>0.30513731350944617</v>
      </c>
      <c r="H936" s="179">
        <f t="shared" si="605"/>
        <v>0.30881571199165042</v>
      </c>
      <c r="I936" s="179" t="e">
        <f t="shared" si="605"/>
        <v>#DIV/0!</v>
      </c>
      <c r="J936" s="179">
        <f t="shared" si="605"/>
        <v>0.24978426624184169</v>
      </c>
      <c r="K936" s="179">
        <f t="shared" si="605"/>
        <v>0.2243091651111894</v>
      </c>
      <c r="L936" s="179">
        <f t="shared" si="605"/>
        <v>0.20723011606395472</v>
      </c>
      <c r="M936" s="179">
        <f t="shared" si="605"/>
        <v>0.20183753442407174</v>
      </c>
      <c r="N936" s="179">
        <f t="shared" si="605"/>
        <v>0.19870853074124967</v>
      </c>
      <c r="O936" s="179">
        <f t="shared" si="605"/>
        <v>0.19639838824161482</v>
      </c>
      <c r="P936" s="179">
        <f t="shared" si="605"/>
        <v>0.19525009391587758</v>
      </c>
      <c r="Q936" s="179">
        <f t="shared" si="605"/>
        <v>0.19464457806180552</v>
      </c>
      <c r="R936" s="179">
        <f t="shared" si="605"/>
        <v>0.19434840718160237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0.20054022291571855</v>
      </c>
      <c r="F937" s="179">
        <f t="shared" si="608"/>
        <v>0.19196260959511996</v>
      </c>
      <c r="G937" s="179">
        <f t="shared" si="608"/>
        <v>0.18527727840115013</v>
      </c>
      <c r="H937" s="179">
        <f t="shared" si="608"/>
        <v>0.18639834498932908</v>
      </c>
      <c r="I937" s="179">
        <f t="shared" si="608"/>
        <v>0.19307160991478772</v>
      </c>
      <c r="J937" s="179" t="e">
        <f t="shared" si="608"/>
        <v>#DIV/0!</v>
      </c>
      <c r="K937" s="179">
        <f t="shared" si="608"/>
        <v>0.1588960826387657</v>
      </c>
      <c r="L937" s="179">
        <f t="shared" si="608"/>
        <v>0.13994397496553512</v>
      </c>
      <c r="M937" s="179">
        <f t="shared" si="608"/>
        <v>0.13385988835381585</v>
      </c>
      <c r="N937" s="179">
        <f t="shared" si="608"/>
        <v>0.13011779094168233</v>
      </c>
      <c r="O937" s="179">
        <f t="shared" si="608"/>
        <v>0.12724156912887258</v>
      </c>
      <c r="P937" s="179">
        <f t="shared" si="608"/>
        <v>0.12579302139807189</v>
      </c>
      <c r="Q937" s="179">
        <f t="shared" si="608"/>
        <v>0.12502344808500179</v>
      </c>
      <c r="R937" s="179">
        <f t="shared" si="608"/>
        <v>0.12464576575329517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9.6622851295575782E-2</v>
      </c>
      <c r="F938" s="179">
        <f t="shared" si="608"/>
        <v>9.2188070976218076E-2</v>
      </c>
      <c r="G938" s="179">
        <f t="shared" si="608"/>
        <v>8.7896682822499808E-2</v>
      </c>
      <c r="H938" s="179">
        <f t="shared" si="608"/>
        <v>8.5423999409678347E-2</v>
      </c>
      <c r="I938" s="179">
        <f t="shared" si="608"/>
        <v>8.8062445990835431E-2</v>
      </c>
      <c r="J938" s="179">
        <f t="shared" si="608"/>
        <v>9.4705693259662035E-2</v>
      </c>
      <c r="K938" s="179" t="e">
        <f t="shared" si="608"/>
        <v>#DIV/0!</v>
      </c>
      <c r="L938" s="179">
        <f t="shared" si="608"/>
        <v>7.331407478044423E-2</v>
      </c>
      <c r="M938" s="179">
        <f t="shared" si="608"/>
        <v>6.8624017955710145E-2</v>
      </c>
      <c r="N938" s="179">
        <f t="shared" si="608"/>
        <v>6.5436874255076147E-2</v>
      </c>
      <c r="O938" s="179">
        <f t="shared" si="608"/>
        <v>6.2803114718124428E-2</v>
      </c>
      <c r="P938" s="179">
        <f t="shared" si="608"/>
        <v>6.1445008664745032E-2</v>
      </c>
      <c r="Q938" s="179">
        <f t="shared" si="608"/>
        <v>6.0713168660081591E-2</v>
      </c>
      <c r="R938" s="179">
        <f t="shared" si="608"/>
        <v>6.0351654003469354E-2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4.3683835158883133E-2</v>
      </c>
      <c r="F939" s="179">
        <f t="shared" si="608"/>
        <v>4.1644392743148573E-2</v>
      </c>
      <c r="G939" s="179">
        <f t="shared" si="608"/>
        <v>3.9577130587757733E-2</v>
      </c>
      <c r="H939" s="179">
        <f t="shared" si="608"/>
        <v>3.7993950657616508E-2</v>
      </c>
      <c r="I939" s="179">
        <f t="shared" si="608"/>
        <v>3.7906243411922558E-2</v>
      </c>
      <c r="J939" s="179">
        <f t="shared" si="608"/>
        <v>4.0373502982065754E-2</v>
      </c>
      <c r="K939" s="179">
        <f t="shared" si="608"/>
        <v>4.2380630094402814E-2</v>
      </c>
      <c r="L939" s="179" t="e">
        <f t="shared" si="608"/>
        <v>#DIV/0!</v>
      </c>
      <c r="M939" s="179">
        <f t="shared" si="608"/>
        <v>3.411317283170448E-2</v>
      </c>
      <c r="N939" s="179">
        <f t="shared" si="608"/>
        <v>3.1802994517367254E-2</v>
      </c>
      <c r="O939" s="179">
        <f t="shared" si="608"/>
        <v>2.9630680419016207E-2</v>
      </c>
      <c r="P939" s="179">
        <f t="shared" si="608"/>
        <v>2.8466057084622264E-2</v>
      </c>
      <c r="Q939" s="179">
        <f t="shared" si="608"/>
        <v>2.7822134090814368E-2</v>
      </c>
      <c r="R939" s="179">
        <f t="shared" si="608"/>
        <v>2.7500115327573144E-2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5.0140719373792546E-2</v>
      </c>
      <c r="F940" s="179">
        <f t="shared" si="608"/>
        <v>4.7789922065664688E-2</v>
      </c>
      <c r="G940" s="179">
        <f t="shared" si="608"/>
        <v>4.538024808630968E-2</v>
      </c>
      <c r="H940" s="179">
        <f t="shared" si="608"/>
        <v>4.342144270966352E-2</v>
      </c>
      <c r="I940" s="179">
        <f t="shared" si="608"/>
        <v>4.2814071090537226E-2</v>
      </c>
      <c r="J940" s="179">
        <f t="shared" si="608"/>
        <v>4.4087214539356247E-2</v>
      </c>
      <c r="K940" s="179">
        <f t="shared" si="608"/>
        <v>4.5949203613337999E-2</v>
      </c>
      <c r="L940" s="179">
        <f t="shared" si="608"/>
        <v>4.5107249845332806E-2</v>
      </c>
      <c r="M940" s="179" t="e">
        <f t="shared" si="608"/>
        <v>#DIV/0!</v>
      </c>
      <c r="N940" s="179">
        <f t="shared" si="608"/>
        <v>4.0860973879694479E-2</v>
      </c>
      <c r="O940" s="179">
        <f t="shared" si="608"/>
        <v>3.6592498542536753E-2</v>
      </c>
      <c r="P940" s="179">
        <f t="shared" si="608"/>
        <v>3.4159486935373462E-2</v>
      </c>
      <c r="Q940" s="179">
        <f t="shared" si="608"/>
        <v>3.2755122697656631E-2</v>
      </c>
      <c r="R940" s="179">
        <f t="shared" si="608"/>
        <v>3.2037288867524376E-2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0.14795875454466692</v>
      </c>
      <c r="F941" s="179">
        <f t="shared" si="611"/>
        <v>0.14101454531691102</v>
      </c>
      <c r="G941" s="179">
        <f t="shared" si="611"/>
        <v>0.13387666046096527</v>
      </c>
      <c r="H941" s="179">
        <f t="shared" si="611"/>
        <v>0.12799069386653</v>
      </c>
      <c r="I941" s="179">
        <f t="shared" si="611"/>
        <v>0.12580093650104407</v>
      </c>
      <c r="J941" s="179">
        <f t="shared" si="611"/>
        <v>0.12801203978507331</v>
      </c>
      <c r="K941" s="179">
        <f t="shared" si="611"/>
        <v>0.12903360526961399</v>
      </c>
      <c r="L941" s="179">
        <f t="shared" si="611"/>
        <v>0.12753778580787847</v>
      </c>
      <c r="M941" s="179">
        <f t="shared" si="611"/>
        <v>0.13975022487527686</v>
      </c>
      <c r="N941" s="179" t="e">
        <f t="shared" si="611"/>
        <v>#DIV/0!</v>
      </c>
      <c r="O941" s="179">
        <f t="shared" si="611"/>
        <v>0.12107584325034729</v>
      </c>
      <c r="P941" s="179">
        <f t="shared" si="611"/>
        <v>0.10883589123889635</v>
      </c>
      <c r="Q941" s="179">
        <f t="shared" si="611"/>
        <v>0.10126193532933042</v>
      </c>
      <c r="R941" s="179">
        <f t="shared" si="611"/>
        <v>9.7251494266126504E-2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7.3210050460599446E-2</v>
      </c>
      <c r="F942" s="179">
        <f t="shared" si="611"/>
        <v>6.9773148433979096E-2</v>
      </c>
      <c r="G942" s="179">
        <f t="shared" si="611"/>
        <v>6.6237947491147434E-2</v>
      </c>
      <c r="H942" s="179">
        <f t="shared" si="611"/>
        <v>6.3312445745537071E-2</v>
      </c>
      <c r="I942" s="179">
        <f t="shared" si="611"/>
        <v>6.2179136396423758E-2</v>
      </c>
      <c r="J942" s="179">
        <f t="shared" si="611"/>
        <v>6.3070887784746871E-2</v>
      </c>
      <c r="K942" s="179">
        <f t="shared" si="611"/>
        <v>6.2822118951749467E-2</v>
      </c>
      <c r="L942" s="179">
        <f t="shared" si="611"/>
        <v>6.0237881666368683E-2</v>
      </c>
      <c r="M942" s="179">
        <f t="shared" si="611"/>
        <v>6.5642928828619232E-2</v>
      </c>
      <c r="N942" s="179">
        <f t="shared" si="611"/>
        <v>7.4284278169634468E-2</v>
      </c>
      <c r="O942" s="179" t="e">
        <f t="shared" si="611"/>
        <v>#DIV/0!</v>
      </c>
      <c r="P942" s="179">
        <f t="shared" si="611"/>
        <v>6.0741413422492889E-2</v>
      </c>
      <c r="Q942" s="179">
        <f t="shared" si="611"/>
        <v>5.4296874637156961E-2</v>
      </c>
      <c r="R942" s="179">
        <f t="shared" si="611"/>
        <v>5.0693386523356421E-2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1.8763900606028713E-2</v>
      </c>
      <c r="F943" s="179">
        <f t="shared" si="611"/>
        <v>1.7882956924910466E-2</v>
      </c>
      <c r="G943" s="179">
        <f t="shared" si="611"/>
        <v>1.6976660835320397E-2</v>
      </c>
      <c r="H943" s="179">
        <f t="shared" si="611"/>
        <v>1.6226006713011699E-2</v>
      </c>
      <c r="I943" s="179">
        <f t="shared" si="611"/>
        <v>1.5932335370479982E-2</v>
      </c>
      <c r="J943" s="179">
        <f t="shared" si="611"/>
        <v>1.6147774411410781E-2</v>
      </c>
      <c r="K943" s="179">
        <f t="shared" si="611"/>
        <v>1.6032738733309789E-2</v>
      </c>
      <c r="L943" s="179">
        <f t="shared" si="611"/>
        <v>1.5191657133544216E-2</v>
      </c>
      <c r="M943" s="179">
        <f t="shared" si="611"/>
        <v>1.6026115012577117E-2</v>
      </c>
      <c r="N943" s="179">
        <f t="shared" si="611"/>
        <v>1.7835331526790642E-2</v>
      </c>
      <c r="O943" s="179">
        <f t="shared" si="611"/>
        <v>1.9170685533489627E-2</v>
      </c>
      <c r="P943" s="179" t="e">
        <f t="shared" si="611"/>
        <v>#DIV/0!</v>
      </c>
      <c r="Q943" s="179">
        <f t="shared" si="611"/>
        <v>1.5789689461827891E-2</v>
      </c>
      <c r="R943" s="179">
        <f t="shared" si="611"/>
        <v>1.4221430761885789E-2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1.630305688501054E-2</v>
      </c>
      <c r="F944" s="179">
        <f t="shared" si="611"/>
        <v>1.5537634480603562E-2</v>
      </c>
      <c r="G944" s="179">
        <f t="shared" si="611"/>
        <v>1.475015040434908E-2</v>
      </c>
      <c r="H944" s="179">
        <f t="shared" si="611"/>
        <v>1.4097761072041292E-2</v>
      </c>
      <c r="I944" s="179">
        <f t="shared" si="611"/>
        <v>1.3841911869259808E-2</v>
      </c>
      <c r="J944" s="179">
        <f t="shared" si="611"/>
        <v>1.4026254476435905E-2</v>
      </c>
      <c r="K944" s="179">
        <f t="shared" si="611"/>
        <v>1.3915087023854375E-2</v>
      </c>
      <c r="L944" s="179">
        <f t="shared" si="611"/>
        <v>1.3142444914837313E-2</v>
      </c>
      <c r="M944" s="179">
        <f t="shared" si="611"/>
        <v>1.3702123982440766E-2</v>
      </c>
      <c r="N944" s="179">
        <f t="shared" si="611"/>
        <v>1.4731492318096465E-2</v>
      </c>
      <c r="O944" s="179">
        <f t="shared" si="611"/>
        <v>1.5597449172776652E-2</v>
      </c>
      <c r="P944" s="179">
        <f t="shared" si="611"/>
        <v>1.7047147351205525E-2</v>
      </c>
      <c r="Q944" s="179" t="e">
        <f t="shared" si="611"/>
        <v>#DIV/0!</v>
      </c>
      <c r="R944" s="179">
        <f t="shared" si="611"/>
        <v>1.4237108478971741E-2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0.13593697137410524</v>
      </c>
      <c r="F1058" s="199">
        <f t="array" ref="F1058">IF(F33=MAX(IF(ISNUMBER($E$33:$DT$33),$E$33:$DT$33)),0,SUM(IF($D$805:$D$924&gt;=F33+1,IF($D$805:$D$924&lt;=MAX(IF(ISNUMBER($E$33:$DT$33),$E$33:$DT$33)),F$805:F$924))))</f>
        <v>0.11109776920670821</v>
      </c>
      <c r="G1058" s="199">
        <f t="array" ref="G1058">IF(G33=MAX(IF(ISNUMBER($E$33:$DT$33),$E$33:$DT$33)),0,SUM(IF($D$805:$D$924&gt;=G33+1,IF($D$805:$D$924&lt;=MAX(IF(ISNUMBER($E$33:$DT$33),$E$33:$DT$33)),G$805:G$924))))</f>
        <v>6.7149944484884344E-2</v>
      </c>
      <c r="H1058" s="199">
        <f t="array" ref="H1058">IF(H33=MAX(IF(ISNUMBER($E$33:$DT$33),$E$33:$DT$33)),0,SUM(IF($D$805:$D$924&gt;=H33+1,IF($D$805:$D$924&lt;=MAX(IF(ISNUMBER($E$33:$DT$33),$E$33:$DT$33)),H$805:H$924))))</f>
        <v>3.6773847514947548E-2</v>
      </c>
      <c r="I1058" s="199">
        <f t="array" ref="I1058">IF(I33=MAX(IF(ISNUMBER($E$33:$DT$33),$E$33:$DT$33)),0,SUM(IF($D$805:$D$924&gt;=I33+1,IF($D$805:$D$924&lt;=MAX(IF(ISNUMBER($E$33:$DT$33),$E$33:$DT$33)),I$805:I$924))))</f>
        <v>2.6604266138051485E-2</v>
      </c>
      <c r="J1058" s="199">
        <f t="array" ref="J1058">IF(J33=MAX(IF(ISNUMBER($E$33:$DT$33),$E$33:$DT$33)),0,SUM(IF($D$805:$D$924&gt;=J33+1,IF($D$805:$D$924&lt;=MAX(IF(ISNUMBER($E$33:$DT$33),$E$33:$DT$33)),J$805:J$924))))</f>
        <v>3.3718137132144006E-2</v>
      </c>
      <c r="K1058" s="199">
        <f t="array" ref="K1058">IF(K33=MAX(IF(ISNUMBER($E$33:$DT$33),$E$33:$DT$33)),0,SUM(IF($D$805:$D$924&gt;=K33+1,IF($D$805:$D$924&lt;=MAX(IF(ISNUMBER($E$33:$DT$33),$E$33:$DT$33)),K$805:K$924))))</f>
        <v>4.5629281872582014E-2</v>
      </c>
      <c r="L1058" s="199">
        <f t="array" ref="L1058">IF(L33=MAX(IF(ISNUMBER($E$33:$DT$33),$E$33:$DT$33)),0,SUM(IF($D$805:$D$924&gt;=L33+1,IF($D$805:$D$924&lt;=MAX(IF(ISNUMBER($E$33:$DT$33),$E$33:$DT$33)),L$805:L$924))))</f>
        <v>2.0831805581051313E-2</v>
      </c>
      <c r="M1058" s="199">
        <f t="array" ref="M1058">IF(M33=MAX(IF(ISNUMBER($E$33:$DT$33),$E$33:$DT$33)),0,SUM(IF($D$805:$D$924&gt;=M33+1,IF($D$805:$D$924&lt;=MAX(IF(ISNUMBER($E$33:$DT$33),$E$33:$DT$33)),M$805:M$924))))</f>
        <v>6.4184856016780275E-3</v>
      </c>
      <c r="N1058" s="199">
        <f t="array" ref="N1058">IF(N33=MAX(IF(ISNUMBER($E$33:$DT$33),$E$33:$DT$33)),0,SUM(IF($D$805:$D$924&gt;=N33+1,IF($D$805:$D$924&lt;=MAX(IF(ISNUMBER($E$33:$DT$33),$E$33:$DT$33)),N$805:N$924))))</f>
        <v>3.9876424633076583E-3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4.2799849664065477E-2</v>
      </c>
      <c r="J1065" s="199">
        <f t="array" ref="J1065">IF(J32=MIN($E$12:$DT$12),0,SUM(IF($D$932:$D$1051&gt;=MIN($E$12:$DT$12),IF($D$932:$D$1051&lt;=J32-1,J$932:J$1051))))</f>
        <v>0.21541101305350363</v>
      </c>
      <c r="K1065" s="199">
        <f t="array" ref="K1065">IF(K32=MIN($E$12:$DT$12),0,SUM(IF($D$932:$D$1051&gt;=MIN($E$12:$DT$12),IF($D$932:$D$1051&lt;=K32-1,K$932:K$1051))))</f>
        <v>0.43024740230118791</v>
      </c>
      <c r="L1065" s="199">
        <f t="array" ref="L1065">IF(L32=MIN($E$12:$DT$12),0,SUM(IF($D$932:$D$1051&gt;=MIN($E$12:$DT$12),IF($D$932:$D$1051&lt;=L32-1,L$932:L$1051))))</f>
        <v>0.62289004627123712</v>
      </c>
      <c r="M1065" s="199">
        <f t="array" ref="M1065">IF(M32=MIN($E$12:$DT$12),0,SUM(IF($D$932:$D$1051&gt;=MIN($E$12:$DT$12),IF($D$932:$D$1051&lt;=M32-1,M$932:M$1051))))</f>
        <v>0.74684173973051382</v>
      </c>
      <c r="N1065" s="199">
        <f t="array" ref="N1065">IF(N32=MIN($E$12:$DT$12),0,SUM(IF($D$932:$D$1051&gt;=MIN($E$12:$DT$12),IF($D$932:$D$1051&lt;=N32-1,N$932:N$1051))))</f>
        <v>0.80288603983235363</v>
      </c>
      <c r="O1065" s="199">
        <f t="array" ref="O1065">IF(O32=MIN($E$12:$DT$12),0,SUM(IF($D$932:$D$1051&gt;=MIN($E$12:$DT$12),IF($D$932:$D$1051&lt;=O32-1,O$932:O$1051))))</f>
        <v>0.82288041002086909</v>
      </c>
      <c r="P1065" s="199">
        <f t="array" ref="P1065">IF(P32=MIN($E$12:$DT$12),0,SUM(IF($D$932:$D$1051&gt;=MIN($E$12:$DT$12),IF($D$932:$D$1051&lt;=P32-1,P$932:P$1051))))</f>
        <v>0.85102473705074155</v>
      </c>
      <c r="Q1065" s="199">
        <f t="array" ref="Q1065">IF(Q32=MIN($E$12:$DT$12),0,SUM(IF($D$932:$D$1051&gt;=MIN($E$12:$DT$12),IF($D$932:$D$1051&lt;=Q32-1,Q$932:Q$1051))))</f>
        <v>0.94766127398872646</v>
      </c>
      <c r="R1065" s="199">
        <f t="array" ref="R1065">IF(R32=MIN($E$12:$DT$12),0,SUM(IF($D$932:$D$1051&gt;=MIN($E$12:$DT$12),IF($D$932:$D$1051&lt;=R32-1,R$932:R$1051))))</f>
        <v>0.99203947319958419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0.32206224578416054</v>
      </c>
      <c r="F1072" s="199">
        <f t="array" ref="F1072">(F$545)*SUM(IF($E$12:$DT$12&gt;=F32,IF($E$12:$DT$12&lt;=F33,$E$15:$DT$15)))</f>
        <v>0.62238464130182958</v>
      </c>
      <c r="G1072" s="199">
        <f t="array" ref="G1072">(G$545)*SUM(IF($E$12:$DT$12&gt;=G32,IF($E$12:$DT$12&lt;=G33,$E$15:$DT$15)))</f>
        <v>0.87387556214061557</v>
      </c>
      <c r="H1072" s="199">
        <f t="array" ref="H1072">(H$545)*SUM(IF($E$12:$DT$12&gt;=H32,IF($E$12:$DT$12&lt;=H33,$E$15:$DT$15)))</f>
        <v>1.0083829482498883</v>
      </c>
      <c r="I1072" s="199">
        <f t="array" ref="I1072">(I$545)*SUM(IF($E$12:$DT$12&gt;=I32,IF($E$12:$DT$12&lt;=I33,$E$15:$DT$15)))</f>
        <v>1.0180099760580377</v>
      </c>
      <c r="J1072" s="199">
        <f t="array" ref="J1072">(J$545)*SUM(IF($E$12:$DT$12&gt;=J32,IF($E$12:$DT$12&lt;=J33,$E$15:$DT$15)))</f>
        <v>0.84679045767305039</v>
      </c>
      <c r="K1072" s="199">
        <f t="array" ref="K1072">(K$545)*SUM(IF($E$12:$DT$12&gt;=K32,IF($E$12:$DT$12&lt;=K33,$E$15:$DT$15)))</f>
        <v>0.60022823182007967</v>
      </c>
      <c r="L1072" s="199">
        <f t="array" ref="L1072">(L$545)*SUM(IF($E$12:$DT$12&gt;=L32,IF($E$12:$DT$12&lt;=L33,$E$15:$DT$15)))</f>
        <v>0.43354768714413539</v>
      </c>
      <c r="M1072" s="199">
        <f t="array" ref="M1072">(M$545)*SUM(IF($E$12:$DT$12&gt;=M32,IF($E$12:$DT$12&lt;=M33,$E$15:$DT$15)))</f>
        <v>0.34389751092040227</v>
      </c>
      <c r="N1072" s="199">
        <f t="array" ref="N1072">(N$545)*SUM(IF($E$12:$DT$12&gt;=N32,IF($E$12:$DT$12&lt;=N33,$E$15:$DT$15)))</f>
        <v>0.2949781910358939</v>
      </c>
      <c r="O1072" s="199">
        <f t="array" ref="O1072">(O$545)*SUM(IF($E$12:$DT$12&gt;=O32,IF($E$12:$DT$12&lt;=O33,$E$15:$DT$15)))</f>
        <v>0.2722657922243763</v>
      </c>
      <c r="P1072" s="199">
        <f t="array" ref="P1072">(P$545)*SUM(IF($E$12:$DT$12&gt;=P32,IF($E$12:$DT$12&lt;=P33,$E$15:$DT$15)))</f>
        <v>0.23191960512675133</v>
      </c>
      <c r="Q1072" s="199">
        <f t="array" ref="Q1072">(Q$545)*SUM(IF($E$12:$DT$12&gt;=Q32,IF($E$12:$DT$12&lt;=Q33,$E$15:$DT$15)))</f>
        <v>9.9632836536910685E-2</v>
      </c>
      <c r="R1072" s="199">
        <f t="array" ref="R1072">(R$545)*SUM(IF($E$12:$DT$12&gt;=R32,IF($E$12:$DT$12&lt;=R33,$E$15:$DT$15)))</f>
        <v>3.4170890328947941E-2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0.45799921715826575</v>
      </c>
      <c r="F1079" s="199">
        <f t="shared" si="705"/>
        <v>0.7334824105085378</v>
      </c>
      <c r="G1079" s="199">
        <f t="shared" si="705"/>
        <v>0.94102550662549989</v>
      </c>
      <c r="H1079" s="199">
        <f t="shared" si="705"/>
        <v>1.0451567957648358</v>
      </c>
      <c r="I1079" s="199">
        <f t="shared" si="705"/>
        <v>1.0874140918601547</v>
      </c>
      <c r="J1079" s="199">
        <f t="shared" si="705"/>
        <v>1.0959196078586979</v>
      </c>
      <c r="K1079" s="199">
        <f t="shared" si="705"/>
        <v>1.0761049159938496</v>
      </c>
      <c r="L1079" s="199">
        <f t="shared" si="705"/>
        <v>1.0772695389964237</v>
      </c>
      <c r="M1079" s="199">
        <f t="shared" si="705"/>
        <v>1.0971577362525942</v>
      </c>
      <c r="N1079" s="199">
        <f t="shared" si="705"/>
        <v>1.1018518733315552</v>
      </c>
      <c r="O1079" s="199">
        <f t="shared" si="705"/>
        <v>1.0951462022452454</v>
      </c>
      <c r="P1079" s="199">
        <f t="shared" si="705"/>
        <v>1.0829443421774929</v>
      </c>
      <c r="Q1079" s="199">
        <f t="shared" si="705"/>
        <v>1.047294110525637</v>
      </c>
      <c r="R1079" s="199">
        <f t="shared" si="705"/>
        <v>1.0262103635285322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1.1018518733315552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9.2436992482116731E-2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10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12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8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8.8741196746494236E-2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0.20694259012016022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1.0108716383749761E-2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7.6999999999999999E-2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8.8741196746494236E-2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8.8741196746494236E-2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7.6999999999999999E-2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7.6999999999999999E-2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1.0555595474103882E-2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2021-09-10T15:31:37Z</dcterms:modified>
</cp:coreProperties>
</file>