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lww-027\Data\Abt1\hiwi\Bel1\Transfer_of_Siev_Protocols\transferred\"/>
    </mc:Choice>
  </mc:AlternateContent>
  <bookViews>
    <workbookView xWindow="0" yWindow="0" windowWidth="23040" windowHeight="9195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G44" i="13"/>
  <c r="F44" i="13"/>
  <c r="I43" i="13"/>
  <c r="F43" i="13"/>
  <c r="G43" i="13" s="1"/>
  <c r="I42" i="13"/>
  <c r="J42" i="13" s="1"/>
  <c r="F42" i="13"/>
  <c r="G42" i="13" s="1"/>
  <c r="I41" i="13"/>
  <c r="J41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38" i="13" l="1"/>
  <c r="C16" i="13" s="1"/>
  <c r="K41" i="13"/>
  <c r="C19" i="13" s="1"/>
  <c r="K42" i="13"/>
  <c r="C20" i="13" s="1"/>
  <c r="K68" i="13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K35" i="13" s="1"/>
  <c r="C13" i="13" s="1"/>
  <c r="G37" i="13"/>
  <c r="K37" i="13" s="1"/>
  <c r="C15" i="13" s="1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<sst xmlns="http://schemas.openxmlformats.org/spreadsheetml/2006/main" count="396" uniqueCount="226">
  <si>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</si>
  <si>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</si>
  <si>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</si>
  <si>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</si>
  <si>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</si>
  <si>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</si>
  <si>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</si>
  <si>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</si>
  <si>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</si>
  <si>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</si>
  <si>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</si>
  <si>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</si>
  <si>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</si>
  <si>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</si>
  <si>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</si>
  <si>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</si>
  <si>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</si>
  <si>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</si>
  <si>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</si>
  <si>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</si>
  <si>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</si>
  <si>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</si>
  <si>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</si>
  <si>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</si>
  <si>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</si>
  <si>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</si>
  <si>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</si>
  <si>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</si>
  <si>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</si>
  <si>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</si>
  <si>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</si>
  <si>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</si>
  <si>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</si>
  <si>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</si>
  <si>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</si>
  <si>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</si>
  <si>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</si>
  <si>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</si>
  <si>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</si>
  <si>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</si>
  <si>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</si>
  <si>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</si>
  <si>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</si>
  <si>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</si>
  <si>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</si>
  <si>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</si>
  <si>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</si>
  <si>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</si>
  <si>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</si>
  <si>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</si>
  <si>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</si>
  <si>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</si>
  <si>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</si>
  <si>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</si>
  <si>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</si>
  <si>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</si>
  <si>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</si>
  <si>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</si>
  <si>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</si>
  <si>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</si>
  <si>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</si>
  <si>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</si>
  <si>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</si>
  <si>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</si>
  <si>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</si>
  <si>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</si>
  <si>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</si>
  <si>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</si>
  <si>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</si>
  <si>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</si>
  <si>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</si>
  <si>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</si>
  <si>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</si>
  <si>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</si>
  <si>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</si>
  <si>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</si>
  <si>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</si>
  <si>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</si>
  <si>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</si>
  <si>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</si>
  <si>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</si>
  <si>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</si>
  <si>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</si>
  <si>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</si>
  <si>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</si>
  <si>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</si>
  <si>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</si>
  <si>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</si>
  <si>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</si>
  <si>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</si>
  <si>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</si>
  <si>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</si>
  <si>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</si>
  <si>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</si>
  <si>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</si>
  <si>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</si>
  <si>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</si>
  <si>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</si>
  <si>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</si>
  <si>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</si>
  <si>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</si>
  <si>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</si>
  <si>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</si>
  <si>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</si>
  <si>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</si>
  <si>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</si>
  <si>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</si>
  <si>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</si>
  <si>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</si>
  <si>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</si>
  <si>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</si>
  <si>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</si>
  <si>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</si>
  <si>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</si>
  <si>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</si>
  <si>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</si>
  <si>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</si>
  <si>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</si>
  <si>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</si>
  <si>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</si>
  <si>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</si>
  <si>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</si>
  <si>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</si>
  <si>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</si>
  <si>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</si>
  <si>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</si>
  <si>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</si>
  <si>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</si>
  <si>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</si>
  <si>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</si>
  <si>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</si>
  <si>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</si>
  <si>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</si>
  <si>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</si>
  <si>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</si>
  <si>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</si>
  <si>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</si>
  <si>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</si>
  <si>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</si>
  <si>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</si>
  <si>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</si>
  <si>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</si>
  <si>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</si>
  <si>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</si>
  <si>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</si>
  <si>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</si>
  <si>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</si>
  <si>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</si>
  <si>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</si>
  <si>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</si>
  <si>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</si>
  <si>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</si>
  <si>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</si>
  <si>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</si>
  <si>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</si>
  <si>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</si>
  <si>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</si>
  <si>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</si>
  <si>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</si>
  <si>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</si>
  <si>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</si>
  <si>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</si>
  <si>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</si>
  <si>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</si>
  <si>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</si>
  <si>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</si>
  <si>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</si>
  <si>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</si>
  <si>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</si>
  <si>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</si>
  <si>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</si>
  <si>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</si>
  <si>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</si>
  <si>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</si>
  <si>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</si>
  <si>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</si>
  <si>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</si>
  <si>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</si>
  <si>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</si>
  <si>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</si>
  <si>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</si>
  <si>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</si>
  <si>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</si>
  <si>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</si>
  <si>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</si>
  <si>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</si>
  <si>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</si>
  <si>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</si>
  <si>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</si>
  <si>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</si>
  <si>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</si>
  <si>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</si>
  <si>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</si>
  <si>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</si>
  <si>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</si>
  <si>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</si>
  <si>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</si>
  <si>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</si>
  <si>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</si>
  <si>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</si>
  <si>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</si>
  <si>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</si>
  <si>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</si>
  <si>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</si>
  <si>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</si>
  <si>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</si>
  <si>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</si>
  <si>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</si>
  <si>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</si>
  <si>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</si>
  <si>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</si>
  <si>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</si>
  <si>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</si>
  <si>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</si>
  <si>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</si>
  <si>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</si>
  <si>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</si>
  <si>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</si>
  <si>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</si>
  <si>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</si>
  <si>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</si>
  <si>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</si>
  <si>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</si>
  <si>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</si>
  <si>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MS3_FC2-2</t>
  </si>
  <si>
    <t>Sampling date: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</si>
</sst>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5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 2" xfId="7"/>
    <cellStyle name="Normal 3" xfId="4"/>
    <cellStyle name="Normal 4" xfId="9"/>
    <cellStyle name="Normal 5" xfId="10"/>
    <cellStyle name="Percent 2" xfId="8"/>
    <cellStyle name="Prozent" xfId="1" builtinId="5"/>
    <cellStyle name="Prozent 2" xfId="6"/>
    <cellStyle name="Standard" xfId="0" builtinId="0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4.09261576971214E-2</c:v>
                </c:pt>
                <c:pt idx="2">
                  <c:v>0.19449311639549438</c:v>
                </c:pt>
                <c:pt idx="3">
                  <c:v>0.18848560700876096</c:v>
                </c:pt>
                <c:pt idx="4">
                  <c:v>0.16032540675844806</c:v>
                </c:pt>
                <c:pt idx="5">
                  <c:v>0.12127659574468085</c:v>
                </c:pt>
                <c:pt idx="6">
                  <c:v>8.5732165206508129E-2</c:v>
                </c:pt>
                <c:pt idx="7">
                  <c:v>4.4180225281602002E-2</c:v>
                </c:pt>
                <c:pt idx="8">
                  <c:v>2.7284105131414268E-2</c:v>
                </c:pt>
                <c:pt idx="9">
                  <c:v>7.6720901126408003E-2</c:v>
                </c:pt>
                <c:pt idx="10">
                  <c:v>3.1038798498122654E-2</c:v>
                </c:pt>
                <c:pt idx="11">
                  <c:v>2.0275344180225283E-2</c:v>
                </c:pt>
                <c:pt idx="12">
                  <c:v>9.2615769712140177E-3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0.95907384230287862</c:v>
                </c:pt>
                <c:pt idx="3">
                  <c:v>0.76458072590738424</c:v>
                </c:pt>
                <c:pt idx="4">
                  <c:v>0.5760951188986233</c:v>
                </c:pt>
                <c:pt idx="5">
                  <c:v>0.41576971214017522</c:v>
                </c:pt>
                <c:pt idx="6">
                  <c:v>0.29449311639549436</c:v>
                </c:pt>
                <c:pt idx="7">
                  <c:v>0.20876095118898624</c:v>
                </c:pt>
                <c:pt idx="8">
                  <c:v>0.16458072590738423</c:v>
                </c:pt>
                <c:pt idx="9">
                  <c:v>0.13729662077596996</c:v>
                </c:pt>
                <c:pt idx="10">
                  <c:v>6.0575719649561953E-2</c:v>
                </c:pt>
                <c:pt idx="11">
                  <c:v>2.9536921151439299E-2</c:v>
                </c:pt>
                <c:pt idx="12">
                  <c:v>9.2615769712140177E-3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4.09261576971214E-2</c:v>
                </c:pt>
                <c:pt idx="2">
                  <c:v>0.19449311639549438</c:v>
                </c:pt>
                <c:pt idx="3">
                  <c:v>0.18848560700876096</c:v>
                </c:pt>
                <c:pt idx="4">
                  <c:v>0.16032540675844806</c:v>
                </c:pt>
                <c:pt idx="5">
                  <c:v>0.12127659574468085</c:v>
                </c:pt>
                <c:pt idx="6">
                  <c:v>8.5732165206508129E-2</c:v>
                </c:pt>
                <c:pt idx="7">
                  <c:v>4.4180225281602002E-2</c:v>
                </c:pt>
                <c:pt idx="8">
                  <c:v>2.7284105131414268E-2</c:v>
                </c:pt>
                <c:pt idx="9">
                  <c:v>7.6720901126408003E-2</c:v>
                </c:pt>
                <c:pt idx="10">
                  <c:v>3.1038798498122654E-2</c:v>
                </c:pt>
                <c:pt idx="11">
                  <c:v>2.0275344180225283E-2</c:v>
                </c:pt>
                <c:pt idx="12">
                  <c:v>9.2615769712140177E-3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4.09261576971214E-2</c:v>
                </c:pt>
                <c:pt idx="2">
                  <c:v>0.19449311639549438</c:v>
                </c:pt>
                <c:pt idx="3">
                  <c:v>0.18848560700876096</c:v>
                </c:pt>
                <c:pt idx="4">
                  <c:v>0.16032540675844806</c:v>
                </c:pt>
                <c:pt idx="5">
                  <c:v>0.12127659574468085</c:v>
                </c:pt>
                <c:pt idx="6">
                  <c:v>8.5732165206508129E-2</c:v>
                </c:pt>
                <c:pt idx="7">
                  <c:v>4.4180225281602002E-2</c:v>
                </c:pt>
                <c:pt idx="8">
                  <c:v>2.7284105131414268E-2</c:v>
                </c:pt>
                <c:pt idx="9">
                  <c:v>7.6720901126408003E-2</c:v>
                </c:pt>
                <c:pt idx="10">
                  <c:v>3.1038798498122654E-2</c:v>
                </c:pt>
                <c:pt idx="11">
                  <c:v>2.0275344180225283E-2</c:v>
                </c:pt>
                <c:pt idx="12">
                  <c:v>9.2615769712140177E-3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4.09261576971214E-2</c:v>
                </c:pt>
                <c:pt idx="2">
                  <c:v>0.19449311639549438</c:v>
                </c:pt>
                <c:pt idx="3">
                  <c:v>0.18848560700876096</c:v>
                </c:pt>
                <c:pt idx="4">
                  <c:v>0.16032540675844806</c:v>
                </c:pt>
                <c:pt idx="5">
                  <c:v>0.12127659574468085</c:v>
                </c:pt>
                <c:pt idx="6">
                  <c:v>8.5732165206508129E-2</c:v>
                </c:pt>
                <c:pt idx="7">
                  <c:v>4.4180225281602002E-2</c:v>
                </c:pt>
                <c:pt idx="8">
                  <c:v>2.7284105131414268E-2</c:v>
                </c:pt>
                <c:pt idx="9">
                  <c:v>7.6720901126408003E-2</c:v>
                </c:pt>
                <c:pt idx="10">
                  <c:v>3.1038798498122654E-2</c:v>
                </c:pt>
                <c:pt idx="11">
                  <c:v>2.0275344180225283E-2</c:v>
                </c:pt>
                <c:pt idx="12">
                  <c:v>9.2615769712140177E-3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3.2369875414822266E-2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D4" sqref="D4"/>
    </sheetView>
  </sheetViews>
  <sheetFormatPr baseColWidth="10"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44414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thickBot="1" x14ac:dyDescent="0.3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224</v>
      </c>
      <c r="D7" s="374" t="s">
        <v>225</v>
      </c>
      <c r="E7" s="370">
        <v>44250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39965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4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5"/>
      <c r="B11" s="266">
        <v>125</v>
      </c>
      <c r="C11" s="265">
        <f t="shared" ref="C11:C22" si="0">K33+K55+K77+K99</f>
        <v>1635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5"/>
      <c r="B12" s="266">
        <v>63</v>
      </c>
      <c r="C12" s="265">
        <f t="shared" si="0"/>
        <v>7770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6"/>
      <c r="B13" s="267">
        <v>31.5</v>
      </c>
      <c r="C13" s="265">
        <f t="shared" si="0"/>
        <v>7530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7" t="s">
        <v>45</v>
      </c>
      <c r="B14" s="268">
        <v>16</v>
      </c>
      <c r="C14" s="265">
        <f t="shared" si="0"/>
        <v>6405</v>
      </c>
      <c r="D14" s="262"/>
      <c r="I14" s="256"/>
      <c r="J14" s="256"/>
      <c r="K14" s="262"/>
    </row>
    <row r="15" spans="1:11" ht="17.25" customHeight="1" thickBot="1" x14ac:dyDescent="0.25">
      <c r="A15" s="387"/>
      <c r="B15" s="269">
        <v>8</v>
      </c>
      <c r="C15" s="265">
        <f t="shared" si="0"/>
        <v>4845</v>
      </c>
      <c r="D15" s="262"/>
      <c r="I15" s="263"/>
      <c r="J15" s="263"/>
      <c r="K15" s="262"/>
    </row>
    <row r="16" spans="1:11" ht="17.25" customHeight="1" thickBot="1" x14ac:dyDescent="0.25">
      <c r="A16" s="387"/>
      <c r="B16" s="269">
        <v>4</v>
      </c>
      <c r="C16" s="265">
        <f t="shared" si="0"/>
        <v>3425</v>
      </c>
      <c r="D16" s="262"/>
      <c r="I16" s="263"/>
      <c r="J16" s="263"/>
      <c r="K16" s="262"/>
    </row>
    <row r="17" spans="1:11" ht="17.25" customHeight="1" thickBot="1" x14ac:dyDescent="0.25">
      <c r="A17" s="387"/>
      <c r="B17" s="269">
        <v>2</v>
      </c>
      <c r="C17" s="265">
        <f t="shared" si="0"/>
        <v>1765</v>
      </c>
      <c r="D17" s="262"/>
      <c r="I17" s="263"/>
      <c r="J17" s="263"/>
      <c r="K17" s="262"/>
    </row>
    <row r="18" spans="1:11" ht="17.25" customHeight="1" thickBot="1" x14ac:dyDescent="0.25">
      <c r="A18" s="387"/>
      <c r="B18" s="269">
        <v>1</v>
      </c>
      <c r="C18" s="265">
        <f t="shared" si="0"/>
        <v>1090</v>
      </c>
      <c r="I18" s="270"/>
      <c r="K18" s="271"/>
    </row>
    <row r="19" spans="1:11" ht="17.25" customHeight="1" thickBot="1" x14ac:dyDescent="0.25">
      <c r="A19" s="388"/>
      <c r="B19" s="265">
        <v>0.5</v>
      </c>
      <c r="C19" s="265">
        <f t="shared" si="0"/>
        <v>3065</v>
      </c>
      <c r="I19" s="270"/>
      <c r="K19" s="272"/>
    </row>
    <row r="20" spans="1:11" ht="17.25" customHeight="1" thickBot="1" x14ac:dyDescent="0.25">
      <c r="A20" s="389" t="s">
        <v>44</v>
      </c>
      <c r="B20" s="273">
        <v>0.25</v>
      </c>
      <c r="C20" s="265">
        <f t="shared" si="0"/>
        <v>1240</v>
      </c>
      <c r="I20" s="270"/>
    </row>
    <row r="21" spans="1:11" ht="17.25" customHeight="1" thickBot="1" x14ac:dyDescent="0.25">
      <c r="A21" s="390"/>
      <c r="B21" s="274">
        <v>0.125</v>
      </c>
      <c r="C21" s="265">
        <f t="shared" si="0"/>
        <v>810</v>
      </c>
      <c r="I21" s="270"/>
      <c r="K21" s="271"/>
    </row>
    <row r="22" spans="1:11" ht="17.25" customHeight="1" thickBot="1" x14ac:dyDescent="0.25">
      <c r="A22" s="390"/>
      <c r="B22" s="274">
        <v>6.3E-2</v>
      </c>
      <c r="C22" s="265">
        <f t="shared" si="0"/>
        <v>370</v>
      </c>
      <c r="I22" s="270"/>
      <c r="K22" s="271"/>
    </row>
    <row r="23" spans="1:11" ht="17.25" customHeight="1" thickBot="1" x14ac:dyDescent="0.25">
      <c r="A23" s="391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1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2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3180</v>
      </c>
      <c r="I33" s="283">
        <f>H33</f>
        <v>3180</v>
      </c>
      <c r="J33" s="283">
        <f>I33</f>
        <v>3180</v>
      </c>
      <c r="K33" s="284">
        <f t="shared" si="1"/>
        <v>1635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9485</v>
      </c>
      <c r="I34" s="283">
        <f t="shared" ref="I34:J44" si="3">H34</f>
        <v>9485</v>
      </c>
      <c r="J34" s="283">
        <f t="shared" si="3"/>
        <v>9485</v>
      </c>
      <c r="K34" s="284">
        <f>AVERAGE(H34:J34)-AVERAGE(E34:G34)</f>
        <v>7770</v>
      </c>
    </row>
    <row r="35" spans="2:11" ht="12" thickBot="1" x14ac:dyDescent="0.25">
      <c r="B35" s="258" t="s">
        <v>27</v>
      </c>
      <c r="C35" s="288">
        <f>D47-D45</f>
        <v>39965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9285</v>
      </c>
      <c r="I35" s="283">
        <f t="shared" si="3"/>
        <v>9285</v>
      </c>
      <c r="J35" s="283">
        <f t="shared" si="3"/>
        <v>9285</v>
      </c>
      <c r="K35" s="284">
        <f t="shared" ref="K35:K44" si="4">AVERAGE(H35:J35)-AVERAGE(E35:G35)</f>
        <v>7530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7900</v>
      </c>
      <c r="I36" s="283">
        <f t="shared" si="3"/>
        <v>7900</v>
      </c>
      <c r="J36" s="283">
        <f t="shared" si="3"/>
        <v>7900</v>
      </c>
      <c r="K36" s="284">
        <f t="shared" si="4"/>
        <v>6405</v>
      </c>
    </row>
    <row r="37" spans="2:11" x14ac:dyDescent="0.2">
      <c r="D37" s="281">
        <v>4</v>
      </c>
      <c r="E37" s="282">
        <v>1560</v>
      </c>
      <c r="F37" s="282">
        <f t="shared" si="2"/>
        <v>1560</v>
      </c>
      <c r="G37" s="282">
        <f t="shared" si="2"/>
        <v>1560</v>
      </c>
      <c r="H37" s="283">
        <v>6405</v>
      </c>
      <c r="I37" s="283">
        <f t="shared" si="3"/>
        <v>6405</v>
      </c>
      <c r="J37" s="283">
        <f t="shared" si="3"/>
        <v>6405</v>
      </c>
      <c r="K37" s="284">
        <f t="shared" si="4"/>
        <v>4845</v>
      </c>
    </row>
    <row r="38" spans="2:11" x14ac:dyDescent="0.2">
      <c r="B38" s="258"/>
      <c r="C38" s="255"/>
      <c r="D38" s="281">
        <v>2</v>
      </c>
      <c r="E38" s="282">
        <v>1390</v>
      </c>
      <c r="F38" s="282">
        <f t="shared" si="2"/>
        <v>1390</v>
      </c>
      <c r="G38" s="282">
        <f t="shared" si="2"/>
        <v>1390</v>
      </c>
      <c r="H38" s="283">
        <v>4815</v>
      </c>
      <c r="I38" s="283">
        <f t="shared" si="3"/>
        <v>4815</v>
      </c>
      <c r="J38" s="283">
        <f t="shared" si="3"/>
        <v>4815</v>
      </c>
      <c r="K38" s="284">
        <f t="shared" si="4"/>
        <v>3425</v>
      </c>
    </row>
    <row r="39" spans="2:11" x14ac:dyDescent="0.2">
      <c r="C39" s="255"/>
      <c r="D39" s="281">
        <v>1</v>
      </c>
      <c r="E39" s="282">
        <v>1210</v>
      </c>
      <c r="F39" s="282">
        <f t="shared" si="2"/>
        <v>1210</v>
      </c>
      <c r="G39" s="282">
        <f t="shared" si="2"/>
        <v>1210</v>
      </c>
      <c r="H39" s="283">
        <v>2975</v>
      </c>
      <c r="I39" s="283">
        <f t="shared" si="3"/>
        <v>2975</v>
      </c>
      <c r="J39" s="283">
        <f t="shared" si="3"/>
        <v>2975</v>
      </c>
      <c r="K39" s="284">
        <f t="shared" si="4"/>
        <v>1765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2135</v>
      </c>
      <c r="I40" s="283">
        <f t="shared" si="3"/>
        <v>2135</v>
      </c>
      <c r="J40" s="283">
        <f t="shared" si="3"/>
        <v>2135</v>
      </c>
      <c r="K40" s="284">
        <f t="shared" si="4"/>
        <v>1090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4045</v>
      </c>
      <c r="I41" s="283">
        <f t="shared" si="3"/>
        <v>4045</v>
      </c>
      <c r="J41" s="283">
        <f t="shared" si="3"/>
        <v>4045</v>
      </c>
      <c r="K41" s="284">
        <f t="shared" si="4"/>
        <v>3065</v>
      </c>
    </row>
    <row r="42" spans="2:11" x14ac:dyDescent="0.2">
      <c r="C42" s="255"/>
      <c r="D42" s="281">
        <v>0.125</v>
      </c>
      <c r="E42" s="282">
        <v>945</v>
      </c>
      <c r="F42" s="282">
        <f t="shared" si="2"/>
        <v>945</v>
      </c>
      <c r="G42" s="282">
        <f t="shared" si="2"/>
        <v>945</v>
      </c>
      <c r="H42" s="283">
        <v>2185</v>
      </c>
      <c r="I42" s="283">
        <f t="shared" si="3"/>
        <v>2185</v>
      </c>
      <c r="J42" s="283">
        <f t="shared" si="3"/>
        <v>2185</v>
      </c>
      <c r="K42" s="284">
        <f t="shared" si="4"/>
        <v>1240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1720</v>
      </c>
      <c r="I43" s="283">
        <f t="shared" si="3"/>
        <v>1720</v>
      </c>
      <c r="J43" s="283">
        <f t="shared" si="3"/>
        <v>1720</v>
      </c>
      <c r="K43" s="284">
        <f t="shared" si="4"/>
        <v>810</v>
      </c>
    </row>
    <row r="44" spans="2:11" ht="12" thickBot="1" x14ac:dyDescent="0.25">
      <c r="C44" s="255"/>
      <c r="D44" s="281" t="s">
        <v>196</v>
      </c>
      <c r="E44" s="282">
        <v>1685</v>
      </c>
      <c r="F44" s="282">
        <f t="shared" si="2"/>
        <v>1685</v>
      </c>
      <c r="G44" s="282">
        <f t="shared" si="2"/>
        <v>1685</v>
      </c>
      <c r="H44" s="283">
        <v>2055</v>
      </c>
      <c r="I44" s="283">
        <f t="shared" si="3"/>
        <v>2055</v>
      </c>
      <c r="J44" s="283">
        <f t="shared" si="3"/>
        <v>2055</v>
      </c>
      <c r="K44" s="284">
        <f t="shared" si="4"/>
        <v>370</v>
      </c>
    </row>
    <row r="45" spans="2:11" ht="12" thickBot="1" x14ac:dyDescent="0.25">
      <c r="C45" s="290" t="s">
        <v>30</v>
      </c>
      <c r="D45" s="380">
        <f>3320+3315</f>
        <v>6635</v>
      </c>
      <c r="I45" s="270"/>
      <c r="J45" s="255" t="s">
        <v>31</v>
      </c>
      <c r="K45" s="271">
        <f>SUM(K31:K44)</f>
        <v>39950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3.7532841236081571E-4</v>
      </c>
    </row>
    <row r="47" spans="2:11" ht="12" thickBot="1" x14ac:dyDescent="0.25">
      <c r="B47" s="290" t="s">
        <v>33</v>
      </c>
      <c r="C47" s="290"/>
      <c r="D47" s="381">
        <f>24705+21895</f>
        <v>46600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baseColWidth="10"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393" t="s">
        <v>20</v>
      </c>
      <c r="D1" s="394"/>
      <c r="E1" s="394"/>
      <c r="F1" s="395"/>
    </row>
    <row r="2" spans="1:11" ht="16.5" thickBot="1" x14ac:dyDescent="0.3">
      <c r="B2" s="22" t="s">
        <v>3</v>
      </c>
      <c r="C2" s="396" t="s">
        <v>5</v>
      </c>
      <c r="D2" s="397"/>
      <c r="E2" s="397"/>
      <c r="F2" s="398"/>
    </row>
    <row r="3" spans="1:11" x14ac:dyDescent="0.2">
      <c r="B3" s="19" t="s">
        <v>1</v>
      </c>
      <c r="C3" s="399">
        <f>'Input-data'!C4</f>
        <v>44414</v>
      </c>
      <c r="D3" s="400"/>
      <c r="E3" s="400"/>
      <c r="F3" s="401"/>
    </row>
    <row r="4" spans="1:11" x14ac:dyDescent="0.2">
      <c r="B4" s="20" t="s">
        <v>42</v>
      </c>
      <c r="C4" s="418">
        <f>'Input-data'!C5</f>
        <v>0</v>
      </c>
      <c r="D4" s="419"/>
      <c r="E4" s="419"/>
      <c r="F4" s="420"/>
    </row>
    <row r="5" spans="1:11" x14ac:dyDescent="0.2">
      <c r="B5" s="20" t="s">
        <v>43</v>
      </c>
      <c r="C5" s="421">
        <f>'Input-data'!C6</f>
        <v>0</v>
      </c>
      <c r="D5" s="422"/>
      <c r="E5" s="422"/>
      <c r="F5" s="423"/>
    </row>
    <row r="6" spans="1:11" x14ac:dyDescent="0.2">
      <c r="B6" s="20" t="s">
        <v>0</v>
      </c>
      <c r="C6" s="402" t="str">
        <f>'Input-data'!C7</f>
        <v>MS3_FC2-2</v>
      </c>
      <c r="D6" s="403"/>
      <c r="E6" s="403"/>
      <c r="F6" s="404"/>
      <c r="G6" s="7"/>
    </row>
    <row r="7" spans="1:11" x14ac:dyDescent="0.2">
      <c r="B7" s="20" t="s">
        <v>4</v>
      </c>
      <c r="C7" s="415">
        <f>'Input-data'!C8</f>
        <v>0</v>
      </c>
      <c r="D7" s="416"/>
      <c r="E7" s="416"/>
      <c r="F7" s="417"/>
      <c r="G7" s="7"/>
    </row>
    <row r="8" spans="1:11" x14ac:dyDescent="0.2">
      <c r="B8" s="20" t="s">
        <v>11</v>
      </c>
      <c r="C8" s="424">
        <f>(C9-D12)/D12</f>
        <v>3.7546933667083853E-4</v>
      </c>
      <c r="D8" s="425"/>
      <c r="E8" s="425"/>
      <c r="F8" s="426"/>
      <c r="G8" s="7"/>
    </row>
    <row r="9" spans="1:11" ht="13.5" thickBot="1" x14ac:dyDescent="0.25">
      <c r="B9" s="224" t="s">
        <v>6</v>
      </c>
      <c r="C9" s="405">
        <f>'Input-data'!C9</f>
        <v>39965</v>
      </c>
      <c r="D9" s="406"/>
      <c r="E9" s="406"/>
      <c r="F9" s="407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08" t="s">
        <v>52</v>
      </c>
      <c r="B11" s="230">
        <v>250</v>
      </c>
      <c r="C11" s="242">
        <f>'Input-data'!C10</f>
        <v>0</v>
      </c>
      <c r="D11" s="243">
        <f t="shared" ref="D11:D24" si="0">D12+C11</f>
        <v>39950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09"/>
      <c r="B12" s="231">
        <v>125</v>
      </c>
      <c r="C12" s="242">
        <f>'Input-data'!C11</f>
        <v>1635</v>
      </c>
      <c r="D12" s="244">
        <f t="shared" si="0"/>
        <v>39950</v>
      </c>
      <c r="E12" s="246">
        <f t="shared" ref="E12:E26" si="2">C12/$D$11</f>
        <v>4.09261576971214E-2</v>
      </c>
      <c r="F12" s="248">
        <f t="shared" si="1"/>
        <v>1</v>
      </c>
      <c r="G12" s="7"/>
    </row>
    <row r="13" spans="1:11" ht="17.25" customHeight="1" x14ac:dyDescent="0.2">
      <c r="A13" s="410"/>
      <c r="B13" s="231">
        <v>63</v>
      </c>
      <c r="C13" s="242">
        <f>'Input-data'!C12</f>
        <v>7770</v>
      </c>
      <c r="D13" s="244">
        <f t="shared" si="0"/>
        <v>38315</v>
      </c>
      <c r="E13" s="246">
        <f t="shared" si="2"/>
        <v>0.19449311639549438</v>
      </c>
      <c r="F13" s="248">
        <f t="shared" si="1"/>
        <v>0.95907384230287862</v>
      </c>
      <c r="G13" s="7"/>
    </row>
    <row r="14" spans="1:11" ht="17.25" customHeight="1" x14ac:dyDescent="0.2">
      <c r="A14" s="412" t="s">
        <v>53</v>
      </c>
      <c r="B14" s="232">
        <v>31.5</v>
      </c>
      <c r="C14" s="242">
        <f>'Input-data'!C13</f>
        <v>7530</v>
      </c>
      <c r="D14" s="244">
        <f t="shared" si="0"/>
        <v>30545</v>
      </c>
      <c r="E14" s="246">
        <f t="shared" si="2"/>
        <v>0.18848560700876096</v>
      </c>
      <c r="F14" s="248">
        <f t="shared" si="1"/>
        <v>0.76458072590738424</v>
      </c>
      <c r="G14" s="7"/>
    </row>
    <row r="15" spans="1:11" ht="17.25" customHeight="1" x14ac:dyDescent="0.2">
      <c r="A15" s="413"/>
      <c r="B15" s="232">
        <v>16</v>
      </c>
      <c r="C15" s="242">
        <f>'Input-data'!C14</f>
        <v>6405</v>
      </c>
      <c r="D15" s="244">
        <f t="shared" si="0"/>
        <v>23015</v>
      </c>
      <c r="E15" s="246">
        <f t="shared" si="2"/>
        <v>0.16032540675844806</v>
      </c>
      <c r="F15" s="248">
        <f t="shared" si="1"/>
        <v>0.5760951188986233</v>
      </c>
      <c r="G15" s="7"/>
    </row>
    <row r="16" spans="1:11" ht="17.25" customHeight="1" x14ac:dyDescent="0.2">
      <c r="A16" s="413"/>
      <c r="B16" s="232">
        <v>8</v>
      </c>
      <c r="C16" s="242">
        <f>'Input-data'!C15</f>
        <v>4845</v>
      </c>
      <c r="D16" s="244">
        <f t="shared" si="0"/>
        <v>16610</v>
      </c>
      <c r="E16" s="246">
        <f t="shared" si="2"/>
        <v>0.12127659574468085</v>
      </c>
      <c r="F16" s="248">
        <f t="shared" si="1"/>
        <v>0.41576971214017522</v>
      </c>
      <c r="G16" s="7"/>
      <c r="H16" s="43"/>
      <c r="I16" s="43"/>
      <c r="J16" s="43"/>
      <c r="K16" s="43"/>
    </row>
    <row r="17" spans="1:8" ht="17.25" customHeight="1" x14ac:dyDescent="0.2">
      <c r="A17" s="413"/>
      <c r="B17" s="232">
        <v>4</v>
      </c>
      <c r="C17" s="242">
        <f>'Input-data'!C16</f>
        <v>3425</v>
      </c>
      <c r="D17" s="244">
        <f t="shared" si="0"/>
        <v>11765</v>
      </c>
      <c r="E17" s="246">
        <f>C17/$D$11</f>
        <v>8.5732165206508129E-2</v>
      </c>
      <c r="F17" s="248">
        <f t="shared" si="1"/>
        <v>0.29449311639549436</v>
      </c>
      <c r="G17" s="7"/>
    </row>
    <row r="18" spans="1:8" ht="17.25" customHeight="1" x14ac:dyDescent="0.2">
      <c r="A18" s="414"/>
      <c r="B18" s="232">
        <v>2</v>
      </c>
      <c r="C18" s="242">
        <f>'Input-data'!C17</f>
        <v>1765</v>
      </c>
      <c r="D18" s="244">
        <f t="shared" si="0"/>
        <v>8340</v>
      </c>
      <c r="E18" s="246">
        <f t="shared" si="2"/>
        <v>4.4180225281602002E-2</v>
      </c>
      <c r="F18" s="248">
        <f t="shared" si="1"/>
        <v>0.20876095118898624</v>
      </c>
      <c r="G18" s="7"/>
      <c r="H18" s="12"/>
    </row>
    <row r="19" spans="1:8" ht="17.25" customHeight="1" x14ac:dyDescent="0.2">
      <c r="A19" s="411" t="s">
        <v>54</v>
      </c>
      <c r="B19" s="231">
        <v>1</v>
      </c>
      <c r="C19" s="242">
        <f>'Input-data'!C18</f>
        <v>1090</v>
      </c>
      <c r="D19" s="244">
        <f t="shared" si="0"/>
        <v>6575</v>
      </c>
      <c r="E19" s="246">
        <f t="shared" si="2"/>
        <v>2.7284105131414268E-2</v>
      </c>
      <c r="F19" s="248">
        <f t="shared" si="1"/>
        <v>0.16458072590738423</v>
      </c>
      <c r="G19" s="7"/>
    </row>
    <row r="20" spans="1:8" ht="17.25" customHeight="1" x14ac:dyDescent="0.2">
      <c r="A20" s="409"/>
      <c r="B20" s="231">
        <v>0.5</v>
      </c>
      <c r="C20" s="242">
        <f>'Input-data'!C19</f>
        <v>3065</v>
      </c>
      <c r="D20" s="244">
        <f t="shared" si="0"/>
        <v>5485</v>
      </c>
      <c r="E20" s="246">
        <f t="shared" si="2"/>
        <v>7.6720901126408003E-2</v>
      </c>
      <c r="F20" s="248">
        <f t="shared" si="1"/>
        <v>0.13729662077596996</v>
      </c>
      <c r="G20" s="7"/>
    </row>
    <row r="21" spans="1:8" ht="17.25" customHeight="1" x14ac:dyDescent="0.2">
      <c r="A21" s="409"/>
      <c r="B21" s="233">
        <v>0.25</v>
      </c>
      <c r="C21" s="242">
        <f>'Input-data'!C20</f>
        <v>1240</v>
      </c>
      <c r="D21" s="244">
        <f t="shared" si="0"/>
        <v>2420</v>
      </c>
      <c r="E21" s="246">
        <f t="shared" si="2"/>
        <v>3.1038798498122654E-2</v>
      </c>
      <c r="F21" s="248">
        <f t="shared" si="1"/>
        <v>6.0575719649561953E-2</v>
      </c>
    </row>
    <row r="22" spans="1:8" ht="17.25" customHeight="1" x14ac:dyDescent="0.2">
      <c r="A22" s="409"/>
      <c r="B22" s="233">
        <v>0.125</v>
      </c>
      <c r="C22" s="242">
        <f>'Input-data'!C21</f>
        <v>810</v>
      </c>
      <c r="D22" s="244">
        <f t="shared" si="0"/>
        <v>1180</v>
      </c>
      <c r="E22" s="246">
        <f t="shared" si="2"/>
        <v>2.0275344180225283E-2</v>
      </c>
      <c r="F22" s="248">
        <f t="shared" si="1"/>
        <v>2.9536921151439299E-2</v>
      </c>
    </row>
    <row r="23" spans="1:8" ht="17.25" customHeight="1" x14ac:dyDescent="0.2">
      <c r="A23" s="410"/>
      <c r="B23" s="233">
        <v>6.3E-2</v>
      </c>
      <c r="C23" s="242">
        <f>'Input-data'!C22</f>
        <v>370</v>
      </c>
      <c r="D23" s="244">
        <f t="shared" si="0"/>
        <v>370</v>
      </c>
      <c r="E23" s="246">
        <f t="shared" si="2"/>
        <v>9.2615769712140177E-3</v>
      </c>
      <c r="F23" s="248">
        <f t="shared" si="1"/>
        <v>9.2615769712140177E-3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7" t="s">
        <v>63</v>
      </c>
      <c r="B30" s="428"/>
      <c r="C30" s="451">
        <f ca="1">SUM(Interpolation!E3:E403)*0.0025</f>
        <v>20.81154847616429</v>
      </c>
      <c r="D30" s="452"/>
      <c r="E30" s="241" t="s">
        <v>197</v>
      </c>
      <c r="F30" s="241"/>
      <c r="G30" s="241"/>
      <c r="H30" s="241"/>
    </row>
    <row r="31" spans="1:8" ht="20.25" customHeight="1" x14ac:dyDescent="0.2">
      <c r="A31" s="433" t="s">
        <v>68</v>
      </c>
      <c r="B31" s="434"/>
      <c r="C31" s="449">
        <f ca="1">(C45*C39)^0.5</f>
        <v>6.3561343912147512</v>
      </c>
      <c r="D31" s="450"/>
    </row>
    <row r="32" spans="1:8" ht="20.25" customHeight="1" x14ac:dyDescent="0.2">
      <c r="A32" s="435" t="s">
        <v>15</v>
      </c>
      <c r="B32" s="436"/>
      <c r="C32" s="449">
        <f ca="1">C31/C33</f>
        <v>0.91605504587155906</v>
      </c>
      <c r="D32" s="450"/>
    </row>
    <row r="33" spans="1:6" ht="20.25" customHeight="1" x14ac:dyDescent="0.2">
      <c r="A33" s="437" t="s">
        <v>69</v>
      </c>
      <c r="B33" s="438"/>
      <c r="C33" s="449">
        <f ca="1">(C45/C39)^0.5</f>
        <v>6.9385943779910697</v>
      </c>
      <c r="D33" s="450"/>
    </row>
    <row r="34" spans="1:6" ht="20.25" customHeight="1" x14ac:dyDescent="0.2">
      <c r="A34" s="435" t="s">
        <v>12</v>
      </c>
      <c r="B34" s="436"/>
      <c r="C34" s="449">
        <f ca="1">STDEV(Interpolation!E3:E403)</f>
        <v>23.741635357570487</v>
      </c>
      <c r="D34" s="450"/>
    </row>
    <row r="35" spans="1:6" ht="20.25" customHeight="1" x14ac:dyDescent="0.2">
      <c r="A35" s="443" t="s">
        <v>76</v>
      </c>
      <c r="B35" s="444"/>
      <c r="C35" s="447">
        <f>geometric_std_dev!G21</f>
        <v>2.6135185705208812</v>
      </c>
      <c r="D35" s="448"/>
      <c r="E35" s="228"/>
    </row>
    <row r="36" spans="1:6" ht="20.25" customHeight="1" x14ac:dyDescent="0.2">
      <c r="A36" s="435" t="s">
        <v>10</v>
      </c>
      <c r="B36" s="436"/>
      <c r="C36" s="449">
        <f ca="1">SKEW(Interpolation!E3:E403)</f>
        <v>1.7183269255783531</v>
      </c>
      <c r="D36" s="450"/>
      <c r="E36" s="228"/>
      <c r="F36" s="228"/>
    </row>
    <row r="37" spans="1:6" ht="20.25" customHeight="1" x14ac:dyDescent="0.2">
      <c r="A37" s="435" t="s">
        <v>9</v>
      </c>
      <c r="B37" s="436"/>
      <c r="C37" s="449">
        <f ca="1">KURT(Interpolation!E3:E403)</f>
        <v>3.2853474849372639</v>
      </c>
      <c r="D37" s="450"/>
      <c r="E37" s="228"/>
      <c r="F37" s="228"/>
    </row>
    <row r="38" spans="1:6" ht="20.25" customHeight="1" x14ac:dyDescent="0.2">
      <c r="A38" s="435" t="s">
        <v>7</v>
      </c>
      <c r="B38" s="436"/>
      <c r="C38" s="449">
        <f ca="1">Interpolation!E363</f>
        <v>0.37846655791190864</v>
      </c>
      <c r="D38" s="450"/>
      <c r="E38" s="228"/>
      <c r="F38" s="228"/>
    </row>
    <row r="39" spans="1:6" ht="20.25" customHeight="1" x14ac:dyDescent="0.2">
      <c r="A39" s="435" t="s">
        <v>16</v>
      </c>
      <c r="B39" s="436"/>
      <c r="C39" s="449">
        <f ca="1">Interpolation!E339</f>
        <v>0.91605504587155906</v>
      </c>
      <c r="D39" s="450"/>
      <c r="E39" s="228"/>
      <c r="F39" s="228"/>
    </row>
    <row r="40" spans="1:6" ht="20.25" customHeight="1" x14ac:dyDescent="0.2">
      <c r="A40" s="435" t="s">
        <v>18</v>
      </c>
      <c r="B40" s="436"/>
      <c r="C40" s="449">
        <f ca="1">Interpolation!E303</f>
        <v>2.9620437956204384</v>
      </c>
      <c r="D40" s="450"/>
      <c r="E40" s="228"/>
      <c r="F40" s="228"/>
    </row>
    <row r="41" spans="1:6" ht="20.25" customHeight="1" x14ac:dyDescent="0.2">
      <c r="A41" s="437" t="s">
        <v>50</v>
      </c>
      <c r="B41" s="438"/>
      <c r="C41" s="449">
        <f ca="1">Interpolation!E283</f>
        <v>4.1816305469556241</v>
      </c>
      <c r="D41" s="450"/>
      <c r="E41" s="228"/>
      <c r="F41" s="228"/>
    </row>
    <row r="42" spans="1:6" ht="20.25" customHeight="1" x14ac:dyDescent="0.25">
      <c r="A42" s="443" t="s">
        <v>51</v>
      </c>
      <c r="B42" s="444"/>
      <c r="C42" s="447">
        <f ca="1">Interpolation!E203</f>
        <v>12.202966432474629</v>
      </c>
      <c r="D42" s="448"/>
      <c r="E42" s="295">
        <f ca="1">17.5*(C42/1000)^(-1/6)</f>
        <v>36.472075586512872</v>
      </c>
      <c r="F42" s="228"/>
    </row>
    <row r="43" spans="1:6" ht="20.25" customHeight="1" x14ac:dyDescent="0.2">
      <c r="A43" s="437" t="s">
        <v>47</v>
      </c>
      <c r="B43" s="438"/>
      <c r="C43" s="449">
        <f ca="1">Interpolation!E163</f>
        <v>17.965803452855234</v>
      </c>
      <c r="D43" s="450"/>
      <c r="E43" s="296"/>
      <c r="F43" s="228"/>
    </row>
    <row r="44" spans="1:6" ht="20.25" customHeight="1" x14ac:dyDescent="0.2">
      <c r="A44" s="435" t="s">
        <v>19</v>
      </c>
      <c r="B44" s="436"/>
      <c r="C44" s="449">
        <f ca="1">Interpolation!E103</f>
        <v>30.300962815405043</v>
      </c>
      <c r="D44" s="450"/>
      <c r="E44" s="296"/>
      <c r="F44" s="228"/>
    </row>
    <row r="45" spans="1:6" ht="20.25" customHeight="1" x14ac:dyDescent="0.2">
      <c r="A45" s="439" t="s">
        <v>17</v>
      </c>
      <c r="B45" s="440"/>
      <c r="C45" s="449">
        <f ca="1">Interpolation!E67</f>
        <v>44.102638352638365</v>
      </c>
      <c r="D45" s="450"/>
      <c r="E45" s="296"/>
      <c r="F45" s="228"/>
    </row>
    <row r="46" spans="1:6" ht="20.25" customHeight="1" x14ac:dyDescent="0.2">
      <c r="A46" s="439" t="s">
        <v>8</v>
      </c>
      <c r="B46" s="440"/>
      <c r="C46" s="449">
        <f ca="1">Interpolation!E43</f>
        <v>54.128700128700132</v>
      </c>
      <c r="D46" s="450"/>
      <c r="E46" s="296">
        <f ca="1">23.5*(2*C46/1000)^(-1/6)</f>
        <v>34.040160308641852</v>
      </c>
      <c r="F46" s="228"/>
    </row>
    <row r="47" spans="1:6" ht="20.25" customHeight="1" x14ac:dyDescent="0.2">
      <c r="A47" s="441" t="s">
        <v>48</v>
      </c>
      <c r="B47" s="442"/>
      <c r="C47" s="449">
        <f ca="1">C43/C38</f>
        <v>47.469989295690766</v>
      </c>
      <c r="D47" s="450"/>
      <c r="E47" s="228"/>
      <c r="F47" s="228"/>
    </row>
    <row r="48" spans="1:6" ht="20.25" customHeight="1" thickBot="1" x14ac:dyDescent="0.25">
      <c r="A48" s="445" t="s">
        <v>49</v>
      </c>
      <c r="B48" s="446"/>
      <c r="C48" s="453">
        <f ca="1">C41^2/(C43*C38)</f>
        <v>2.5716814056544939</v>
      </c>
      <c r="D48" s="454"/>
      <c r="E48" s="228"/>
      <c r="F48" s="228"/>
    </row>
    <row r="49" spans="1:5" ht="20.25" customHeight="1" x14ac:dyDescent="0.2">
      <c r="A49" s="455" t="s">
        <v>184</v>
      </c>
      <c r="B49" s="456"/>
      <c r="C49" s="456"/>
      <c r="D49" s="457"/>
    </row>
    <row r="50" spans="1:5" ht="20.25" customHeight="1" x14ac:dyDescent="0.2">
      <c r="A50" s="429" t="s">
        <v>179</v>
      </c>
      <c r="B50" s="430"/>
      <c r="C50" s="458">
        <f ca="1">-0.0333+(0.4665/((1000*C42/1000)^0.21))</f>
        <v>0.24256328949535533</v>
      </c>
      <c r="D50" s="459"/>
    </row>
    <row r="51" spans="1:5" ht="20.25" customHeight="1" x14ac:dyDescent="0.2">
      <c r="A51" s="431" t="s">
        <v>180</v>
      </c>
      <c r="B51" s="432"/>
      <c r="C51" s="462">
        <f ca="1">0.13+(0.21/((1000*C42/1000+0.002)^0.21))</f>
        <v>0.25417855760043528</v>
      </c>
      <c r="D51" s="463"/>
    </row>
    <row r="52" spans="1:5" ht="20.25" customHeight="1" x14ac:dyDescent="0.2">
      <c r="A52" s="429" t="s">
        <v>181</v>
      </c>
      <c r="B52" s="430"/>
      <c r="C52" s="458">
        <f>0.621*EXP(-0.457*C35)</f>
        <v>0.18809611744886887</v>
      </c>
      <c r="D52" s="459"/>
    </row>
    <row r="53" spans="1:5" ht="20.25" customHeight="1" x14ac:dyDescent="0.2">
      <c r="A53" s="431" t="s">
        <v>182</v>
      </c>
      <c r="B53" s="432"/>
      <c r="C53" s="462">
        <f>'Berechnung_Yu&amp;Stand'!J1086</f>
        <v>8.5897632605762081E-2</v>
      </c>
      <c r="D53" s="463"/>
    </row>
    <row r="54" spans="1:5" ht="20.25" customHeight="1" thickBot="1" x14ac:dyDescent="0.25">
      <c r="A54" s="460" t="s">
        <v>183</v>
      </c>
      <c r="B54" s="461"/>
      <c r="C54" s="464">
        <f>0.353-0.068*C35+0.146*F20</f>
        <v>0.19532604383787167</v>
      </c>
      <c r="D54" s="465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baseColWidth="10"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baseColWidth="10"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baseColWidth="10"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121.27377675840989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121.27377675840989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117.54755351681979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113.82133027522946</v>
      </c>
    </row>
    <row r="7" spans="1:5" x14ac:dyDescent="0.2">
      <c r="A7" s="16">
        <f>Statistik!F23*100</f>
        <v>0.92615769712140172</v>
      </c>
      <c r="B7" s="18">
        <f>'Input-data'!B22</f>
        <v>6.3E-2</v>
      </c>
      <c r="D7" s="2">
        <v>99</v>
      </c>
      <c r="E7" s="6">
        <f t="shared" ca="1" si="0"/>
        <v>110.09510703363935</v>
      </c>
    </row>
    <row r="8" spans="1:5" x14ac:dyDescent="0.2">
      <c r="A8" s="16">
        <f>Statistik!F22*100</f>
        <v>2.9536921151439302</v>
      </c>
      <c r="B8" s="18">
        <v>0.125</v>
      </c>
      <c r="D8" s="2">
        <v>98.75</v>
      </c>
      <c r="E8" s="6">
        <f t="shared" ca="1" si="0"/>
        <v>106.36888379204902</v>
      </c>
    </row>
    <row r="9" spans="1:5" x14ac:dyDescent="0.2">
      <c r="A9" s="16">
        <f>Statistik!F21*100</f>
        <v>6.0575719649561952</v>
      </c>
      <c r="B9" s="18">
        <f>'Input-data'!B20</f>
        <v>0.25</v>
      </c>
      <c r="D9" s="2">
        <v>98.5</v>
      </c>
      <c r="E9" s="6">
        <f t="shared" ca="1" si="0"/>
        <v>102.64266055045891</v>
      </c>
    </row>
    <row r="10" spans="1:5" x14ac:dyDescent="0.2">
      <c r="A10" s="16">
        <f>Statistik!F20*100</f>
        <v>13.729662077596997</v>
      </c>
      <c r="B10" s="18">
        <f>'Input-data'!B19</f>
        <v>0.5</v>
      </c>
      <c r="D10" s="2">
        <v>98.25</v>
      </c>
      <c r="E10" s="6">
        <f t="shared" ca="1" si="0"/>
        <v>98.916437308868581</v>
      </c>
    </row>
    <row r="11" spans="1:5" x14ac:dyDescent="0.2">
      <c r="A11" s="16">
        <f>Statistik!F19*100</f>
        <v>16.458072590738425</v>
      </c>
      <c r="B11" s="18">
        <f>'Input-data'!B18</f>
        <v>1</v>
      </c>
      <c r="D11" s="2">
        <v>98</v>
      </c>
      <c r="E11" s="6">
        <f t="shared" ca="1" si="0"/>
        <v>95.190214067278475</v>
      </c>
    </row>
    <row r="12" spans="1:5" x14ac:dyDescent="0.2">
      <c r="A12" s="16">
        <f>Statistik!F18*100</f>
        <v>20.876095118898625</v>
      </c>
      <c r="B12" s="18">
        <f>'Input-data'!B17</f>
        <v>2</v>
      </c>
      <c r="D12" s="2">
        <v>97.75</v>
      </c>
      <c r="E12" s="6">
        <f t="shared" ca="1" si="0"/>
        <v>91.463990825688143</v>
      </c>
    </row>
    <row r="13" spans="1:5" x14ac:dyDescent="0.2">
      <c r="A13" s="16">
        <f>Statistik!F17*100</f>
        <v>29.449311639549435</v>
      </c>
      <c r="B13" s="18">
        <f>'Input-data'!B16</f>
        <v>4</v>
      </c>
      <c r="D13" s="2">
        <v>97.5</v>
      </c>
      <c r="E13" s="6">
        <f t="shared" ca="1" si="0"/>
        <v>87.737767584098037</v>
      </c>
    </row>
    <row r="14" spans="1:5" x14ac:dyDescent="0.2">
      <c r="A14" s="16">
        <f>Statistik!F16*100</f>
        <v>41.576971214017519</v>
      </c>
      <c r="B14" s="18">
        <f>'Input-data'!B15</f>
        <v>8</v>
      </c>
      <c r="D14" s="2">
        <v>97.25</v>
      </c>
      <c r="E14" s="6">
        <f t="shared" ca="1" si="0"/>
        <v>84.011544342507705</v>
      </c>
    </row>
    <row r="15" spans="1:5" x14ac:dyDescent="0.2">
      <c r="A15" s="16">
        <f>Statistik!F15*100</f>
        <v>57.609511889862333</v>
      </c>
      <c r="B15" s="18">
        <f>'Input-data'!B14</f>
        <v>16</v>
      </c>
      <c r="D15" s="2">
        <v>97</v>
      </c>
      <c r="E15" s="6">
        <f t="shared" ca="1" si="0"/>
        <v>80.285321100917599</v>
      </c>
    </row>
    <row r="16" spans="1:5" x14ac:dyDescent="0.2">
      <c r="A16" s="16">
        <f>Statistik!F14*100</f>
        <v>76.458072590738425</v>
      </c>
      <c r="B16" s="18">
        <f>'Input-data'!B13</f>
        <v>31.5</v>
      </c>
      <c r="D16" s="2">
        <v>96.75</v>
      </c>
      <c r="E16" s="6">
        <f t="shared" ca="1" si="0"/>
        <v>76.559097859327267</v>
      </c>
    </row>
    <row r="17" spans="1:5" x14ac:dyDescent="0.2">
      <c r="A17" s="16">
        <f>Statistik!F13*100</f>
        <v>95.90738423028786</v>
      </c>
      <c r="B17" s="18">
        <v>64</v>
      </c>
      <c r="D17" s="2">
        <v>96.5</v>
      </c>
      <c r="E17" s="6">
        <f t="shared" ca="1" si="0"/>
        <v>72.832874617737161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69.106651376146829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65.380428134556723</v>
      </c>
    </row>
    <row r="20" spans="1:5" x14ac:dyDescent="0.2">
      <c r="D20" s="2">
        <v>95.75</v>
      </c>
      <c r="E20" s="6">
        <f t="shared" ca="1" si="0"/>
        <v>63.737009330759349</v>
      </c>
    </row>
    <row r="21" spans="1:5" x14ac:dyDescent="0.2">
      <c r="D21" s="2">
        <v>95.5</v>
      </c>
      <c r="E21" s="6">
        <f t="shared" ca="1" si="0"/>
        <v>63.319256756756772</v>
      </c>
    </row>
    <row r="22" spans="1:5" x14ac:dyDescent="0.2">
      <c r="D22" s="2">
        <v>95.25</v>
      </c>
      <c r="E22" s="6">
        <f t="shared" ca="1" si="0"/>
        <v>62.901504182754195</v>
      </c>
    </row>
    <row r="23" spans="1:5" x14ac:dyDescent="0.2">
      <c r="D23" s="2">
        <v>95</v>
      </c>
      <c r="E23" s="6">
        <f t="shared" ca="1" si="0"/>
        <v>62.483751608751618</v>
      </c>
    </row>
    <row r="24" spans="1:5" x14ac:dyDescent="0.2">
      <c r="D24" s="2">
        <v>94.75</v>
      </c>
      <c r="E24" s="6">
        <f t="shared" ca="1" si="0"/>
        <v>62.065999034749041</v>
      </c>
    </row>
    <row r="25" spans="1:5" x14ac:dyDescent="0.2">
      <c r="D25" s="2">
        <v>94.5</v>
      </c>
      <c r="E25" s="6">
        <f t="shared" ca="1" si="0"/>
        <v>61.648246460746464</v>
      </c>
    </row>
    <row r="26" spans="1:5" x14ac:dyDescent="0.2">
      <c r="D26" s="2">
        <v>94.25</v>
      </c>
      <c r="E26" s="6">
        <f t="shared" ca="1" si="0"/>
        <v>61.230493886743915</v>
      </c>
    </row>
    <row r="27" spans="1:5" x14ac:dyDescent="0.2">
      <c r="D27" s="2">
        <v>94</v>
      </c>
      <c r="E27" s="6">
        <f t="shared" ca="1" si="0"/>
        <v>60.812741312741338</v>
      </c>
    </row>
    <row r="28" spans="1:5" x14ac:dyDescent="0.2">
      <c r="D28" s="2">
        <v>93.75</v>
      </c>
      <c r="E28" s="6">
        <f t="shared" ca="1" si="0"/>
        <v>60.394988738738761</v>
      </c>
    </row>
    <row r="29" spans="1:5" x14ac:dyDescent="0.2">
      <c r="D29" s="2">
        <v>93.5</v>
      </c>
      <c r="E29" s="6">
        <f t="shared" ca="1" si="0"/>
        <v>59.977236164736183</v>
      </c>
    </row>
    <row r="30" spans="1:5" x14ac:dyDescent="0.2">
      <c r="D30" s="2">
        <v>93.25</v>
      </c>
      <c r="E30" s="6">
        <f t="shared" ca="1" si="0"/>
        <v>59.559483590733606</v>
      </c>
    </row>
    <row r="31" spans="1:5" x14ac:dyDescent="0.2">
      <c r="D31" s="2">
        <v>93</v>
      </c>
      <c r="E31" s="6">
        <f t="shared" ca="1" si="0"/>
        <v>59.141731016731029</v>
      </c>
    </row>
    <row r="32" spans="1:5" x14ac:dyDescent="0.2">
      <c r="D32" s="2">
        <v>92.75</v>
      </c>
      <c r="E32" s="6">
        <f t="shared" ca="1" si="0"/>
        <v>58.723978442728452</v>
      </c>
    </row>
    <row r="33" spans="4:5" x14ac:dyDescent="0.2">
      <c r="D33" s="2">
        <v>92.5</v>
      </c>
      <c r="E33" s="6">
        <f t="shared" ca="1" si="0"/>
        <v>58.306225868725875</v>
      </c>
    </row>
    <row r="34" spans="4:5" x14ac:dyDescent="0.2">
      <c r="D34" s="2">
        <v>92.25</v>
      </c>
      <c r="E34" s="6">
        <f t="shared" ca="1" si="0"/>
        <v>57.888473294723298</v>
      </c>
    </row>
    <row r="35" spans="4:5" x14ac:dyDescent="0.2">
      <c r="D35" s="2">
        <v>92</v>
      </c>
      <c r="E35" s="6">
        <f t="shared" ca="1" si="0"/>
        <v>57.47072072072072</v>
      </c>
    </row>
    <row r="36" spans="4:5" x14ac:dyDescent="0.2">
      <c r="D36" s="2">
        <v>91.75</v>
      </c>
      <c r="E36" s="6">
        <f t="shared" ca="1" si="0"/>
        <v>57.052968146718172</v>
      </c>
    </row>
    <row r="37" spans="4:5" x14ac:dyDescent="0.2">
      <c r="D37" s="2">
        <v>91.5</v>
      </c>
      <c r="E37" s="6">
        <f t="shared" ca="1" si="0"/>
        <v>56.635215572715595</v>
      </c>
    </row>
    <row r="38" spans="4:5" x14ac:dyDescent="0.2">
      <c r="D38" s="2">
        <v>91.25</v>
      </c>
      <c r="E38" s="6">
        <f t="shared" ca="1" si="0"/>
        <v>56.217462998713017</v>
      </c>
    </row>
    <row r="39" spans="4:5" x14ac:dyDescent="0.2">
      <c r="D39" s="2">
        <v>91</v>
      </c>
      <c r="E39" s="6">
        <f t="shared" ca="1" si="0"/>
        <v>55.79971042471044</v>
      </c>
    </row>
    <row r="40" spans="4:5" x14ac:dyDescent="0.2">
      <c r="D40" s="2">
        <v>90.75</v>
      </c>
      <c r="E40" s="6">
        <f t="shared" ca="1" si="0"/>
        <v>55.381957850707863</v>
      </c>
    </row>
    <row r="41" spans="4:5" x14ac:dyDescent="0.2">
      <c r="D41" s="2">
        <v>90.5</v>
      </c>
      <c r="E41" s="6">
        <f t="shared" ca="1" si="0"/>
        <v>54.964205276705286</v>
      </c>
    </row>
    <row r="42" spans="4:5" x14ac:dyDescent="0.2">
      <c r="D42" s="2">
        <v>90.25</v>
      </c>
      <c r="E42" s="6">
        <f t="shared" ca="1" si="0"/>
        <v>54.546452702702709</v>
      </c>
    </row>
    <row r="43" spans="4:5" x14ac:dyDescent="0.2">
      <c r="D43" s="2">
        <v>90</v>
      </c>
      <c r="E43" s="6">
        <f t="shared" ca="1" si="0"/>
        <v>54.128700128700132</v>
      </c>
    </row>
    <row r="44" spans="4:5" x14ac:dyDescent="0.2">
      <c r="D44" s="2">
        <v>89.75</v>
      </c>
      <c r="E44" s="6">
        <f t="shared" ca="1" si="0"/>
        <v>53.710947554697555</v>
      </c>
    </row>
    <row r="45" spans="4:5" x14ac:dyDescent="0.2">
      <c r="D45" s="2">
        <v>89.5</v>
      </c>
      <c r="E45" s="6">
        <f t="shared" ca="1" si="0"/>
        <v>53.293194980695006</v>
      </c>
    </row>
    <row r="46" spans="4:5" x14ac:dyDescent="0.2">
      <c r="D46" s="2">
        <v>89.25</v>
      </c>
      <c r="E46" s="6">
        <f t="shared" ca="1" si="0"/>
        <v>52.875442406692429</v>
      </c>
    </row>
    <row r="47" spans="4:5" x14ac:dyDescent="0.2">
      <c r="D47" s="2">
        <v>89</v>
      </c>
      <c r="E47" s="6">
        <f t="shared" ca="1" si="0"/>
        <v>52.457689832689852</v>
      </c>
    </row>
    <row r="48" spans="4:5" x14ac:dyDescent="0.2">
      <c r="D48" s="2">
        <v>88.75</v>
      </c>
      <c r="E48" s="6">
        <f t="shared" ca="1" si="0"/>
        <v>52.039937258687274</v>
      </c>
    </row>
    <row r="49" spans="4:5" x14ac:dyDescent="0.2">
      <c r="D49" s="2">
        <v>88.5</v>
      </c>
      <c r="E49" s="6">
        <f t="shared" ca="1" si="0"/>
        <v>51.622184684684697</v>
      </c>
    </row>
    <row r="50" spans="4:5" x14ac:dyDescent="0.2">
      <c r="D50" s="2">
        <v>88.25</v>
      </c>
      <c r="E50" s="6">
        <f t="shared" ca="1" si="0"/>
        <v>51.20443211068212</v>
      </c>
    </row>
    <row r="51" spans="4:5" x14ac:dyDescent="0.2">
      <c r="D51" s="2">
        <v>88</v>
      </c>
      <c r="E51" s="6">
        <f t="shared" ca="1" si="0"/>
        <v>50.786679536679543</v>
      </c>
    </row>
    <row r="52" spans="4:5" x14ac:dyDescent="0.2">
      <c r="D52" s="2">
        <v>87.75</v>
      </c>
      <c r="E52" s="6">
        <f t="shared" ca="1" si="0"/>
        <v>50.368926962676966</v>
      </c>
    </row>
    <row r="53" spans="4:5" x14ac:dyDescent="0.2">
      <c r="D53" s="2">
        <v>87.5</v>
      </c>
      <c r="E53" s="6">
        <f t="shared" ca="1" si="0"/>
        <v>49.951174388674389</v>
      </c>
    </row>
    <row r="54" spans="4:5" x14ac:dyDescent="0.2">
      <c r="D54" s="2">
        <v>87.25</v>
      </c>
      <c r="E54" s="6">
        <f t="shared" ca="1" si="0"/>
        <v>49.53342181467184</v>
      </c>
    </row>
    <row r="55" spans="4:5" x14ac:dyDescent="0.2">
      <c r="D55" s="2">
        <v>87</v>
      </c>
      <c r="E55" s="6">
        <f t="shared" ca="1" si="0"/>
        <v>49.115669240669263</v>
      </c>
    </row>
    <row r="56" spans="4:5" x14ac:dyDescent="0.2">
      <c r="D56" s="2">
        <v>86.75</v>
      </c>
      <c r="E56" s="6">
        <f t="shared" ca="1" si="0"/>
        <v>48.697916666666686</v>
      </c>
    </row>
    <row r="57" spans="4:5" x14ac:dyDescent="0.2">
      <c r="D57" s="2">
        <v>86.5</v>
      </c>
      <c r="E57" s="6">
        <f t="shared" ca="1" si="0"/>
        <v>48.280164092664108</v>
      </c>
    </row>
    <row r="58" spans="4:5" x14ac:dyDescent="0.2">
      <c r="D58" s="2">
        <v>86.25</v>
      </c>
      <c r="E58" s="6">
        <f t="shared" ca="1" si="0"/>
        <v>47.862411518661531</v>
      </c>
    </row>
    <row r="59" spans="4:5" x14ac:dyDescent="0.2">
      <c r="D59" s="2">
        <v>86</v>
      </c>
      <c r="E59" s="6">
        <f t="shared" ca="1" si="0"/>
        <v>47.444658944658954</v>
      </c>
    </row>
    <row r="60" spans="4:5" x14ac:dyDescent="0.2">
      <c r="D60" s="2">
        <v>85.75</v>
      </c>
      <c r="E60" s="6">
        <f t="shared" ca="1" si="0"/>
        <v>47.026906370656377</v>
      </c>
    </row>
    <row r="61" spans="4:5" x14ac:dyDescent="0.2">
      <c r="D61" s="2">
        <v>85.5</v>
      </c>
      <c r="E61" s="6">
        <f t="shared" ca="1" si="0"/>
        <v>46.6091537966538</v>
      </c>
    </row>
    <row r="62" spans="4:5" x14ac:dyDescent="0.2">
      <c r="D62" s="2">
        <v>85.25</v>
      </c>
      <c r="E62" s="6">
        <f t="shared" ca="1" si="0"/>
        <v>46.191401222651223</v>
      </c>
    </row>
    <row r="63" spans="4:5" x14ac:dyDescent="0.2">
      <c r="D63" s="2">
        <v>85</v>
      </c>
      <c r="E63" s="6">
        <f t="shared" ca="1" si="0"/>
        <v>45.773648648648646</v>
      </c>
    </row>
    <row r="64" spans="4:5" x14ac:dyDescent="0.2">
      <c r="D64" s="2">
        <v>84.75</v>
      </c>
      <c r="E64" s="6">
        <f t="shared" ca="1" si="0"/>
        <v>45.355896074646097</v>
      </c>
    </row>
    <row r="65" spans="4:5" x14ac:dyDescent="0.2">
      <c r="D65" s="2">
        <v>84.5</v>
      </c>
      <c r="E65" s="6">
        <f t="shared" ca="1" si="0"/>
        <v>44.93814350064352</v>
      </c>
    </row>
    <row r="66" spans="4:5" x14ac:dyDescent="0.2">
      <c r="D66" s="2">
        <v>84.25</v>
      </c>
      <c r="E66" s="6">
        <f t="shared" ca="1" si="0"/>
        <v>44.520390926640943</v>
      </c>
    </row>
    <row r="67" spans="4:5" x14ac:dyDescent="0.2">
      <c r="D67" s="2">
        <v>84</v>
      </c>
      <c r="E67" s="6">
        <f t="shared" ca="1" si="0"/>
        <v>44.102638352638365</v>
      </c>
    </row>
    <row r="68" spans="4:5" x14ac:dyDescent="0.2">
      <c r="D68" s="2">
        <v>83.75</v>
      </c>
      <c r="E68" s="6">
        <f t="shared" ca="1" si="0"/>
        <v>43.684885778635788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43.267133204633211</v>
      </c>
    </row>
    <row r="70" spans="4:5" x14ac:dyDescent="0.2">
      <c r="D70" s="2">
        <v>83.25</v>
      </c>
      <c r="E70" s="6">
        <f t="shared" ca="1" si="1"/>
        <v>42.849380630630634</v>
      </c>
    </row>
    <row r="71" spans="4:5" x14ac:dyDescent="0.2">
      <c r="D71" s="2">
        <v>83</v>
      </c>
      <c r="E71" s="6">
        <f t="shared" ca="1" si="1"/>
        <v>42.431628056628057</v>
      </c>
    </row>
    <row r="72" spans="4:5" x14ac:dyDescent="0.2">
      <c r="D72" s="2">
        <v>82.75</v>
      </c>
      <c r="E72" s="6">
        <f t="shared" ca="1" si="1"/>
        <v>42.01387548262548</v>
      </c>
    </row>
    <row r="73" spans="4:5" x14ac:dyDescent="0.2">
      <c r="D73" s="2">
        <v>82.5</v>
      </c>
      <c r="E73" s="6">
        <f t="shared" ca="1" si="1"/>
        <v>41.596122908622931</v>
      </c>
    </row>
    <row r="74" spans="4:5" x14ac:dyDescent="0.2">
      <c r="D74" s="2">
        <v>82.25</v>
      </c>
      <c r="E74" s="6">
        <f t="shared" ca="1" si="1"/>
        <v>41.178370334620354</v>
      </c>
    </row>
    <row r="75" spans="4:5" x14ac:dyDescent="0.2">
      <c r="D75" s="2">
        <v>82</v>
      </c>
      <c r="E75" s="6">
        <f t="shared" ca="1" si="1"/>
        <v>40.760617760617777</v>
      </c>
    </row>
    <row r="76" spans="4:5" x14ac:dyDescent="0.2">
      <c r="D76" s="2">
        <v>81.75</v>
      </c>
      <c r="E76" s="6">
        <f t="shared" ca="1" si="1"/>
        <v>40.342865186615199</v>
      </c>
    </row>
    <row r="77" spans="4:5" x14ac:dyDescent="0.2">
      <c r="D77" s="2">
        <v>81.5</v>
      </c>
      <c r="E77" s="6">
        <f t="shared" ca="1" si="1"/>
        <v>39.925112612612622</v>
      </c>
    </row>
    <row r="78" spans="4:5" x14ac:dyDescent="0.2">
      <c r="D78" s="2">
        <v>81.25</v>
      </c>
      <c r="E78" s="6">
        <f t="shared" ca="1" si="1"/>
        <v>39.507360038610045</v>
      </c>
    </row>
    <row r="79" spans="4:5" x14ac:dyDescent="0.2">
      <c r="D79" s="2">
        <v>81</v>
      </c>
      <c r="E79" s="6">
        <f t="shared" ca="1" si="1"/>
        <v>39.089607464607468</v>
      </c>
    </row>
    <row r="80" spans="4:5" x14ac:dyDescent="0.2">
      <c r="D80" s="2">
        <v>80.75</v>
      </c>
      <c r="E80" s="6">
        <f t="shared" ca="1" si="1"/>
        <v>38.671854890604891</v>
      </c>
    </row>
    <row r="81" spans="4:5" x14ac:dyDescent="0.2">
      <c r="D81" s="2">
        <v>80.5</v>
      </c>
      <c r="E81" s="6">
        <f t="shared" ca="1" si="1"/>
        <v>38.254102316602314</v>
      </c>
    </row>
    <row r="82" spans="4:5" x14ac:dyDescent="0.2">
      <c r="D82" s="2">
        <v>80.25</v>
      </c>
      <c r="E82" s="6">
        <f t="shared" ca="1" si="1"/>
        <v>37.836349742599765</v>
      </c>
    </row>
    <row r="83" spans="4:5" x14ac:dyDescent="0.2">
      <c r="D83" s="2">
        <v>80</v>
      </c>
      <c r="E83" s="6">
        <f t="shared" ca="1" si="1"/>
        <v>37.418597168597188</v>
      </c>
    </row>
    <row r="84" spans="4:5" x14ac:dyDescent="0.2">
      <c r="D84" s="2">
        <v>79.75</v>
      </c>
      <c r="E84" s="6">
        <f t="shared" ca="1" si="1"/>
        <v>37.000844594594611</v>
      </c>
    </row>
    <row r="85" spans="4:5" x14ac:dyDescent="0.2">
      <c r="D85" s="2">
        <v>79.5</v>
      </c>
      <c r="E85" s="6">
        <f t="shared" ca="1" si="1"/>
        <v>36.583092020592034</v>
      </c>
    </row>
    <row r="86" spans="4:5" x14ac:dyDescent="0.2">
      <c r="D86" s="2">
        <v>79.25</v>
      </c>
      <c r="E86" s="6">
        <f t="shared" ca="1" si="1"/>
        <v>36.165339446589456</v>
      </c>
    </row>
    <row r="87" spans="4:5" x14ac:dyDescent="0.2">
      <c r="D87" s="2">
        <v>79</v>
      </c>
      <c r="E87" s="6">
        <f t="shared" ca="1" si="1"/>
        <v>35.747586872586879</v>
      </c>
    </row>
    <row r="88" spans="4:5" x14ac:dyDescent="0.2">
      <c r="D88" s="2">
        <v>78.75</v>
      </c>
      <c r="E88" s="6">
        <f t="shared" ca="1" si="1"/>
        <v>35.329834298584302</v>
      </c>
    </row>
    <row r="89" spans="4:5" x14ac:dyDescent="0.2">
      <c r="D89" s="2">
        <v>78.5</v>
      </c>
      <c r="E89" s="6">
        <f t="shared" ca="1" si="1"/>
        <v>34.912081724581725</v>
      </c>
    </row>
    <row r="90" spans="4:5" x14ac:dyDescent="0.2">
      <c r="D90" s="2">
        <v>78.25</v>
      </c>
      <c r="E90" s="6">
        <f t="shared" ca="1" si="1"/>
        <v>34.494329150579148</v>
      </c>
    </row>
    <row r="91" spans="4:5" x14ac:dyDescent="0.2">
      <c r="D91" s="2">
        <v>78</v>
      </c>
      <c r="E91" s="6">
        <f t="shared" ca="1" si="1"/>
        <v>34.076576576576571</v>
      </c>
    </row>
    <row r="92" spans="4:5" x14ac:dyDescent="0.2">
      <c r="D92" s="2">
        <v>77.75</v>
      </c>
      <c r="E92" s="6">
        <f t="shared" ca="1" si="1"/>
        <v>33.658824002574022</v>
      </c>
    </row>
    <row r="93" spans="4:5" x14ac:dyDescent="0.2">
      <c r="D93" s="2">
        <v>77.5</v>
      </c>
      <c r="E93" s="6">
        <f t="shared" ca="1" si="1"/>
        <v>33.241071428571445</v>
      </c>
    </row>
    <row r="94" spans="4:5" x14ac:dyDescent="0.2">
      <c r="D94" s="2">
        <v>77.25</v>
      </c>
      <c r="E94" s="6">
        <f t="shared" ca="1" si="1"/>
        <v>32.823318854568868</v>
      </c>
    </row>
    <row r="95" spans="4:5" x14ac:dyDescent="0.2">
      <c r="D95" s="2">
        <v>77</v>
      </c>
      <c r="E95" s="6">
        <f t="shared" ca="1" si="1"/>
        <v>32.405566280566291</v>
      </c>
    </row>
    <row r="96" spans="4:5" x14ac:dyDescent="0.2">
      <c r="D96" s="2">
        <v>76.75</v>
      </c>
      <c r="E96" s="6">
        <f t="shared" ca="1" si="1"/>
        <v>31.987813706563713</v>
      </c>
    </row>
    <row r="97" spans="4:5" x14ac:dyDescent="0.2">
      <c r="D97" s="2">
        <v>76.5</v>
      </c>
      <c r="E97" s="6">
        <f t="shared" ca="1" si="1"/>
        <v>31.570061132561136</v>
      </c>
    </row>
    <row r="98" spans="4:5" x14ac:dyDescent="0.2">
      <c r="D98" s="2">
        <v>76.25</v>
      </c>
      <c r="E98" s="6">
        <f t="shared" ca="1" si="1"/>
        <v>31.328892762284191</v>
      </c>
    </row>
    <row r="99" spans="4:5" x14ac:dyDescent="0.2">
      <c r="D99" s="2">
        <v>76</v>
      </c>
      <c r="E99" s="6">
        <f t="shared" ca="1" si="1"/>
        <v>31.123306772908357</v>
      </c>
    </row>
    <row r="100" spans="4:5" x14ac:dyDescent="0.2">
      <c r="D100" s="2">
        <v>75.75</v>
      </c>
      <c r="E100" s="6">
        <f t="shared" ca="1" si="1"/>
        <v>30.917720783532531</v>
      </c>
    </row>
    <row r="101" spans="4:5" x14ac:dyDescent="0.2">
      <c r="D101" s="2">
        <v>75.5</v>
      </c>
      <c r="E101" s="6">
        <f t="shared" ca="1" si="1"/>
        <v>30.712134794156704</v>
      </c>
    </row>
    <row r="102" spans="4:5" x14ac:dyDescent="0.2">
      <c r="D102" s="2">
        <v>75.25</v>
      </c>
      <c r="E102" s="6">
        <f t="shared" ca="1" si="1"/>
        <v>30.50654880478087</v>
      </c>
    </row>
    <row r="103" spans="4:5" x14ac:dyDescent="0.2">
      <c r="D103" s="2">
        <v>75</v>
      </c>
      <c r="E103" s="6">
        <f t="shared" ca="1" si="1"/>
        <v>30.300962815405043</v>
      </c>
    </row>
    <row r="104" spans="4:5" x14ac:dyDescent="0.2">
      <c r="D104" s="2">
        <v>74.75</v>
      </c>
      <c r="E104" s="6">
        <f t="shared" ca="1" si="1"/>
        <v>30.095376826029209</v>
      </c>
    </row>
    <row r="105" spans="4:5" x14ac:dyDescent="0.2">
      <c r="D105" s="2">
        <v>74.5</v>
      </c>
      <c r="E105" s="6">
        <f t="shared" ca="1" si="1"/>
        <v>29.889790836653383</v>
      </c>
    </row>
    <row r="106" spans="4:5" x14ac:dyDescent="0.2">
      <c r="D106" s="2">
        <v>74.25</v>
      </c>
      <c r="E106" s="6">
        <f t="shared" ca="1" si="1"/>
        <v>29.684204847277549</v>
      </c>
    </row>
    <row r="107" spans="4:5" x14ac:dyDescent="0.2">
      <c r="D107" s="2">
        <v>74</v>
      </c>
      <c r="E107" s="6">
        <f t="shared" ca="1" si="1"/>
        <v>29.478618857901722</v>
      </c>
    </row>
    <row r="108" spans="4:5" x14ac:dyDescent="0.2">
      <c r="D108" s="2">
        <v>73.75</v>
      </c>
      <c r="E108" s="6">
        <f t="shared" ca="1" si="1"/>
        <v>29.273032868525888</v>
      </c>
    </row>
    <row r="109" spans="4:5" x14ac:dyDescent="0.2">
      <c r="D109" s="2">
        <v>73.5</v>
      </c>
      <c r="E109" s="6">
        <f t="shared" ca="1" si="1"/>
        <v>29.067446879150062</v>
      </c>
    </row>
    <row r="110" spans="4:5" x14ac:dyDescent="0.2">
      <c r="D110" s="2">
        <v>73.25</v>
      </c>
      <c r="E110" s="6">
        <f t="shared" ca="1" si="1"/>
        <v>28.861860889774228</v>
      </c>
    </row>
    <row r="111" spans="4:5" x14ac:dyDescent="0.2">
      <c r="D111" s="2">
        <v>73</v>
      </c>
      <c r="E111" s="6">
        <f t="shared" ca="1" si="1"/>
        <v>28.656274900398401</v>
      </c>
    </row>
    <row r="112" spans="4:5" x14ac:dyDescent="0.2">
      <c r="D112" s="2">
        <v>72.75</v>
      </c>
      <c r="E112" s="6">
        <f t="shared" ca="1" si="1"/>
        <v>28.450688911022567</v>
      </c>
    </row>
    <row r="113" spans="4:5" x14ac:dyDescent="0.2">
      <c r="D113" s="2">
        <v>72.5</v>
      </c>
      <c r="E113" s="6">
        <f t="shared" ca="1" si="1"/>
        <v>28.24510292164674</v>
      </c>
    </row>
    <row r="114" spans="4:5" x14ac:dyDescent="0.2">
      <c r="D114" s="2">
        <v>72.25</v>
      </c>
      <c r="E114" s="6">
        <f t="shared" ca="1" si="1"/>
        <v>28.039516932270907</v>
      </c>
    </row>
    <row r="115" spans="4:5" x14ac:dyDescent="0.2">
      <c r="D115" s="2">
        <v>72</v>
      </c>
      <c r="E115" s="6">
        <f t="shared" ca="1" si="1"/>
        <v>27.83393094289508</v>
      </c>
    </row>
    <row r="116" spans="4:5" x14ac:dyDescent="0.2">
      <c r="D116" s="2">
        <v>71.75</v>
      </c>
      <c r="E116" s="6">
        <f t="shared" ca="1" si="1"/>
        <v>27.628344953519253</v>
      </c>
    </row>
    <row r="117" spans="4:5" x14ac:dyDescent="0.2">
      <c r="D117" s="2">
        <v>71.5</v>
      </c>
      <c r="E117" s="6">
        <f t="shared" ca="1" si="1"/>
        <v>27.422758964143419</v>
      </c>
    </row>
    <row r="118" spans="4:5" x14ac:dyDescent="0.2">
      <c r="D118" s="2">
        <v>71.25</v>
      </c>
      <c r="E118" s="6">
        <f t="shared" ca="1" si="1"/>
        <v>27.217172974767593</v>
      </c>
    </row>
    <row r="119" spans="4:5" x14ac:dyDescent="0.2">
      <c r="D119" s="2">
        <v>71</v>
      </c>
      <c r="E119" s="6">
        <f t="shared" ca="1" si="1"/>
        <v>27.011586985391759</v>
      </c>
    </row>
    <row r="120" spans="4:5" x14ac:dyDescent="0.2">
      <c r="D120" s="2">
        <v>70.75</v>
      </c>
      <c r="E120" s="6">
        <f t="shared" ca="1" si="1"/>
        <v>26.806000996015932</v>
      </c>
    </row>
    <row r="121" spans="4:5" x14ac:dyDescent="0.2">
      <c r="D121" s="2">
        <v>70.5</v>
      </c>
      <c r="E121" s="6">
        <f t="shared" ca="1" si="1"/>
        <v>26.600415006640098</v>
      </c>
    </row>
    <row r="122" spans="4:5" x14ac:dyDescent="0.2">
      <c r="D122" s="2">
        <v>70.25</v>
      </c>
      <c r="E122" s="6">
        <f t="shared" ca="1" si="1"/>
        <v>26.394829017264271</v>
      </c>
    </row>
    <row r="123" spans="4:5" x14ac:dyDescent="0.2">
      <c r="D123" s="2">
        <v>70</v>
      </c>
      <c r="E123" s="6">
        <f t="shared" ca="1" si="1"/>
        <v>26.189243027888438</v>
      </c>
    </row>
    <row r="124" spans="4:5" x14ac:dyDescent="0.2">
      <c r="D124" s="2">
        <v>69.75</v>
      </c>
      <c r="E124" s="6">
        <f t="shared" ca="1" si="1"/>
        <v>25.983657038512611</v>
      </c>
    </row>
    <row r="125" spans="4:5" x14ac:dyDescent="0.2">
      <c r="D125" s="2">
        <v>69.5</v>
      </c>
      <c r="E125" s="6">
        <f t="shared" ca="1" si="1"/>
        <v>25.778071049136777</v>
      </c>
    </row>
    <row r="126" spans="4:5" x14ac:dyDescent="0.2">
      <c r="D126" s="2">
        <v>69.25</v>
      </c>
      <c r="E126" s="6">
        <f t="shared" ca="1" si="1"/>
        <v>25.57248505976095</v>
      </c>
    </row>
    <row r="127" spans="4:5" x14ac:dyDescent="0.2">
      <c r="D127" s="2">
        <v>69</v>
      </c>
      <c r="E127" s="6">
        <f t="shared" ca="1" si="1"/>
        <v>25.366899070385116</v>
      </c>
    </row>
    <row r="128" spans="4:5" x14ac:dyDescent="0.2">
      <c r="D128" s="2">
        <v>68.75</v>
      </c>
      <c r="E128" s="6">
        <f t="shared" ca="1" si="1"/>
        <v>25.16131308100929</v>
      </c>
    </row>
    <row r="129" spans="4:5" x14ac:dyDescent="0.2">
      <c r="D129" s="2">
        <v>68.5</v>
      </c>
      <c r="E129" s="6">
        <f t="shared" ca="1" si="1"/>
        <v>24.955727091633456</v>
      </c>
    </row>
    <row r="130" spans="4:5" x14ac:dyDescent="0.2">
      <c r="D130" s="2">
        <v>68.25</v>
      </c>
      <c r="E130" s="6">
        <f t="shared" ca="1" si="1"/>
        <v>24.750141102257629</v>
      </c>
    </row>
    <row r="131" spans="4:5" x14ac:dyDescent="0.2">
      <c r="D131" s="2">
        <v>68</v>
      </c>
      <c r="E131" s="6">
        <f t="shared" ca="1" si="1"/>
        <v>24.544555112881802</v>
      </c>
    </row>
    <row r="132" spans="4:5" x14ac:dyDescent="0.2">
      <c r="D132" s="2">
        <v>67.75</v>
      </c>
      <c r="E132" s="6">
        <f t="shared" ca="1" si="1"/>
        <v>24.338969123505969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24.133383134130142</v>
      </c>
    </row>
    <row r="134" spans="4:5" x14ac:dyDescent="0.2">
      <c r="D134" s="2">
        <v>67.25</v>
      </c>
      <c r="E134" s="6">
        <f t="shared" ca="1" si="2"/>
        <v>23.927797144754308</v>
      </c>
    </row>
    <row r="135" spans="4:5" x14ac:dyDescent="0.2">
      <c r="D135" s="2">
        <v>67</v>
      </c>
      <c r="E135" s="6">
        <f t="shared" ca="1" si="2"/>
        <v>23.722211155378481</v>
      </c>
    </row>
    <row r="136" spans="4:5" x14ac:dyDescent="0.2">
      <c r="D136" s="2">
        <v>66.75</v>
      </c>
      <c r="E136" s="6">
        <f t="shared" ca="1" si="2"/>
        <v>23.516625166002648</v>
      </c>
    </row>
    <row r="137" spans="4:5" x14ac:dyDescent="0.2">
      <c r="D137" s="2">
        <v>66.5</v>
      </c>
      <c r="E137" s="6">
        <f t="shared" ca="1" si="2"/>
        <v>23.311039176626821</v>
      </c>
    </row>
    <row r="138" spans="4:5" x14ac:dyDescent="0.2">
      <c r="D138" s="2">
        <v>66.25</v>
      </c>
      <c r="E138" s="6">
        <f t="shared" ca="1" si="2"/>
        <v>23.105453187250987</v>
      </c>
    </row>
    <row r="139" spans="4:5" x14ac:dyDescent="0.2">
      <c r="D139" s="2">
        <v>66</v>
      </c>
      <c r="E139" s="6">
        <f t="shared" ca="1" si="2"/>
        <v>22.89986719787516</v>
      </c>
    </row>
    <row r="140" spans="4:5" x14ac:dyDescent="0.2">
      <c r="D140" s="2">
        <v>65.75</v>
      </c>
      <c r="E140" s="6">
        <f t="shared" ca="1" si="2"/>
        <v>22.694281208499326</v>
      </c>
    </row>
    <row r="141" spans="4:5" x14ac:dyDescent="0.2">
      <c r="D141" s="2">
        <v>65.5</v>
      </c>
      <c r="E141" s="6">
        <f t="shared" ca="1" si="2"/>
        <v>22.4886952191235</v>
      </c>
    </row>
    <row r="142" spans="4:5" x14ac:dyDescent="0.2">
      <c r="D142" s="2">
        <v>65.25</v>
      </c>
      <c r="E142" s="6">
        <f t="shared" ca="1" si="2"/>
        <v>22.283109229747666</v>
      </c>
    </row>
    <row r="143" spans="4:5" x14ac:dyDescent="0.2">
      <c r="D143" s="2">
        <v>65</v>
      </c>
      <c r="E143" s="6">
        <f t="shared" ca="1" si="2"/>
        <v>22.077523240371839</v>
      </c>
    </row>
    <row r="144" spans="4:5" x14ac:dyDescent="0.2">
      <c r="D144" s="2">
        <v>64.75</v>
      </c>
      <c r="E144" s="6">
        <f t="shared" ca="1" si="2"/>
        <v>21.871937250996005</v>
      </c>
    </row>
    <row r="145" spans="4:5" x14ac:dyDescent="0.2">
      <c r="D145" s="2">
        <v>64.5</v>
      </c>
      <c r="E145" s="6">
        <f t="shared" ca="1" si="2"/>
        <v>21.666351261620179</v>
      </c>
    </row>
    <row r="146" spans="4:5" x14ac:dyDescent="0.2">
      <c r="D146" s="2">
        <v>64.25</v>
      </c>
      <c r="E146" s="6">
        <f t="shared" ca="1" si="2"/>
        <v>21.460765272244345</v>
      </c>
    </row>
    <row r="147" spans="4:5" x14ac:dyDescent="0.2">
      <c r="D147" s="2">
        <v>64</v>
      </c>
      <c r="E147" s="6">
        <f t="shared" ca="1" si="2"/>
        <v>21.255179282868518</v>
      </c>
    </row>
    <row r="148" spans="4:5" x14ac:dyDescent="0.2">
      <c r="D148" s="2">
        <v>63.75</v>
      </c>
      <c r="E148" s="6">
        <f t="shared" ca="1" si="2"/>
        <v>21.049593293492691</v>
      </c>
    </row>
    <row r="149" spans="4:5" x14ac:dyDescent="0.2">
      <c r="D149" s="2">
        <v>63.5</v>
      </c>
      <c r="E149" s="6">
        <f t="shared" ca="1" si="2"/>
        <v>20.844007304116857</v>
      </c>
    </row>
    <row r="150" spans="4:5" x14ac:dyDescent="0.2">
      <c r="D150" s="2">
        <v>63.25</v>
      </c>
      <c r="E150" s="6">
        <f t="shared" ca="1" si="2"/>
        <v>20.638421314741031</v>
      </c>
    </row>
    <row r="151" spans="4:5" x14ac:dyDescent="0.2">
      <c r="D151" s="2">
        <v>63</v>
      </c>
      <c r="E151" s="6">
        <f t="shared" ca="1" si="2"/>
        <v>20.432835325365197</v>
      </c>
    </row>
    <row r="152" spans="4:5" x14ac:dyDescent="0.2">
      <c r="D152" s="2">
        <v>62.75</v>
      </c>
      <c r="E152" s="6">
        <f t="shared" ca="1" si="2"/>
        <v>20.22724933598937</v>
      </c>
    </row>
    <row r="153" spans="4:5" x14ac:dyDescent="0.2">
      <c r="D153" s="2">
        <v>62.5</v>
      </c>
      <c r="E153" s="6">
        <f t="shared" ca="1" si="2"/>
        <v>20.021663346613536</v>
      </c>
    </row>
    <row r="154" spans="4:5" x14ac:dyDescent="0.2">
      <c r="D154" s="2">
        <v>62.25</v>
      </c>
      <c r="E154" s="6">
        <f t="shared" ca="1" si="2"/>
        <v>19.81607735723771</v>
      </c>
    </row>
    <row r="155" spans="4:5" x14ac:dyDescent="0.2">
      <c r="D155" s="2">
        <v>62</v>
      </c>
      <c r="E155" s="6">
        <f t="shared" ca="1" si="2"/>
        <v>19.610491367861876</v>
      </c>
    </row>
    <row r="156" spans="4:5" x14ac:dyDescent="0.2">
      <c r="D156" s="2">
        <v>61.75</v>
      </c>
      <c r="E156" s="6">
        <f t="shared" ca="1" si="2"/>
        <v>19.404905378486049</v>
      </c>
    </row>
    <row r="157" spans="4:5" x14ac:dyDescent="0.2">
      <c r="D157" s="2">
        <v>61.5</v>
      </c>
      <c r="E157" s="6">
        <f t="shared" ca="1" si="2"/>
        <v>19.199319389110215</v>
      </c>
    </row>
    <row r="158" spans="4:5" x14ac:dyDescent="0.2">
      <c r="D158" s="2">
        <v>61.25</v>
      </c>
      <c r="E158" s="6">
        <f t="shared" ca="1" si="2"/>
        <v>18.993733399734388</v>
      </c>
    </row>
    <row r="159" spans="4:5" x14ac:dyDescent="0.2">
      <c r="D159" s="2">
        <v>61</v>
      </c>
      <c r="E159" s="6">
        <f t="shared" ca="1" si="2"/>
        <v>18.788147410358555</v>
      </c>
    </row>
    <row r="160" spans="4:5" x14ac:dyDescent="0.2">
      <c r="D160" s="2">
        <v>60.75</v>
      </c>
      <c r="E160" s="6">
        <f t="shared" ca="1" si="2"/>
        <v>18.582561420982728</v>
      </c>
    </row>
    <row r="161" spans="4:5" x14ac:dyDescent="0.2">
      <c r="D161" s="2">
        <v>60.5</v>
      </c>
      <c r="E161" s="6">
        <f t="shared" ca="1" si="2"/>
        <v>18.376975431606894</v>
      </c>
    </row>
    <row r="162" spans="4:5" x14ac:dyDescent="0.2">
      <c r="D162" s="2">
        <v>60.25</v>
      </c>
      <c r="E162" s="6">
        <f t="shared" ca="1" si="2"/>
        <v>18.171389442231067</v>
      </c>
    </row>
    <row r="163" spans="4:5" x14ac:dyDescent="0.2">
      <c r="D163" s="2">
        <v>60</v>
      </c>
      <c r="E163" s="6">
        <f t="shared" ca="1" si="2"/>
        <v>17.965803452855234</v>
      </c>
    </row>
    <row r="164" spans="4:5" x14ac:dyDescent="0.2">
      <c r="D164" s="2">
        <v>59.75</v>
      </c>
      <c r="E164" s="6">
        <f t="shared" ca="1" si="2"/>
        <v>17.760217463479407</v>
      </c>
    </row>
    <row r="165" spans="4:5" x14ac:dyDescent="0.2">
      <c r="D165" s="2">
        <v>59.5</v>
      </c>
      <c r="E165" s="6">
        <f t="shared" ca="1" si="2"/>
        <v>17.55463147410358</v>
      </c>
    </row>
    <row r="166" spans="4:5" x14ac:dyDescent="0.2">
      <c r="D166" s="2">
        <v>59.25</v>
      </c>
      <c r="E166" s="6">
        <f t="shared" ca="1" si="2"/>
        <v>17.349045484727746</v>
      </c>
    </row>
    <row r="167" spans="4:5" x14ac:dyDescent="0.2">
      <c r="D167" s="2">
        <v>59</v>
      </c>
      <c r="E167" s="6">
        <f t="shared" ca="1" si="2"/>
        <v>17.143459495351919</v>
      </c>
    </row>
    <row r="168" spans="4:5" x14ac:dyDescent="0.2">
      <c r="D168" s="2">
        <v>58.75</v>
      </c>
      <c r="E168" s="6">
        <f t="shared" ca="1" si="2"/>
        <v>16.937873505976086</v>
      </c>
    </row>
    <row r="169" spans="4:5" x14ac:dyDescent="0.2">
      <c r="D169" s="2">
        <v>58.5</v>
      </c>
      <c r="E169" s="6">
        <f t="shared" ca="1" si="2"/>
        <v>16.732287516600259</v>
      </c>
    </row>
    <row r="170" spans="4:5" x14ac:dyDescent="0.2">
      <c r="D170" s="2">
        <v>58.25</v>
      </c>
      <c r="E170" s="6">
        <f t="shared" ca="1" si="2"/>
        <v>16.526701527224425</v>
      </c>
    </row>
    <row r="171" spans="4:5" x14ac:dyDescent="0.2">
      <c r="D171" s="2">
        <v>58</v>
      </c>
      <c r="E171" s="6">
        <f t="shared" ca="1" si="2"/>
        <v>16.321115537848598</v>
      </c>
    </row>
    <row r="172" spans="4:5" x14ac:dyDescent="0.2">
      <c r="D172" s="2">
        <v>57.75</v>
      </c>
      <c r="E172" s="6">
        <f t="shared" ca="1" si="2"/>
        <v>16.115529548472765</v>
      </c>
    </row>
    <row r="173" spans="4:5" x14ac:dyDescent="0.2">
      <c r="D173" s="2">
        <v>57.5</v>
      </c>
      <c r="E173" s="6">
        <f t="shared" ca="1" si="2"/>
        <v>15.945355191256827</v>
      </c>
    </row>
    <row r="174" spans="4:5" x14ac:dyDescent="0.2">
      <c r="D174" s="2">
        <v>57.25</v>
      </c>
      <c r="E174" s="6">
        <f t="shared" ca="1" si="2"/>
        <v>15.820608899297422</v>
      </c>
    </row>
    <row r="175" spans="4:5" x14ac:dyDescent="0.2">
      <c r="D175" s="2">
        <v>57</v>
      </c>
      <c r="E175" s="6">
        <f t="shared" ca="1" si="2"/>
        <v>15.695862607338015</v>
      </c>
    </row>
    <row r="176" spans="4:5" x14ac:dyDescent="0.2">
      <c r="D176" s="2">
        <v>56.75</v>
      </c>
      <c r="E176" s="6">
        <f t="shared" ca="1" si="2"/>
        <v>15.571116315378607</v>
      </c>
    </row>
    <row r="177" spans="4:5" x14ac:dyDescent="0.2">
      <c r="D177" s="2">
        <v>56.5</v>
      </c>
      <c r="E177" s="6">
        <f t="shared" ca="1" si="2"/>
        <v>15.446370023419203</v>
      </c>
    </row>
    <row r="178" spans="4:5" x14ac:dyDescent="0.2">
      <c r="D178" s="2">
        <v>56.25</v>
      </c>
      <c r="E178" s="6">
        <f t="shared" ca="1" si="2"/>
        <v>15.321623731459795</v>
      </c>
    </row>
    <row r="179" spans="4:5" x14ac:dyDescent="0.2">
      <c r="D179" s="2">
        <v>56</v>
      </c>
      <c r="E179" s="6">
        <f t="shared" ca="1" si="2"/>
        <v>15.196877439500387</v>
      </c>
    </row>
    <row r="180" spans="4:5" x14ac:dyDescent="0.2">
      <c r="D180" s="2">
        <v>55.75</v>
      </c>
      <c r="E180" s="6">
        <f t="shared" ca="1" si="2"/>
        <v>15.072131147540983</v>
      </c>
    </row>
    <row r="181" spans="4:5" x14ac:dyDescent="0.2">
      <c r="D181" s="2">
        <v>55.5</v>
      </c>
      <c r="E181" s="6">
        <f t="shared" ca="1" si="2"/>
        <v>14.947384855581575</v>
      </c>
    </row>
    <row r="182" spans="4:5" x14ac:dyDescent="0.2">
      <c r="D182" s="2">
        <v>55.25</v>
      </c>
      <c r="E182" s="6">
        <f t="shared" ca="1" si="2"/>
        <v>14.822638563622167</v>
      </c>
    </row>
    <row r="183" spans="4:5" x14ac:dyDescent="0.2">
      <c r="D183" s="2">
        <v>55</v>
      </c>
      <c r="E183" s="6">
        <f t="shared" ca="1" si="2"/>
        <v>14.697892271662763</v>
      </c>
    </row>
    <row r="184" spans="4:5" x14ac:dyDescent="0.2">
      <c r="D184" s="2">
        <v>54.75</v>
      </c>
      <c r="E184" s="6">
        <f t="shared" ca="1" si="2"/>
        <v>14.573145979703355</v>
      </c>
    </row>
    <row r="185" spans="4:5" x14ac:dyDescent="0.2">
      <c r="D185" s="2">
        <v>54.5</v>
      </c>
      <c r="E185" s="6">
        <f t="shared" ca="1" si="2"/>
        <v>14.448399687743947</v>
      </c>
    </row>
    <row r="186" spans="4:5" x14ac:dyDescent="0.2">
      <c r="D186" s="2">
        <v>54.25</v>
      </c>
      <c r="E186" s="6">
        <f t="shared" ca="1" si="2"/>
        <v>14.32365339578454</v>
      </c>
    </row>
    <row r="187" spans="4:5" x14ac:dyDescent="0.2">
      <c r="D187" s="2">
        <v>54</v>
      </c>
      <c r="E187" s="6">
        <f t="shared" ca="1" si="2"/>
        <v>14.198907103825135</v>
      </c>
    </row>
    <row r="188" spans="4:5" x14ac:dyDescent="0.2">
      <c r="D188" s="2">
        <v>53.75</v>
      </c>
      <c r="E188" s="6">
        <f t="shared" ca="1" si="2"/>
        <v>14.074160811865728</v>
      </c>
    </row>
    <row r="189" spans="4:5" x14ac:dyDescent="0.2">
      <c r="D189" s="2">
        <v>53.5</v>
      </c>
      <c r="E189" s="6">
        <f t="shared" ca="1" si="2"/>
        <v>13.94941451990632</v>
      </c>
    </row>
    <row r="190" spans="4:5" x14ac:dyDescent="0.2">
      <c r="D190" s="2">
        <v>53.25</v>
      </c>
      <c r="E190" s="6">
        <f t="shared" ca="1" si="2"/>
        <v>13.824668227946916</v>
      </c>
    </row>
    <row r="191" spans="4:5" x14ac:dyDescent="0.2">
      <c r="D191" s="2">
        <v>53</v>
      </c>
      <c r="E191" s="6">
        <f t="shared" ca="1" si="2"/>
        <v>13.699921935987508</v>
      </c>
    </row>
    <row r="192" spans="4:5" x14ac:dyDescent="0.2">
      <c r="D192" s="2">
        <v>52.75</v>
      </c>
      <c r="E192" s="6">
        <f t="shared" ca="1" si="2"/>
        <v>13.5751756440281</v>
      </c>
    </row>
    <row r="193" spans="4:5" x14ac:dyDescent="0.2">
      <c r="D193" s="2">
        <v>52.5</v>
      </c>
      <c r="E193" s="6">
        <f t="shared" ca="1" si="2"/>
        <v>13.450429352068696</v>
      </c>
    </row>
    <row r="194" spans="4:5" x14ac:dyDescent="0.2">
      <c r="D194" s="2">
        <v>52.25</v>
      </c>
      <c r="E194" s="6">
        <f t="shared" ca="1" si="2"/>
        <v>13.325683060109288</v>
      </c>
    </row>
    <row r="195" spans="4:5" x14ac:dyDescent="0.2">
      <c r="D195" s="2">
        <v>52</v>
      </c>
      <c r="E195" s="6">
        <f t="shared" ca="1" si="2"/>
        <v>13.20093676814988</v>
      </c>
    </row>
    <row r="196" spans="4:5" x14ac:dyDescent="0.2">
      <c r="D196" s="2">
        <v>51.75</v>
      </c>
      <c r="E196" s="6">
        <f t="shared" ca="1" si="2"/>
        <v>13.076190476190476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12.951444184231068</v>
      </c>
    </row>
    <row r="198" spans="4:5" x14ac:dyDescent="0.2">
      <c r="D198" s="2">
        <v>51.25</v>
      </c>
      <c r="E198" s="6">
        <f t="shared" ca="1" si="3"/>
        <v>12.82669789227166</v>
      </c>
    </row>
    <row r="199" spans="4:5" x14ac:dyDescent="0.2">
      <c r="D199" s="2">
        <v>51</v>
      </c>
      <c r="E199" s="6">
        <f t="shared" ca="1" si="3"/>
        <v>12.701951600312256</v>
      </c>
    </row>
    <row r="200" spans="4:5" x14ac:dyDescent="0.2">
      <c r="D200" s="2">
        <v>50.75</v>
      </c>
      <c r="E200" s="6">
        <f t="shared" ca="1" si="3"/>
        <v>12.577205308352848</v>
      </c>
    </row>
    <row r="201" spans="4:5" x14ac:dyDescent="0.2">
      <c r="D201" s="2">
        <v>50.5</v>
      </c>
      <c r="E201" s="6">
        <f t="shared" ca="1" si="3"/>
        <v>12.452459016393441</v>
      </c>
    </row>
    <row r="202" spans="4:5" x14ac:dyDescent="0.2">
      <c r="D202" s="2">
        <v>50.25</v>
      </c>
      <c r="E202" s="6">
        <f t="shared" ca="1" si="3"/>
        <v>12.327712724434036</v>
      </c>
    </row>
    <row r="203" spans="4:5" x14ac:dyDescent="0.2">
      <c r="D203" s="2">
        <v>50</v>
      </c>
      <c r="E203" s="6">
        <f t="shared" ca="1" si="3"/>
        <v>12.202966432474629</v>
      </c>
    </row>
    <row r="204" spans="4:5" x14ac:dyDescent="0.2">
      <c r="D204" s="2">
        <v>49.75</v>
      </c>
      <c r="E204" s="6">
        <f t="shared" ca="1" si="3"/>
        <v>12.078220140515221</v>
      </c>
    </row>
    <row r="205" spans="4:5" x14ac:dyDescent="0.2">
      <c r="D205" s="2">
        <v>49.5</v>
      </c>
      <c r="E205" s="6">
        <f t="shared" ca="1" si="3"/>
        <v>11.953473848555817</v>
      </c>
    </row>
    <row r="206" spans="4:5" x14ac:dyDescent="0.2">
      <c r="D206" s="2">
        <v>49.25</v>
      </c>
      <c r="E206" s="6">
        <f t="shared" ca="1" si="3"/>
        <v>11.828727556596409</v>
      </c>
    </row>
    <row r="207" spans="4:5" x14ac:dyDescent="0.2">
      <c r="D207" s="2">
        <v>49</v>
      </c>
      <c r="E207" s="6">
        <f t="shared" ca="1" si="3"/>
        <v>11.703981264637001</v>
      </c>
    </row>
    <row r="208" spans="4:5" x14ac:dyDescent="0.2">
      <c r="D208" s="2">
        <v>48.75</v>
      </c>
      <c r="E208" s="6">
        <f t="shared" ca="1" si="3"/>
        <v>11.579234972677597</v>
      </c>
    </row>
    <row r="209" spans="4:5" x14ac:dyDescent="0.2">
      <c r="D209" s="2">
        <v>48.5</v>
      </c>
      <c r="E209" s="6">
        <f t="shared" ca="1" si="3"/>
        <v>11.454488680718189</v>
      </c>
    </row>
    <row r="210" spans="4:5" x14ac:dyDescent="0.2">
      <c r="D210" s="2">
        <v>48.25</v>
      </c>
      <c r="E210" s="6">
        <f t="shared" ca="1" si="3"/>
        <v>11.329742388758781</v>
      </c>
    </row>
    <row r="211" spans="4:5" x14ac:dyDescent="0.2">
      <c r="D211" s="2">
        <v>48</v>
      </c>
      <c r="E211" s="6">
        <f t="shared" ca="1" si="3"/>
        <v>11.204996096799373</v>
      </c>
    </row>
    <row r="212" spans="4:5" x14ac:dyDescent="0.2">
      <c r="D212" s="2">
        <v>47.75</v>
      </c>
      <c r="E212" s="6">
        <f t="shared" ca="1" si="3"/>
        <v>11.080249804839969</v>
      </c>
    </row>
    <row r="213" spans="4:5" x14ac:dyDescent="0.2">
      <c r="D213" s="2">
        <v>47.5</v>
      </c>
      <c r="E213" s="6">
        <f t="shared" ca="1" si="3"/>
        <v>10.955503512880561</v>
      </c>
    </row>
    <row r="214" spans="4:5" x14ac:dyDescent="0.2">
      <c r="D214" s="2">
        <v>47.25</v>
      </c>
      <c r="E214" s="6">
        <f t="shared" ca="1" si="3"/>
        <v>10.830757220921154</v>
      </c>
    </row>
    <row r="215" spans="4:5" x14ac:dyDescent="0.2">
      <c r="D215" s="2">
        <v>47</v>
      </c>
      <c r="E215" s="6">
        <f t="shared" ca="1" si="3"/>
        <v>10.706010928961749</v>
      </c>
    </row>
    <row r="216" spans="4:5" x14ac:dyDescent="0.2">
      <c r="D216" s="2">
        <v>46.75</v>
      </c>
      <c r="E216" s="6">
        <f t="shared" ca="1" si="3"/>
        <v>10.581264637002342</v>
      </c>
    </row>
    <row r="217" spans="4:5" x14ac:dyDescent="0.2">
      <c r="D217" s="2">
        <v>46.5</v>
      </c>
      <c r="E217" s="6">
        <f t="shared" ca="1" si="3"/>
        <v>10.456518345042934</v>
      </c>
    </row>
    <row r="218" spans="4:5" x14ac:dyDescent="0.2">
      <c r="D218" s="2">
        <v>46.25</v>
      </c>
      <c r="E218" s="6">
        <f t="shared" ca="1" si="3"/>
        <v>10.33177205308353</v>
      </c>
    </row>
    <row r="219" spans="4:5" x14ac:dyDescent="0.2">
      <c r="D219" s="2">
        <v>46</v>
      </c>
      <c r="E219" s="6">
        <f t="shared" ca="1" si="3"/>
        <v>10.207025761124122</v>
      </c>
    </row>
    <row r="220" spans="4:5" x14ac:dyDescent="0.2">
      <c r="D220" s="2">
        <v>45.75</v>
      </c>
      <c r="E220" s="6">
        <f t="shared" ca="1" si="3"/>
        <v>10.082279469164714</v>
      </c>
    </row>
    <row r="221" spans="4:5" x14ac:dyDescent="0.2">
      <c r="D221" s="2">
        <v>45.5</v>
      </c>
      <c r="E221" s="6">
        <f t="shared" ca="1" si="3"/>
        <v>9.9575331772053097</v>
      </c>
    </row>
    <row r="222" spans="4:5" x14ac:dyDescent="0.2">
      <c r="D222" s="2">
        <v>45.25</v>
      </c>
      <c r="E222" s="6">
        <f t="shared" ca="1" si="3"/>
        <v>9.8327868852459019</v>
      </c>
    </row>
    <row r="223" spans="4:5" x14ac:dyDescent="0.2">
      <c r="D223" s="2">
        <v>45</v>
      </c>
      <c r="E223" s="6">
        <f t="shared" ca="1" si="3"/>
        <v>9.7080405932864942</v>
      </c>
    </row>
    <row r="224" spans="4:5" x14ac:dyDescent="0.2">
      <c r="D224" s="2">
        <v>44.75</v>
      </c>
      <c r="E224" s="6">
        <f t="shared" ca="1" si="3"/>
        <v>9.5832943013270899</v>
      </c>
    </row>
    <row r="225" spans="4:5" x14ac:dyDescent="0.2">
      <c r="D225" s="2">
        <v>44.5</v>
      </c>
      <c r="E225" s="6">
        <f t="shared" ca="1" si="3"/>
        <v>9.4585480093676821</v>
      </c>
    </row>
    <row r="226" spans="4:5" x14ac:dyDescent="0.2">
      <c r="D226" s="2">
        <v>44.25</v>
      </c>
      <c r="E226" s="6">
        <f t="shared" ca="1" si="3"/>
        <v>9.3338017174082744</v>
      </c>
    </row>
    <row r="227" spans="4:5" x14ac:dyDescent="0.2">
      <c r="D227" s="2">
        <v>44</v>
      </c>
      <c r="E227" s="6">
        <f t="shared" ca="1" si="3"/>
        <v>9.2090554254488701</v>
      </c>
    </row>
    <row r="228" spans="4:5" x14ac:dyDescent="0.2">
      <c r="D228" s="2">
        <v>43.75</v>
      </c>
      <c r="E228" s="6">
        <f t="shared" ca="1" si="3"/>
        <v>9.0843091334894623</v>
      </c>
    </row>
    <row r="229" spans="4:5" x14ac:dyDescent="0.2">
      <c r="D229" s="2">
        <v>43.5</v>
      </c>
      <c r="E229" s="6">
        <f t="shared" ca="1" si="3"/>
        <v>8.9595628415300546</v>
      </c>
    </row>
    <row r="230" spans="4:5" x14ac:dyDescent="0.2">
      <c r="D230" s="2">
        <v>43.25</v>
      </c>
      <c r="E230" s="6">
        <f t="shared" ca="1" si="3"/>
        <v>8.8348165495706503</v>
      </c>
    </row>
    <row r="231" spans="4:5" x14ac:dyDescent="0.2">
      <c r="D231" s="2">
        <v>43</v>
      </c>
      <c r="E231" s="6">
        <f t="shared" ca="1" si="3"/>
        <v>8.7100702576112425</v>
      </c>
    </row>
    <row r="232" spans="4:5" x14ac:dyDescent="0.2">
      <c r="D232" s="2">
        <v>42.75</v>
      </c>
      <c r="E232" s="6">
        <f t="shared" ca="1" si="3"/>
        <v>8.5853239656518348</v>
      </c>
    </row>
    <row r="233" spans="4:5" x14ac:dyDescent="0.2">
      <c r="D233" s="2">
        <v>42.5</v>
      </c>
      <c r="E233" s="6">
        <f t="shared" ca="1" si="3"/>
        <v>8.4605776736924305</v>
      </c>
    </row>
    <row r="234" spans="4:5" x14ac:dyDescent="0.2">
      <c r="D234" s="2">
        <v>42.25</v>
      </c>
      <c r="E234" s="6">
        <f t="shared" ca="1" si="3"/>
        <v>8.3358313817330227</v>
      </c>
    </row>
    <row r="235" spans="4:5" x14ac:dyDescent="0.2">
      <c r="D235" s="2">
        <v>42</v>
      </c>
      <c r="E235" s="6">
        <f t="shared" ca="1" si="3"/>
        <v>8.211085089773615</v>
      </c>
    </row>
    <row r="236" spans="4:5" x14ac:dyDescent="0.2">
      <c r="D236" s="2">
        <v>41.75</v>
      </c>
      <c r="E236" s="6">
        <f t="shared" ca="1" si="3"/>
        <v>8.0863387978142107</v>
      </c>
    </row>
    <row r="237" spans="4:5" x14ac:dyDescent="0.2">
      <c r="D237" s="2">
        <v>41.5</v>
      </c>
      <c r="E237" s="6">
        <f t="shared" ca="1" si="3"/>
        <v>7.9746130030959748</v>
      </c>
    </row>
    <row r="238" spans="4:5" x14ac:dyDescent="0.2">
      <c r="D238" s="2">
        <v>41.25</v>
      </c>
      <c r="E238" s="6">
        <f t="shared" ca="1" si="3"/>
        <v>7.8921568627450984</v>
      </c>
    </row>
    <row r="239" spans="4:5" x14ac:dyDescent="0.2">
      <c r="D239" s="2">
        <v>41</v>
      </c>
      <c r="E239" s="6">
        <f t="shared" ca="1" si="3"/>
        <v>7.8097007223942203</v>
      </c>
    </row>
    <row r="240" spans="4:5" x14ac:dyDescent="0.2">
      <c r="D240" s="2">
        <v>40.75</v>
      </c>
      <c r="E240" s="6">
        <f t="shared" ca="1" si="3"/>
        <v>7.727244582043344</v>
      </c>
    </row>
    <row r="241" spans="4:5" x14ac:dyDescent="0.2">
      <c r="D241" s="2">
        <v>40.5</v>
      </c>
      <c r="E241" s="6">
        <f t="shared" ca="1" si="3"/>
        <v>7.6447884416924659</v>
      </c>
    </row>
    <row r="242" spans="4:5" x14ac:dyDescent="0.2">
      <c r="D242" s="2">
        <v>40.25</v>
      </c>
      <c r="E242" s="6">
        <f t="shared" ca="1" si="3"/>
        <v>7.5623323013415895</v>
      </c>
    </row>
    <row r="243" spans="4:5" x14ac:dyDescent="0.2">
      <c r="D243" s="2">
        <v>40</v>
      </c>
      <c r="E243" s="6">
        <f t="shared" ca="1" si="3"/>
        <v>7.4798761609907132</v>
      </c>
    </row>
    <row r="244" spans="4:5" x14ac:dyDescent="0.2">
      <c r="D244" s="2">
        <v>39.75</v>
      </c>
      <c r="E244" s="6">
        <f t="shared" ca="1" si="3"/>
        <v>7.3974200206398351</v>
      </c>
    </row>
    <row r="245" spans="4:5" x14ac:dyDescent="0.2">
      <c r="D245" s="2">
        <v>39.5</v>
      </c>
      <c r="E245" s="6">
        <f t="shared" ca="1" si="3"/>
        <v>7.3149638802889587</v>
      </c>
    </row>
    <row r="246" spans="4:5" x14ac:dyDescent="0.2">
      <c r="D246" s="2">
        <v>39.25</v>
      </c>
      <c r="E246" s="6">
        <f t="shared" ca="1" si="3"/>
        <v>7.2325077399380806</v>
      </c>
    </row>
    <row r="247" spans="4:5" x14ac:dyDescent="0.2">
      <c r="D247" s="2">
        <v>39</v>
      </c>
      <c r="E247" s="6">
        <f t="shared" ca="1" si="3"/>
        <v>7.1500515995872043</v>
      </c>
    </row>
    <row r="248" spans="4:5" x14ac:dyDescent="0.2">
      <c r="D248" s="2">
        <v>38.75</v>
      </c>
      <c r="E248" s="6">
        <f t="shared" ca="1" si="3"/>
        <v>7.0675954592363261</v>
      </c>
    </row>
    <row r="249" spans="4:5" x14ac:dyDescent="0.2">
      <c r="D249" s="2">
        <v>38.5</v>
      </c>
      <c r="E249" s="6">
        <f t="shared" ca="1" si="3"/>
        <v>6.9851393188854498</v>
      </c>
    </row>
    <row r="250" spans="4:5" x14ac:dyDescent="0.2">
      <c r="D250" s="2">
        <v>38.25</v>
      </c>
      <c r="E250" s="6">
        <f t="shared" ca="1" si="3"/>
        <v>6.9026831785345717</v>
      </c>
    </row>
    <row r="251" spans="4:5" x14ac:dyDescent="0.2">
      <c r="D251" s="2">
        <v>38</v>
      </c>
      <c r="E251" s="6">
        <f t="shared" ca="1" si="3"/>
        <v>6.8202270381836954</v>
      </c>
    </row>
    <row r="252" spans="4:5" x14ac:dyDescent="0.2">
      <c r="D252" s="2">
        <v>37.75</v>
      </c>
      <c r="E252" s="6">
        <f t="shared" ca="1" si="3"/>
        <v>6.7377708978328172</v>
      </c>
    </row>
    <row r="253" spans="4:5" x14ac:dyDescent="0.2">
      <c r="D253" s="2">
        <v>37.5</v>
      </c>
      <c r="E253" s="6">
        <f t="shared" ca="1" si="3"/>
        <v>6.6553147574819409</v>
      </c>
    </row>
    <row r="254" spans="4:5" x14ac:dyDescent="0.2">
      <c r="D254" s="2">
        <v>37.25</v>
      </c>
      <c r="E254" s="6">
        <f t="shared" ca="1" si="3"/>
        <v>6.5728586171310628</v>
      </c>
    </row>
    <row r="255" spans="4:5" x14ac:dyDescent="0.2">
      <c r="D255" s="2">
        <v>37</v>
      </c>
      <c r="E255" s="6">
        <f t="shared" ca="1" si="3"/>
        <v>6.4904024767801864</v>
      </c>
    </row>
    <row r="256" spans="4:5" x14ac:dyDescent="0.2">
      <c r="D256" s="2">
        <v>36.75</v>
      </c>
      <c r="E256" s="6">
        <f t="shared" ca="1" si="3"/>
        <v>6.4079463364293083</v>
      </c>
    </row>
    <row r="257" spans="4:5" x14ac:dyDescent="0.2">
      <c r="D257" s="2">
        <v>36.5</v>
      </c>
      <c r="E257" s="6">
        <f t="shared" ca="1" si="3"/>
        <v>6.325490196078432</v>
      </c>
    </row>
    <row r="258" spans="4:5" x14ac:dyDescent="0.2">
      <c r="D258" s="2">
        <v>36.25</v>
      </c>
      <c r="E258" s="6">
        <f t="shared" ca="1" si="3"/>
        <v>6.2430340557275539</v>
      </c>
    </row>
    <row r="259" spans="4:5" x14ac:dyDescent="0.2">
      <c r="D259" s="2">
        <v>36</v>
      </c>
      <c r="E259" s="6">
        <f t="shared" ca="1" si="3"/>
        <v>6.1605779153766775</v>
      </c>
    </row>
    <row r="260" spans="4:5" x14ac:dyDescent="0.2">
      <c r="D260" s="2">
        <v>35.75</v>
      </c>
      <c r="E260" s="6">
        <f t="shared" ca="1" si="3"/>
        <v>6.0781217750257994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5.9956656346749231</v>
      </c>
    </row>
    <row r="262" spans="4:5" x14ac:dyDescent="0.2">
      <c r="D262" s="2">
        <v>35.25</v>
      </c>
      <c r="E262" s="6">
        <f t="shared" ca="1" si="4"/>
        <v>5.913209494324045</v>
      </c>
    </row>
    <row r="263" spans="4:5" x14ac:dyDescent="0.2">
      <c r="D263" s="2">
        <v>35</v>
      </c>
      <c r="E263" s="6">
        <f t="shared" ca="1" si="4"/>
        <v>5.8307533539731686</v>
      </c>
    </row>
    <row r="264" spans="4:5" x14ac:dyDescent="0.2">
      <c r="D264" s="2">
        <v>34.75</v>
      </c>
      <c r="E264" s="6">
        <f t="shared" ca="1" si="4"/>
        <v>5.7482972136222905</v>
      </c>
    </row>
    <row r="265" spans="4:5" x14ac:dyDescent="0.2">
      <c r="D265" s="2">
        <v>34.5</v>
      </c>
      <c r="E265" s="6">
        <f t="shared" ca="1" si="4"/>
        <v>5.6658410732714142</v>
      </c>
    </row>
    <row r="266" spans="4:5" x14ac:dyDescent="0.2">
      <c r="D266" s="2">
        <v>34.25</v>
      </c>
      <c r="E266" s="6">
        <f t="shared" ca="1" si="4"/>
        <v>5.5833849329205361</v>
      </c>
    </row>
    <row r="267" spans="4:5" x14ac:dyDescent="0.2">
      <c r="D267" s="2">
        <v>34</v>
      </c>
      <c r="E267" s="6">
        <f t="shared" ca="1" si="4"/>
        <v>5.5009287925696597</v>
      </c>
    </row>
    <row r="268" spans="4:5" x14ac:dyDescent="0.2">
      <c r="D268" s="2">
        <v>33.75</v>
      </c>
      <c r="E268" s="6">
        <f t="shared" ca="1" si="4"/>
        <v>5.4184726522187816</v>
      </c>
    </row>
    <row r="269" spans="4:5" x14ac:dyDescent="0.2">
      <c r="D269" s="2">
        <v>33.5</v>
      </c>
      <c r="E269" s="6">
        <f t="shared" ca="1" si="4"/>
        <v>5.3360165118679053</v>
      </c>
    </row>
    <row r="270" spans="4:5" x14ac:dyDescent="0.2">
      <c r="D270" s="2">
        <v>33.25</v>
      </c>
      <c r="E270" s="6">
        <f t="shared" ca="1" si="4"/>
        <v>5.2535603715170271</v>
      </c>
    </row>
    <row r="271" spans="4:5" x14ac:dyDescent="0.2">
      <c r="D271" s="2">
        <v>33</v>
      </c>
      <c r="E271" s="6">
        <f t="shared" ca="1" si="4"/>
        <v>5.1711042311661508</v>
      </c>
    </row>
    <row r="272" spans="4:5" x14ac:dyDescent="0.2">
      <c r="D272" s="2">
        <v>32.75</v>
      </c>
      <c r="E272" s="6">
        <f t="shared" ca="1" si="4"/>
        <v>5.0886480908152727</v>
      </c>
    </row>
    <row r="273" spans="4:5" x14ac:dyDescent="0.2">
      <c r="D273" s="2">
        <v>32.5</v>
      </c>
      <c r="E273" s="6">
        <f t="shared" ca="1" si="4"/>
        <v>5.0061919504643964</v>
      </c>
    </row>
    <row r="274" spans="4:5" x14ac:dyDescent="0.2">
      <c r="D274" s="2">
        <v>32.25</v>
      </c>
      <c r="E274" s="6">
        <f t="shared" ca="1" si="4"/>
        <v>4.9237358101135182</v>
      </c>
    </row>
    <row r="275" spans="4:5" x14ac:dyDescent="0.2">
      <c r="D275" s="2">
        <v>32</v>
      </c>
      <c r="E275" s="6">
        <f t="shared" ca="1" si="4"/>
        <v>4.8412796697626419</v>
      </c>
    </row>
    <row r="276" spans="4:5" x14ac:dyDescent="0.2">
      <c r="D276" s="2">
        <v>31.75</v>
      </c>
      <c r="E276" s="6">
        <f t="shared" ca="1" si="4"/>
        <v>4.7588235294117656</v>
      </c>
    </row>
    <row r="277" spans="4:5" x14ac:dyDescent="0.2">
      <c r="D277" s="2">
        <v>31.5</v>
      </c>
      <c r="E277" s="6">
        <f t="shared" ca="1" si="4"/>
        <v>4.6763673890608874</v>
      </c>
    </row>
    <row r="278" spans="4:5" x14ac:dyDescent="0.2">
      <c r="D278" s="2">
        <v>31.25</v>
      </c>
      <c r="E278" s="6">
        <f t="shared" ca="1" si="4"/>
        <v>4.5939112487100111</v>
      </c>
    </row>
    <row r="279" spans="4:5" x14ac:dyDescent="0.2">
      <c r="D279" s="2">
        <v>31</v>
      </c>
      <c r="E279" s="6">
        <f t="shared" ca="1" si="4"/>
        <v>4.511455108359133</v>
      </c>
    </row>
    <row r="280" spans="4:5" x14ac:dyDescent="0.2">
      <c r="D280" s="2">
        <v>30.75</v>
      </c>
      <c r="E280" s="6">
        <f t="shared" ca="1" si="4"/>
        <v>4.4289989680082567</v>
      </c>
    </row>
    <row r="281" spans="4:5" x14ac:dyDescent="0.2">
      <c r="D281" s="2">
        <v>30.5</v>
      </c>
      <c r="E281" s="6">
        <f t="shared" ca="1" si="4"/>
        <v>4.3465428276573785</v>
      </c>
    </row>
    <row r="282" spans="4:5" x14ac:dyDescent="0.2">
      <c r="D282" s="2">
        <v>30.25</v>
      </c>
      <c r="E282" s="6">
        <f t="shared" ca="1" si="4"/>
        <v>4.2640866873065022</v>
      </c>
    </row>
    <row r="283" spans="4:5" x14ac:dyDescent="0.2">
      <c r="D283" s="2">
        <v>30</v>
      </c>
      <c r="E283" s="6">
        <f t="shared" ca="1" si="4"/>
        <v>4.1816305469556241</v>
      </c>
    </row>
    <row r="284" spans="4:5" x14ac:dyDescent="0.2">
      <c r="D284" s="2">
        <v>29.75</v>
      </c>
      <c r="E284" s="6">
        <f t="shared" ca="1" si="4"/>
        <v>4.0991744066047477</v>
      </c>
    </row>
    <row r="285" spans="4:5" x14ac:dyDescent="0.2">
      <c r="D285" s="2">
        <v>29.5</v>
      </c>
      <c r="E285" s="6">
        <f t="shared" ca="1" si="4"/>
        <v>4.0167182662538696</v>
      </c>
    </row>
    <row r="286" spans="4:5" x14ac:dyDescent="0.2">
      <c r="D286" s="2">
        <v>29.25</v>
      </c>
      <c r="E286" s="6">
        <f t="shared" ca="1" si="4"/>
        <v>3.9535036496350369</v>
      </c>
    </row>
    <row r="287" spans="4:5" x14ac:dyDescent="0.2">
      <c r="D287" s="2">
        <v>29</v>
      </c>
      <c r="E287" s="6">
        <f t="shared" ca="1" si="4"/>
        <v>3.8951824817518252</v>
      </c>
    </row>
    <row r="288" spans="4:5" x14ac:dyDescent="0.2">
      <c r="D288" s="2">
        <v>28.75</v>
      </c>
      <c r="E288" s="6">
        <f t="shared" ca="1" si="4"/>
        <v>3.8368613138686136</v>
      </c>
    </row>
    <row r="289" spans="4:5" x14ac:dyDescent="0.2">
      <c r="D289" s="2">
        <v>28.5</v>
      </c>
      <c r="E289" s="6">
        <f t="shared" ca="1" si="4"/>
        <v>3.778540145985402</v>
      </c>
    </row>
    <row r="290" spans="4:5" x14ac:dyDescent="0.2">
      <c r="D290" s="2">
        <v>28.25</v>
      </c>
      <c r="E290" s="6">
        <f t="shared" ca="1" si="4"/>
        <v>3.7202189781021904</v>
      </c>
    </row>
    <row r="291" spans="4:5" x14ac:dyDescent="0.2">
      <c r="D291" s="2">
        <v>28</v>
      </c>
      <c r="E291" s="6">
        <f t="shared" ca="1" si="4"/>
        <v>3.6618978102189788</v>
      </c>
    </row>
    <row r="292" spans="4:5" x14ac:dyDescent="0.2">
      <c r="D292" s="2">
        <v>27.75</v>
      </c>
      <c r="E292" s="6">
        <f t="shared" ca="1" si="4"/>
        <v>3.6035766423357671</v>
      </c>
    </row>
    <row r="293" spans="4:5" x14ac:dyDescent="0.2">
      <c r="D293" s="2">
        <v>27.5</v>
      </c>
      <c r="E293" s="6">
        <f t="shared" ca="1" si="4"/>
        <v>3.5452554744525546</v>
      </c>
    </row>
    <row r="294" spans="4:5" x14ac:dyDescent="0.2">
      <c r="D294" s="2">
        <v>27.25</v>
      </c>
      <c r="E294" s="6">
        <f t="shared" ca="1" si="4"/>
        <v>3.486934306569343</v>
      </c>
    </row>
    <row r="295" spans="4:5" x14ac:dyDescent="0.2">
      <c r="D295" s="2">
        <v>27</v>
      </c>
      <c r="E295" s="6">
        <f t="shared" ca="1" si="4"/>
        <v>3.4286131386861314</v>
      </c>
    </row>
    <row r="296" spans="4:5" x14ac:dyDescent="0.2">
      <c r="D296" s="2">
        <v>26.75</v>
      </c>
      <c r="E296" s="6">
        <f t="shared" ca="1" si="4"/>
        <v>3.3702919708029198</v>
      </c>
    </row>
    <row r="297" spans="4:5" x14ac:dyDescent="0.2">
      <c r="D297" s="2">
        <v>26.5</v>
      </c>
      <c r="E297" s="6">
        <f t="shared" ca="1" si="4"/>
        <v>3.3119708029197081</v>
      </c>
    </row>
    <row r="298" spans="4:5" x14ac:dyDescent="0.2">
      <c r="D298" s="2">
        <v>26.25</v>
      </c>
      <c r="E298" s="6">
        <f t="shared" ca="1" si="4"/>
        <v>3.2536496350364965</v>
      </c>
    </row>
    <row r="299" spans="4:5" x14ac:dyDescent="0.2">
      <c r="D299" s="2">
        <v>26</v>
      </c>
      <c r="E299" s="6">
        <f t="shared" ca="1" si="4"/>
        <v>3.1953284671532849</v>
      </c>
    </row>
    <row r="300" spans="4:5" x14ac:dyDescent="0.2">
      <c r="D300" s="2">
        <v>25.75</v>
      </c>
      <c r="E300" s="6">
        <f t="shared" ca="1" si="4"/>
        <v>3.1370072992700733</v>
      </c>
    </row>
    <row r="301" spans="4:5" x14ac:dyDescent="0.2">
      <c r="D301" s="2">
        <v>25.5</v>
      </c>
      <c r="E301" s="6">
        <f t="shared" ca="1" si="4"/>
        <v>3.0786861313868616</v>
      </c>
    </row>
    <row r="302" spans="4:5" x14ac:dyDescent="0.2">
      <c r="D302" s="2">
        <v>25.25</v>
      </c>
      <c r="E302" s="6">
        <f t="shared" ca="1" si="4"/>
        <v>3.02036496350365</v>
      </c>
    </row>
    <row r="303" spans="4:5" x14ac:dyDescent="0.2">
      <c r="D303" s="2">
        <v>25</v>
      </c>
      <c r="E303" s="6">
        <f t="shared" ca="1" si="4"/>
        <v>2.9620437956204384</v>
      </c>
    </row>
    <row r="304" spans="4:5" x14ac:dyDescent="0.2">
      <c r="D304" s="2">
        <v>24.75</v>
      </c>
      <c r="E304" s="6">
        <f t="shared" ca="1" si="4"/>
        <v>2.9037226277372268</v>
      </c>
    </row>
    <row r="305" spans="4:5" x14ac:dyDescent="0.2">
      <c r="D305" s="2">
        <v>24.5</v>
      </c>
      <c r="E305" s="6">
        <f t="shared" ca="1" si="4"/>
        <v>2.8454014598540143</v>
      </c>
    </row>
    <row r="306" spans="4:5" x14ac:dyDescent="0.2">
      <c r="D306" s="2">
        <v>24.25</v>
      </c>
      <c r="E306" s="6">
        <f t="shared" ca="1" si="4"/>
        <v>2.7870802919708026</v>
      </c>
    </row>
    <row r="307" spans="4:5" x14ac:dyDescent="0.2">
      <c r="D307" s="2">
        <v>24</v>
      </c>
      <c r="E307" s="6">
        <f t="shared" ca="1" si="4"/>
        <v>2.728759124087591</v>
      </c>
    </row>
    <row r="308" spans="4:5" x14ac:dyDescent="0.2">
      <c r="D308" s="2">
        <v>23.75</v>
      </c>
      <c r="E308" s="6">
        <f t="shared" ca="1" si="4"/>
        <v>2.6704379562043794</v>
      </c>
    </row>
    <row r="309" spans="4:5" x14ac:dyDescent="0.2">
      <c r="D309" s="2">
        <v>23.5</v>
      </c>
      <c r="E309" s="6">
        <f t="shared" ca="1" si="4"/>
        <v>2.6121167883211678</v>
      </c>
    </row>
    <row r="310" spans="4:5" x14ac:dyDescent="0.2">
      <c r="D310" s="2">
        <v>23.25</v>
      </c>
      <c r="E310" s="6">
        <f t="shared" ca="1" si="4"/>
        <v>2.5537956204379562</v>
      </c>
    </row>
    <row r="311" spans="4:5" x14ac:dyDescent="0.2">
      <c r="D311" s="2">
        <v>23</v>
      </c>
      <c r="E311" s="6">
        <f t="shared" ca="1" si="4"/>
        <v>2.4954744525547445</v>
      </c>
    </row>
    <row r="312" spans="4:5" x14ac:dyDescent="0.2">
      <c r="D312" s="2">
        <v>22.75</v>
      </c>
      <c r="E312" s="6">
        <f t="shared" ca="1" si="4"/>
        <v>2.4371532846715329</v>
      </c>
    </row>
    <row r="313" spans="4:5" x14ac:dyDescent="0.2">
      <c r="D313" s="2">
        <v>22.5</v>
      </c>
      <c r="E313" s="6">
        <f t="shared" ca="1" si="4"/>
        <v>2.3788321167883213</v>
      </c>
    </row>
    <row r="314" spans="4:5" x14ac:dyDescent="0.2">
      <c r="D314" s="2">
        <v>22.25</v>
      </c>
      <c r="E314" s="6">
        <f t="shared" ca="1" si="4"/>
        <v>2.3205109489051097</v>
      </c>
    </row>
    <row r="315" spans="4:5" x14ac:dyDescent="0.2">
      <c r="D315" s="2">
        <v>22</v>
      </c>
      <c r="E315" s="6">
        <f t="shared" ca="1" si="4"/>
        <v>2.262189781021898</v>
      </c>
    </row>
    <row r="316" spans="4:5" x14ac:dyDescent="0.2">
      <c r="D316" s="2">
        <v>21.75</v>
      </c>
      <c r="E316" s="6">
        <f t="shared" ca="1" si="4"/>
        <v>2.2038686131386855</v>
      </c>
    </row>
    <row r="317" spans="4:5" x14ac:dyDescent="0.2">
      <c r="D317" s="2">
        <v>21.5</v>
      </c>
      <c r="E317" s="6">
        <f t="shared" ca="1" si="4"/>
        <v>2.1455474452554739</v>
      </c>
    </row>
    <row r="318" spans="4:5" x14ac:dyDescent="0.2">
      <c r="D318" s="2">
        <v>21.25</v>
      </c>
      <c r="E318" s="6">
        <f t="shared" ca="1" si="4"/>
        <v>2.0872262773722623</v>
      </c>
    </row>
    <row r="319" spans="4:5" x14ac:dyDescent="0.2">
      <c r="D319" s="2">
        <v>21</v>
      </c>
      <c r="E319" s="6">
        <f t="shared" ca="1" si="4"/>
        <v>2.0289051094890507</v>
      </c>
    </row>
    <row r="320" spans="4:5" x14ac:dyDescent="0.2">
      <c r="D320" s="2">
        <v>20.75</v>
      </c>
      <c r="E320" s="6">
        <f t="shared" ca="1" si="4"/>
        <v>1.9714589235127473</v>
      </c>
    </row>
    <row r="321" spans="4:5" x14ac:dyDescent="0.2">
      <c r="D321" s="2">
        <v>20.5</v>
      </c>
      <c r="E321" s="6">
        <f t="shared" ca="1" si="4"/>
        <v>1.9148725212464583</v>
      </c>
    </row>
    <row r="322" spans="4:5" x14ac:dyDescent="0.2">
      <c r="D322" s="2">
        <v>20.25</v>
      </c>
      <c r="E322" s="6">
        <f t="shared" ca="1" si="4"/>
        <v>1.8582861189801694</v>
      </c>
    </row>
    <row r="323" spans="4:5" x14ac:dyDescent="0.2">
      <c r="D323" s="2">
        <v>20</v>
      </c>
      <c r="E323" s="6">
        <f t="shared" ca="1" si="4"/>
        <v>1.8016997167138813</v>
      </c>
    </row>
    <row r="324" spans="4:5" x14ac:dyDescent="0.2">
      <c r="D324" s="2">
        <v>19.75</v>
      </c>
      <c r="E324" s="6">
        <f t="shared" ca="1" si="4"/>
        <v>1.7451133144475923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1.6885269121813034</v>
      </c>
    </row>
    <row r="326" spans="4:5" x14ac:dyDescent="0.2">
      <c r="D326" s="2">
        <v>19.25</v>
      </c>
      <c r="E326" s="6">
        <f t="shared" ca="1" si="5"/>
        <v>1.6319405099150144</v>
      </c>
    </row>
    <row r="327" spans="4:5" x14ac:dyDescent="0.2">
      <c r="D327" s="2">
        <v>19</v>
      </c>
      <c r="E327" s="6">
        <f t="shared" ca="1" si="5"/>
        <v>1.5753541076487254</v>
      </c>
    </row>
    <row r="328" spans="4:5" x14ac:dyDescent="0.2">
      <c r="D328" s="2">
        <v>18.75</v>
      </c>
      <c r="E328" s="6">
        <f t="shared" ca="1" si="5"/>
        <v>1.5187677053824364</v>
      </c>
    </row>
    <row r="329" spans="4:5" x14ac:dyDescent="0.2">
      <c r="D329" s="2">
        <v>18.5</v>
      </c>
      <c r="E329" s="6">
        <f t="shared" ca="1" si="5"/>
        <v>1.4621813031161475</v>
      </c>
    </row>
    <row r="330" spans="4:5" x14ac:dyDescent="0.2">
      <c r="D330" s="2">
        <v>18.25</v>
      </c>
      <c r="E330" s="6">
        <f t="shared" ca="1" si="5"/>
        <v>1.4055949008498585</v>
      </c>
    </row>
    <row r="331" spans="4:5" x14ac:dyDescent="0.2">
      <c r="D331" s="2">
        <v>18</v>
      </c>
      <c r="E331" s="6">
        <f t="shared" ca="1" si="5"/>
        <v>1.3490084985835695</v>
      </c>
    </row>
    <row r="332" spans="4:5" x14ac:dyDescent="0.2">
      <c r="D332" s="2">
        <v>17.75</v>
      </c>
      <c r="E332" s="6">
        <f t="shared" ca="1" si="5"/>
        <v>1.2924220963172806</v>
      </c>
    </row>
    <row r="333" spans="4:5" x14ac:dyDescent="0.2">
      <c r="D333" s="2">
        <v>17.5</v>
      </c>
      <c r="E333" s="6">
        <f t="shared" ca="1" si="5"/>
        <v>1.2358356940509916</v>
      </c>
    </row>
    <row r="334" spans="4:5" x14ac:dyDescent="0.2">
      <c r="D334" s="2">
        <v>17.25</v>
      </c>
      <c r="E334" s="6">
        <f t="shared" ca="1" si="5"/>
        <v>1.1792492917847026</v>
      </c>
    </row>
    <row r="335" spans="4:5" x14ac:dyDescent="0.2">
      <c r="D335" s="2">
        <v>17</v>
      </c>
      <c r="E335" s="6">
        <f t="shared" ca="1" si="5"/>
        <v>1.1226628895184136</v>
      </c>
    </row>
    <row r="336" spans="4:5" x14ac:dyDescent="0.2">
      <c r="D336" s="2">
        <v>16.75</v>
      </c>
      <c r="E336" s="6">
        <f t="shared" ca="1" si="5"/>
        <v>1.0660764872521247</v>
      </c>
    </row>
    <row r="337" spans="4:5" x14ac:dyDescent="0.2">
      <c r="D337" s="2">
        <v>16.5</v>
      </c>
      <c r="E337" s="6">
        <f t="shared" ca="1" si="5"/>
        <v>1.0094900849858357</v>
      </c>
    </row>
    <row r="338" spans="4:5" x14ac:dyDescent="0.2">
      <c r="D338" s="2">
        <v>16.25</v>
      </c>
      <c r="E338" s="6">
        <f t="shared" ca="1" si="5"/>
        <v>0.96186926605504519</v>
      </c>
    </row>
    <row r="339" spans="4:5" x14ac:dyDescent="0.2">
      <c r="D339" s="2">
        <v>16</v>
      </c>
      <c r="E339" s="6">
        <f t="shared" ca="1" si="5"/>
        <v>0.91605504587155906</v>
      </c>
    </row>
    <row r="340" spans="4:5" x14ac:dyDescent="0.2">
      <c r="D340" s="2">
        <v>15.75</v>
      </c>
      <c r="E340" s="6">
        <f t="shared" ca="1" si="5"/>
        <v>0.87024082568807293</v>
      </c>
    </row>
    <row r="341" spans="4:5" x14ac:dyDescent="0.2">
      <c r="D341" s="2">
        <v>15.5</v>
      </c>
      <c r="E341" s="6">
        <f t="shared" ca="1" si="5"/>
        <v>0.8244266055045868</v>
      </c>
    </row>
    <row r="342" spans="4:5" x14ac:dyDescent="0.2">
      <c r="D342" s="2">
        <v>15.25</v>
      </c>
      <c r="E342" s="6">
        <f t="shared" ca="1" si="5"/>
        <v>0.77861238532110022</v>
      </c>
    </row>
    <row r="343" spans="4:5" x14ac:dyDescent="0.2">
      <c r="D343" s="2">
        <v>15</v>
      </c>
      <c r="E343" s="6">
        <f t="shared" ca="1" si="5"/>
        <v>0.73279816513761409</v>
      </c>
    </row>
    <row r="344" spans="4:5" x14ac:dyDescent="0.2">
      <c r="D344" s="2">
        <v>14.75</v>
      </c>
      <c r="E344" s="6">
        <f t="shared" ca="1" si="5"/>
        <v>0.68698394495412796</v>
      </c>
    </row>
    <row r="345" spans="4:5" x14ac:dyDescent="0.2">
      <c r="D345" s="2">
        <v>14.5</v>
      </c>
      <c r="E345" s="6">
        <f t="shared" ca="1" si="5"/>
        <v>0.64116972477064182</v>
      </c>
    </row>
    <row r="346" spans="4:5" x14ac:dyDescent="0.2">
      <c r="D346" s="2">
        <v>14.25</v>
      </c>
      <c r="E346" s="6">
        <f t="shared" ca="1" si="5"/>
        <v>0.59535550458715569</v>
      </c>
    </row>
    <row r="347" spans="4:5" x14ac:dyDescent="0.2">
      <c r="D347" s="2">
        <v>14</v>
      </c>
      <c r="E347" s="6">
        <f t="shared" ca="1" si="5"/>
        <v>0.54954128440366912</v>
      </c>
    </row>
    <row r="348" spans="4:5" x14ac:dyDescent="0.2">
      <c r="D348" s="2">
        <v>13.75</v>
      </c>
      <c r="E348" s="6">
        <f t="shared" ca="1" si="5"/>
        <v>0.50372706422018299</v>
      </c>
    </row>
    <row r="349" spans="4:5" x14ac:dyDescent="0.2">
      <c r="D349" s="2">
        <v>13.5</v>
      </c>
      <c r="E349" s="6">
        <f t="shared" ca="1" si="5"/>
        <v>0.49251631321370309</v>
      </c>
    </row>
    <row r="350" spans="4:5" x14ac:dyDescent="0.2">
      <c r="D350" s="2">
        <v>13.25</v>
      </c>
      <c r="E350" s="6">
        <f t="shared" ca="1" si="5"/>
        <v>0.48436990212071779</v>
      </c>
    </row>
    <row r="351" spans="4:5" x14ac:dyDescent="0.2">
      <c r="D351" s="2">
        <v>13</v>
      </c>
      <c r="E351" s="6">
        <f t="shared" ca="1" si="5"/>
        <v>0.47622349102773243</v>
      </c>
    </row>
    <row r="352" spans="4:5" x14ac:dyDescent="0.2">
      <c r="D352" s="2">
        <v>12.75</v>
      </c>
      <c r="E352" s="6">
        <f t="shared" ca="1" si="5"/>
        <v>0.46807707993474712</v>
      </c>
    </row>
    <row r="353" spans="4:5" x14ac:dyDescent="0.2">
      <c r="D353" s="2">
        <v>12.5</v>
      </c>
      <c r="E353" s="6">
        <f t="shared" ca="1" si="5"/>
        <v>0.45993066884176181</v>
      </c>
    </row>
    <row r="354" spans="4:5" x14ac:dyDescent="0.2">
      <c r="D354" s="2">
        <v>12.25</v>
      </c>
      <c r="E354" s="6">
        <f t="shared" ca="1" si="5"/>
        <v>0.45178425774877651</v>
      </c>
    </row>
    <row r="355" spans="4:5" x14ac:dyDescent="0.2">
      <c r="D355" s="2">
        <v>12</v>
      </c>
      <c r="E355" s="6">
        <f t="shared" ca="1" si="5"/>
        <v>0.44363784665579115</v>
      </c>
    </row>
    <row r="356" spans="4:5" x14ac:dyDescent="0.2">
      <c r="D356" s="2">
        <v>11.75</v>
      </c>
      <c r="E356" s="6">
        <f t="shared" ca="1" si="5"/>
        <v>0.43549143556280584</v>
      </c>
    </row>
    <row r="357" spans="4:5" x14ac:dyDescent="0.2">
      <c r="D357" s="2">
        <v>11.5</v>
      </c>
      <c r="E357" s="6">
        <f t="shared" ca="1" si="5"/>
        <v>0.42734502446982053</v>
      </c>
    </row>
    <row r="358" spans="4:5" x14ac:dyDescent="0.2">
      <c r="D358" s="2">
        <v>11.25</v>
      </c>
      <c r="E358" s="6">
        <f t="shared" ca="1" si="5"/>
        <v>0.41919861337683523</v>
      </c>
    </row>
    <row r="359" spans="4:5" x14ac:dyDescent="0.2">
      <c r="D359" s="2">
        <v>11</v>
      </c>
      <c r="E359" s="6">
        <f t="shared" ca="1" si="5"/>
        <v>0.41105220228384992</v>
      </c>
    </row>
    <row r="360" spans="4:5" x14ac:dyDescent="0.2">
      <c r="D360" s="2">
        <v>10.75</v>
      </c>
      <c r="E360" s="6">
        <f t="shared" ca="1" si="5"/>
        <v>0.40290579119086456</v>
      </c>
    </row>
    <row r="361" spans="4:5" x14ac:dyDescent="0.2">
      <c r="D361" s="2">
        <v>10.5</v>
      </c>
      <c r="E361" s="6">
        <f t="shared" ca="1" si="5"/>
        <v>0.39475938009787925</v>
      </c>
    </row>
    <row r="362" spans="4:5" x14ac:dyDescent="0.2">
      <c r="D362" s="2">
        <v>10.25</v>
      </c>
      <c r="E362" s="6">
        <f t="shared" ca="1" si="5"/>
        <v>0.38661296900489395</v>
      </c>
    </row>
    <row r="363" spans="4:5" x14ac:dyDescent="0.2">
      <c r="D363" s="2">
        <v>10</v>
      </c>
      <c r="E363" s="6">
        <f t="shared" ca="1" si="5"/>
        <v>0.37846655791190864</v>
      </c>
    </row>
    <row r="364" spans="4:5" x14ac:dyDescent="0.2">
      <c r="D364" s="2">
        <v>9.75</v>
      </c>
      <c r="E364" s="6">
        <f t="shared" ca="1" si="5"/>
        <v>0.37032014681892333</v>
      </c>
    </row>
    <row r="365" spans="4:5" x14ac:dyDescent="0.2">
      <c r="D365" s="2">
        <v>9.5</v>
      </c>
      <c r="E365" s="6">
        <f t="shared" ca="1" si="5"/>
        <v>0.36217373572593797</v>
      </c>
    </row>
    <row r="366" spans="4:5" x14ac:dyDescent="0.2">
      <c r="D366" s="2">
        <v>9.25</v>
      </c>
      <c r="E366" s="6">
        <f t="shared" ca="1" si="5"/>
        <v>0.35402732463295267</v>
      </c>
    </row>
    <row r="367" spans="4:5" x14ac:dyDescent="0.2">
      <c r="D367" s="2">
        <v>9</v>
      </c>
      <c r="E367" s="6">
        <f t="shared" ca="1" si="5"/>
        <v>0.34588091353996736</v>
      </c>
    </row>
    <row r="368" spans="4:5" x14ac:dyDescent="0.2">
      <c r="D368" s="2">
        <v>8.75</v>
      </c>
      <c r="E368" s="6">
        <f t="shared" ca="1" si="5"/>
        <v>0.33773450244698205</v>
      </c>
    </row>
    <row r="369" spans="4:5" x14ac:dyDescent="0.2">
      <c r="D369" s="2">
        <v>8.5</v>
      </c>
      <c r="E369" s="6">
        <f t="shared" ca="1" si="5"/>
        <v>0.32958809135399669</v>
      </c>
    </row>
    <row r="370" spans="4:5" x14ac:dyDescent="0.2">
      <c r="D370" s="2">
        <v>8.25</v>
      </c>
      <c r="E370" s="6">
        <f t="shared" ca="1" si="5"/>
        <v>0.32144168026101139</v>
      </c>
    </row>
    <row r="371" spans="4:5" x14ac:dyDescent="0.2">
      <c r="D371" s="2">
        <v>8</v>
      </c>
      <c r="E371" s="6">
        <f t="shared" ca="1" si="5"/>
        <v>0.31329526916802608</v>
      </c>
    </row>
    <row r="372" spans="4:5" x14ac:dyDescent="0.2">
      <c r="D372" s="2">
        <v>7.75</v>
      </c>
      <c r="E372" s="6">
        <f t="shared" ca="1" si="5"/>
        <v>0.30514885807504077</v>
      </c>
    </row>
    <row r="373" spans="4:5" x14ac:dyDescent="0.2">
      <c r="D373" s="2">
        <v>7.5</v>
      </c>
      <c r="E373" s="6">
        <f t="shared" ca="1" si="5"/>
        <v>0.29700244698205547</v>
      </c>
    </row>
    <row r="374" spans="4:5" x14ac:dyDescent="0.2">
      <c r="D374" s="2">
        <v>7.25</v>
      </c>
      <c r="E374" s="6">
        <f t="shared" ca="1" si="5"/>
        <v>0.28885603588907016</v>
      </c>
    </row>
    <row r="375" spans="4:5" x14ac:dyDescent="0.2">
      <c r="D375" s="2">
        <v>7</v>
      </c>
      <c r="E375" s="6">
        <f t="shared" ca="1" si="5"/>
        <v>0.2807096247960848</v>
      </c>
    </row>
    <row r="376" spans="4:5" x14ac:dyDescent="0.2">
      <c r="D376" s="2">
        <v>6.75</v>
      </c>
      <c r="E376" s="6">
        <f t="shared" ca="1" si="5"/>
        <v>0.27256321370309949</v>
      </c>
    </row>
    <row r="377" spans="4:5" x14ac:dyDescent="0.2">
      <c r="D377" s="2">
        <v>6.5</v>
      </c>
      <c r="E377" s="6">
        <f t="shared" ca="1" si="5"/>
        <v>0.26441680261011413</v>
      </c>
    </row>
    <row r="378" spans="4:5" x14ac:dyDescent="0.2">
      <c r="D378" s="2">
        <v>6.25</v>
      </c>
      <c r="E378" s="6">
        <f t="shared" ca="1" si="5"/>
        <v>0.25627039151712883</v>
      </c>
    </row>
    <row r="379" spans="4:5" x14ac:dyDescent="0.2">
      <c r="D379" s="2">
        <v>6</v>
      </c>
      <c r="E379" s="6">
        <f t="shared" ca="1" si="5"/>
        <v>0.2476814516129032</v>
      </c>
    </row>
    <row r="380" spans="4:5" x14ac:dyDescent="0.2">
      <c r="D380" s="2">
        <v>5.75</v>
      </c>
      <c r="E380" s="6">
        <f t="shared" ca="1" si="5"/>
        <v>0.23761340725806451</v>
      </c>
    </row>
    <row r="381" spans="4:5" x14ac:dyDescent="0.2">
      <c r="D381" s="2">
        <v>5.5</v>
      </c>
      <c r="E381" s="6">
        <f t="shared" ca="1" si="5"/>
        <v>0.2275453629032258</v>
      </c>
    </row>
    <row r="382" spans="4:5" x14ac:dyDescent="0.2">
      <c r="D382" s="2">
        <v>5.25</v>
      </c>
      <c r="E382" s="6">
        <f t="shared" ca="1" si="5"/>
        <v>0.21747731854838709</v>
      </c>
    </row>
    <row r="383" spans="4:5" x14ac:dyDescent="0.2">
      <c r="D383" s="2">
        <v>5</v>
      </c>
      <c r="E383" s="6">
        <f t="shared" ca="1" si="5"/>
        <v>0.20740927419354838</v>
      </c>
    </row>
    <row r="384" spans="4:5" x14ac:dyDescent="0.2">
      <c r="D384" s="2">
        <v>4.75</v>
      </c>
      <c r="E384" s="6">
        <f t="shared" ca="1" si="5"/>
        <v>0.19734122983870966</v>
      </c>
    </row>
    <row r="385" spans="4:5" x14ac:dyDescent="0.2">
      <c r="D385" s="2">
        <v>4.5</v>
      </c>
      <c r="E385" s="6">
        <f t="shared" ca="1" si="5"/>
        <v>0.18727318548387095</v>
      </c>
    </row>
    <row r="386" spans="4:5" x14ac:dyDescent="0.2">
      <c r="D386" s="2">
        <v>4.25</v>
      </c>
      <c r="E386" s="6">
        <f t="shared" ca="1" si="5"/>
        <v>0.17720514112903224</v>
      </c>
    </row>
    <row r="387" spans="4:5" x14ac:dyDescent="0.2">
      <c r="D387" s="2">
        <v>4</v>
      </c>
      <c r="E387" s="6">
        <f t="shared" ca="1" si="5"/>
        <v>0.16713709677419353</v>
      </c>
    </row>
    <row r="388" spans="4:5" x14ac:dyDescent="0.2">
      <c r="D388" s="2">
        <v>3.75</v>
      </c>
      <c r="E388" s="6">
        <f t="shared" ca="1" si="5"/>
        <v>0.15706905241935482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0.1470010080645161</v>
      </c>
    </row>
    <row r="390" spans="4:5" x14ac:dyDescent="0.2">
      <c r="D390" s="2">
        <v>3.25</v>
      </c>
      <c r="E390" s="6">
        <f t="shared" ca="1" si="6"/>
        <v>0.13693296370967739</v>
      </c>
    </row>
    <row r="391" spans="4:5" x14ac:dyDescent="0.2">
      <c r="D391" s="2">
        <v>3</v>
      </c>
      <c r="E391" s="6">
        <f t="shared" ca="1" si="6"/>
        <v>0.12686491935483868</v>
      </c>
    </row>
    <row r="392" spans="4:5" x14ac:dyDescent="0.2">
      <c r="D392" s="2">
        <v>2.75</v>
      </c>
      <c r="E392" s="6">
        <f t="shared" ca="1" si="6"/>
        <v>0.11877129629629629</v>
      </c>
    </row>
    <row r="393" spans="4:5" x14ac:dyDescent="0.2">
      <c r="D393" s="2">
        <v>2.5</v>
      </c>
      <c r="E393" s="6">
        <f t="shared" ca="1" si="6"/>
        <v>0.11112654320987654</v>
      </c>
    </row>
    <row r="394" spans="4:5" x14ac:dyDescent="0.2">
      <c r="D394" s="2">
        <v>2.25</v>
      </c>
      <c r="E394" s="6">
        <f t="shared" ca="1" si="6"/>
        <v>0.10348179012345679</v>
      </c>
    </row>
    <row r="395" spans="4:5" x14ac:dyDescent="0.2">
      <c r="D395" s="2">
        <v>2</v>
      </c>
      <c r="E395" s="6">
        <f t="shared" ca="1" si="6"/>
        <v>9.5837037037037026E-2</v>
      </c>
    </row>
    <row r="396" spans="4:5" x14ac:dyDescent="0.2">
      <c r="D396" s="2">
        <v>1.75</v>
      </c>
      <c r="E396" s="6">
        <f t="shared" ca="1" si="6"/>
        <v>8.819228395061729E-2</v>
      </c>
    </row>
    <row r="397" spans="4:5" x14ac:dyDescent="0.2">
      <c r="D397" s="2">
        <v>1.5</v>
      </c>
      <c r="E397" s="6">
        <f t="shared" ca="1" si="6"/>
        <v>8.0547530864197525E-2</v>
      </c>
    </row>
    <row r="398" spans="4:5" x14ac:dyDescent="0.2">
      <c r="D398" s="2">
        <v>1.25</v>
      </c>
      <c r="E398" s="6">
        <f t="shared" ca="1" si="6"/>
        <v>7.2902777777777775E-2</v>
      </c>
    </row>
    <row r="399" spans="4:5" x14ac:dyDescent="0.2">
      <c r="D399" s="2">
        <v>1</v>
      </c>
      <c r="E399" s="6">
        <f t="shared" ca="1" si="6"/>
        <v>6.5258024691358024E-2</v>
      </c>
    </row>
    <row r="400" spans="4:5" x14ac:dyDescent="0.2">
      <c r="D400" s="2">
        <v>0.75</v>
      </c>
      <c r="E400" s="6">
        <f t="shared" ca="1" si="6"/>
        <v>5.6913513513513515E-2</v>
      </c>
    </row>
    <row r="401" spans="4:5" x14ac:dyDescent="0.2">
      <c r="D401" s="2">
        <v>0.5</v>
      </c>
      <c r="E401" s="6">
        <f t="shared" ca="1" si="6"/>
        <v>4.8275675675675672E-2</v>
      </c>
    </row>
    <row r="402" spans="4:5" x14ac:dyDescent="0.2">
      <c r="D402" s="2">
        <v>0.25</v>
      </c>
      <c r="E402" s="6">
        <f t="shared" ca="1" si="6"/>
        <v>3.9637837837837836E-2</v>
      </c>
    </row>
    <row r="403" spans="4:5" x14ac:dyDescent="0.2">
      <c r="D403" s="2">
        <v>0</v>
      </c>
      <c r="E403" s="6">
        <f t="shared" ca="1" si="6"/>
        <v>3.0999999999999996E-2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baseColWidth="10"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79" t="s">
        <v>20</v>
      </c>
      <c r="E1" s="480"/>
      <c r="F1" s="480"/>
      <c r="G1" s="481"/>
      <c r="H1" s="304"/>
    </row>
    <row r="2" spans="1:15" ht="16.5" thickBot="1" x14ac:dyDescent="0.3">
      <c r="B2" s="305" t="s">
        <v>3</v>
      </c>
      <c r="C2" s="306"/>
      <c r="D2" s="482" t="s">
        <v>5</v>
      </c>
      <c r="E2" s="483"/>
      <c r="F2" s="483"/>
      <c r="G2" s="484"/>
      <c r="H2" s="304"/>
    </row>
    <row r="3" spans="1:15" ht="13.5" thickBot="1" x14ac:dyDescent="0.25">
      <c r="B3" s="307" t="s">
        <v>1</v>
      </c>
      <c r="C3" s="308"/>
      <c r="D3" s="472">
        <f>Statistik!C3</f>
        <v>44414</v>
      </c>
      <c r="E3" s="472"/>
      <c r="F3" s="472"/>
      <c r="G3" s="473"/>
      <c r="H3" s="309"/>
    </row>
    <row r="4" spans="1:15" ht="13.5" thickBot="1" x14ac:dyDescent="0.25">
      <c r="B4" s="310" t="s">
        <v>42</v>
      </c>
      <c r="C4" s="311"/>
      <c r="D4" s="472">
        <f>Statistik!C4</f>
        <v>0</v>
      </c>
      <c r="E4" s="472"/>
      <c r="F4" s="472"/>
      <c r="G4" s="473"/>
      <c r="H4" s="312"/>
    </row>
    <row r="5" spans="1:15" ht="13.5" thickBot="1" x14ac:dyDescent="0.25">
      <c r="B5" s="310" t="s">
        <v>43</v>
      </c>
      <c r="C5" s="311"/>
      <c r="D5" s="472">
        <f>Statistik!C5</f>
        <v>0</v>
      </c>
      <c r="E5" s="472"/>
      <c r="F5" s="472"/>
      <c r="G5" s="473"/>
      <c r="H5" s="313"/>
    </row>
    <row r="6" spans="1:15" ht="13.5" thickBot="1" x14ac:dyDescent="0.25">
      <c r="B6" s="310" t="s">
        <v>0</v>
      </c>
      <c r="C6" s="311"/>
      <c r="D6" s="472" t="str">
        <f>Statistik!C6</f>
        <v>MS3_FC2-2</v>
      </c>
      <c r="E6" s="472"/>
      <c r="F6" s="472"/>
      <c r="G6" s="473"/>
      <c r="H6" s="314"/>
    </row>
    <row r="7" spans="1:15" ht="13.5" thickBot="1" x14ac:dyDescent="0.25">
      <c r="B7" s="310" t="s">
        <v>4</v>
      </c>
      <c r="C7" s="311"/>
      <c r="D7" s="472">
        <f>Statistik!C7</f>
        <v>0</v>
      </c>
      <c r="E7" s="472"/>
      <c r="F7" s="472"/>
      <c r="G7" s="473"/>
      <c r="H7" s="309"/>
    </row>
    <row r="8" spans="1:15" ht="13.5" thickBot="1" x14ac:dyDescent="0.25">
      <c r="B8" s="310" t="s">
        <v>11</v>
      </c>
      <c r="C8" s="311"/>
      <c r="D8" s="474">
        <f>Statistik!C8</f>
        <v>3.7546933667083853E-4</v>
      </c>
      <c r="E8" s="474"/>
      <c r="F8" s="474"/>
      <c r="G8" s="475"/>
      <c r="H8" s="315"/>
      <c r="I8" s="476" t="s">
        <v>202</v>
      </c>
      <c r="J8" s="476"/>
      <c r="M8" s="365" t="s">
        <v>213</v>
      </c>
    </row>
    <row r="9" spans="1:15" ht="13.5" thickBot="1" x14ac:dyDescent="0.25">
      <c r="B9" s="316" t="s">
        <v>6</v>
      </c>
      <c r="C9" s="317"/>
      <c r="D9" s="477">
        <f>Statistik!C9</f>
        <v>39965</v>
      </c>
      <c r="E9" s="477"/>
      <c r="F9" s="477"/>
      <c r="G9" s="478"/>
      <c r="H9" s="313"/>
      <c r="I9" s="476" t="s">
        <v>203</v>
      </c>
      <c r="J9" s="476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0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39950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2.0811548476164291E-2</v>
      </c>
      <c r="O11" s="364" t="s">
        <v>114</v>
      </c>
    </row>
    <row r="12" spans="1:15" x14ac:dyDescent="0.2">
      <c r="A12" s="470"/>
      <c r="B12" s="335">
        <v>128</v>
      </c>
      <c r="C12" s="336">
        <f t="shared" ref="C12:C26" si="1">B12/10</f>
        <v>12.8</v>
      </c>
      <c r="D12" s="329">
        <f>Statistik!C12</f>
        <v>1635</v>
      </c>
      <c r="E12" s="337">
        <f t="shared" ref="E12:E24" si="2">E13+D12</f>
        <v>39950</v>
      </c>
      <c r="F12" s="331">
        <f t="shared" ref="F12:F26" si="3">D12/$E$11</f>
        <v>4.09261576971214E-2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0.24226021338697573</v>
      </c>
      <c r="M12" s="301" t="s">
        <v>216</v>
      </c>
      <c r="N12" s="366">
        <f>1/J32</f>
        <v>61165.548922963098</v>
      </c>
      <c r="O12" s="364" t="s">
        <v>217</v>
      </c>
    </row>
    <row r="13" spans="1:15" x14ac:dyDescent="0.2">
      <c r="A13" s="471"/>
      <c r="B13" s="335">
        <v>63</v>
      </c>
      <c r="C13" s="336">
        <f t="shared" si="1"/>
        <v>6.3</v>
      </c>
      <c r="D13" s="329">
        <f>Statistik!C13</f>
        <v>7770</v>
      </c>
      <c r="E13" s="337">
        <f t="shared" si="2"/>
        <v>38315</v>
      </c>
      <c r="F13" s="331">
        <f t="shared" si="3"/>
        <v>0.19449311639549438</v>
      </c>
      <c r="G13" s="338">
        <f t="shared" si="0"/>
        <v>0.95907384230287862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2.3226500511766721</v>
      </c>
      <c r="M13" s="301" t="s">
        <v>218</v>
      </c>
      <c r="N13" s="301">
        <f ca="1">10.44/(9.81*N11)</f>
        <v>51.136040391473138</v>
      </c>
      <c r="O13" s="364" t="s">
        <v>219</v>
      </c>
    </row>
    <row r="14" spans="1:15" x14ac:dyDescent="0.2">
      <c r="A14" s="466" t="s">
        <v>53</v>
      </c>
      <c r="B14" s="339">
        <v>31.5</v>
      </c>
      <c r="C14" s="340">
        <f t="shared" si="1"/>
        <v>3.15</v>
      </c>
      <c r="D14" s="329">
        <f>Statistik!C14</f>
        <v>7530</v>
      </c>
      <c r="E14" s="337">
        <f t="shared" si="2"/>
        <v>30545</v>
      </c>
      <c r="F14" s="331">
        <f>D14/$E$11</f>
        <v>0.18848560700876096</v>
      </c>
      <c r="G14" s="338">
        <f t="shared" si="0"/>
        <v>0.76458072590738424</v>
      </c>
      <c r="H14" s="333"/>
      <c r="I14" s="334">
        <f t="shared" si="4"/>
        <v>4.1632104163180852</v>
      </c>
      <c r="J14" s="334">
        <f t="shared" si="5"/>
        <v>4.5274100552298373</v>
      </c>
    </row>
    <row r="15" spans="1:15" x14ac:dyDescent="0.2">
      <c r="A15" s="467"/>
      <c r="B15" s="339">
        <v>16</v>
      </c>
      <c r="C15" s="340">
        <f t="shared" si="1"/>
        <v>1.6</v>
      </c>
      <c r="D15" s="329">
        <f>Statistik!C15</f>
        <v>6405</v>
      </c>
      <c r="E15" s="337">
        <f t="shared" si="2"/>
        <v>23015</v>
      </c>
      <c r="F15" s="331">
        <f t="shared" si="3"/>
        <v>0.16032540675844806</v>
      </c>
      <c r="G15" s="338">
        <f t="shared" si="0"/>
        <v>0.5760951188986233</v>
      </c>
      <c r="H15" s="333"/>
      <c r="I15" s="334">
        <f t="shared" si="4"/>
        <v>2.102659033821578</v>
      </c>
      <c r="J15" s="334">
        <f t="shared" si="5"/>
        <v>7.62488849497662</v>
      </c>
      <c r="M15" s="301" t="s">
        <v>220</v>
      </c>
      <c r="N15" s="301">
        <f ca="1">N13/N12</f>
        <v>8.3602683686985393E-4</v>
      </c>
      <c r="O15" s="364" t="s">
        <v>221</v>
      </c>
    </row>
    <row r="16" spans="1:15" x14ac:dyDescent="0.2">
      <c r="A16" s="467"/>
      <c r="B16" s="339">
        <v>8</v>
      </c>
      <c r="C16" s="340">
        <f t="shared" si="1"/>
        <v>0.8</v>
      </c>
      <c r="D16" s="329">
        <f>Statistik!C16</f>
        <v>4845</v>
      </c>
      <c r="E16" s="337">
        <f t="shared" si="2"/>
        <v>16610</v>
      </c>
      <c r="F16" s="331">
        <f t="shared" si="3"/>
        <v>0.12127659574468085</v>
      </c>
      <c r="G16" s="338">
        <f t="shared" si="0"/>
        <v>0.41576971214017522</v>
      </c>
      <c r="H16" s="333"/>
      <c r="I16" s="334">
        <f t="shared" si="4"/>
        <v>1.0587733840216291</v>
      </c>
      <c r="J16" s="334">
        <f t="shared" si="5"/>
        <v>11.454443186324314</v>
      </c>
      <c r="M16" s="367" t="s">
        <v>223</v>
      </c>
    </row>
    <row r="17" spans="1:11" x14ac:dyDescent="0.2">
      <c r="A17" s="467"/>
      <c r="B17" s="339">
        <v>4</v>
      </c>
      <c r="C17" s="340">
        <f t="shared" si="1"/>
        <v>0.4</v>
      </c>
      <c r="D17" s="329">
        <f>Statistik!C17</f>
        <v>3425</v>
      </c>
      <c r="E17" s="337">
        <f t="shared" si="2"/>
        <v>11765</v>
      </c>
      <c r="F17" s="331">
        <f>D17/$E$11</f>
        <v>8.5732165206508129E-2</v>
      </c>
      <c r="G17" s="338">
        <f t="shared" si="0"/>
        <v>0.29449311639549436</v>
      </c>
      <c r="H17" s="333"/>
      <c r="I17" s="334">
        <f t="shared" si="4"/>
        <v>0.52975376210591196</v>
      </c>
      <c r="J17" s="334">
        <f>F17*100/I17</f>
        <v>16.183399031599134</v>
      </c>
    </row>
    <row r="18" spans="1:11" x14ac:dyDescent="0.2">
      <c r="A18" s="468"/>
      <c r="B18" s="339">
        <v>2</v>
      </c>
      <c r="C18" s="340">
        <f t="shared" si="1"/>
        <v>0.2</v>
      </c>
      <c r="D18" s="329">
        <f>Statistik!C18</f>
        <v>1765</v>
      </c>
      <c r="E18" s="337">
        <f t="shared" si="2"/>
        <v>8340</v>
      </c>
      <c r="F18" s="331">
        <f t="shared" si="3"/>
        <v>4.4180225281602002E-2</v>
      </c>
      <c r="G18" s="338">
        <f t="shared" si="0"/>
        <v>0.20876095118898624</v>
      </c>
      <c r="H18" s="333"/>
      <c r="I18" s="334">
        <f t="shared" si="4"/>
        <v>0.26506054336140555</v>
      </c>
      <c r="J18" s="334">
        <f t="shared" si="5"/>
        <v>16.667975067629367</v>
      </c>
    </row>
    <row r="19" spans="1:11" x14ac:dyDescent="0.2">
      <c r="A19" s="469" t="s">
        <v>54</v>
      </c>
      <c r="B19" s="335">
        <v>1</v>
      </c>
      <c r="C19" s="336">
        <f t="shared" si="1"/>
        <v>0.1</v>
      </c>
      <c r="D19" s="329">
        <f>Statistik!C19</f>
        <v>1090</v>
      </c>
      <c r="E19" s="337">
        <f t="shared" si="2"/>
        <v>6575</v>
      </c>
      <c r="F19" s="331">
        <f t="shared" si="3"/>
        <v>2.7284105131414268E-2</v>
      </c>
      <c r="G19" s="338">
        <f t="shared" si="0"/>
        <v>0.16458072590738423</v>
      </c>
      <c r="H19" s="333"/>
      <c r="I19" s="334">
        <f t="shared" si="4"/>
        <v>0.1326221665094986</v>
      </c>
      <c r="J19" s="334">
        <f t="shared" si="5"/>
        <v>20.572809093312575</v>
      </c>
    </row>
    <row r="20" spans="1:11" x14ac:dyDescent="0.2">
      <c r="A20" s="470"/>
      <c r="B20" s="335">
        <v>0.5</v>
      </c>
      <c r="C20" s="336">
        <f t="shared" si="1"/>
        <v>0.05</v>
      </c>
      <c r="D20" s="329">
        <f>Statistik!C20</f>
        <v>3065</v>
      </c>
      <c r="E20" s="337">
        <f t="shared" si="2"/>
        <v>5485</v>
      </c>
      <c r="F20" s="331">
        <f t="shared" si="3"/>
        <v>7.6720901126408003E-2</v>
      </c>
      <c r="G20" s="338">
        <f t="shared" si="0"/>
        <v>0.13729662077596996</v>
      </c>
      <c r="H20" s="333"/>
      <c r="I20" s="334">
        <f t="shared" si="4"/>
        <v>6.6357062528508273E-2</v>
      </c>
      <c r="J20" s="334">
        <f t="shared" si="5"/>
        <v>115.61829020603079</v>
      </c>
    </row>
    <row r="21" spans="1:11" x14ac:dyDescent="0.2">
      <c r="A21" s="470"/>
      <c r="B21" s="341">
        <v>0.25</v>
      </c>
      <c r="C21" s="342">
        <f t="shared" si="1"/>
        <v>2.5000000000000001E-2</v>
      </c>
      <c r="D21" s="329">
        <f>Statistik!C21</f>
        <v>1240</v>
      </c>
      <c r="E21" s="337">
        <f t="shared" si="2"/>
        <v>2420</v>
      </c>
      <c r="F21" s="331">
        <f t="shared" si="3"/>
        <v>3.1038798498122654E-2</v>
      </c>
      <c r="G21" s="338">
        <f t="shared" si="0"/>
        <v>6.0575719649561953E-2</v>
      </c>
      <c r="H21" s="333"/>
      <c r="I21" s="334">
        <f t="shared" si="4"/>
        <v>3.3201536841859614E-2</v>
      </c>
      <c r="J21" s="334">
        <f>F21*100/I21</f>
        <v>93.486029414728065</v>
      </c>
    </row>
    <row r="22" spans="1:11" x14ac:dyDescent="0.2">
      <c r="A22" s="470"/>
      <c r="B22" s="341">
        <v>0.125</v>
      </c>
      <c r="C22" s="342">
        <f t="shared" si="1"/>
        <v>1.2500000000000001E-2</v>
      </c>
      <c r="D22" s="329">
        <f>Statistik!C22</f>
        <v>810</v>
      </c>
      <c r="E22" s="337">
        <f t="shared" si="2"/>
        <v>1180</v>
      </c>
      <c r="F22" s="331">
        <f t="shared" si="3"/>
        <v>2.0275344180225283E-2</v>
      </c>
      <c r="G22" s="338">
        <f t="shared" si="0"/>
        <v>2.9536921151439299E-2</v>
      </c>
      <c r="H22" s="333"/>
      <c r="I22" s="334">
        <f t="shared" si="4"/>
        <v>1.6612279185622081E-2</v>
      </c>
      <c r="J22" s="334">
        <f>F22*100/I22</f>
        <v>122.05034573325486</v>
      </c>
    </row>
    <row r="23" spans="1:11" x14ac:dyDescent="0.2">
      <c r="A23" s="471"/>
      <c r="B23" s="341">
        <v>6.3E-2</v>
      </c>
      <c r="C23" s="342">
        <f t="shared" si="1"/>
        <v>6.3E-3</v>
      </c>
      <c r="D23" s="329">
        <f>Statistik!C23</f>
        <v>370</v>
      </c>
      <c r="E23" s="337">
        <f t="shared" si="2"/>
        <v>370</v>
      </c>
      <c r="F23" s="331">
        <f t="shared" si="3"/>
        <v>9.2615769712140177E-3</v>
      </c>
      <c r="G23" s="338">
        <f t="shared" si="0"/>
        <v>9.2615769712140177E-3</v>
      </c>
      <c r="H23" s="333"/>
      <c r="I23" s="334">
        <f t="shared" si="4"/>
        <v>8.3513997492220722E-3</v>
      </c>
      <c r="J23" s="334">
        <f t="shared" ref="J23:J25" si="6">F23*100/I23</f>
        <v>110.89849904594409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0.19169978295349568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1.6349072600647823E-5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baseColWidth="10"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0.95907384230287862</v>
      </c>
      <c r="C5" s="38">
        <f t="shared" si="1"/>
        <v>4.0926157697121379E-2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-0.26485494343360283</v>
      </c>
      <c r="G5" s="28">
        <f t="shared" si="4"/>
        <v>0.53015734002522552</v>
      </c>
      <c r="H5" s="30"/>
      <c r="I5" s="30"/>
    </row>
    <row r="6" spans="1:9" x14ac:dyDescent="0.2">
      <c r="A6" s="37">
        <f>Statistik!B14</f>
        <v>31.5</v>
      </c>
      <c r="B6" s="254">
        <f>Statistik!F14</f>
        <v>0.76458072590738424</v>
      </c>
      <c r="C6" s="38">
        <f t="shared" si="1"/>
        <v>0.19449311639549438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-1.0652932416919738</v>
      </c>
      <c r="G6" s="28">
        <f t="shared" si="4"/>
        <v>1.3197480345448667</v>
      </c>
      <c r="I6" s="30"/>
    </row>
    <row r="7" spans="1:9" x14ac:dyDescent="0.2">
      <c r="A7" s="37">
        <f>Statistik!B15</f>
        <v>16</v>
      </c>
      <c r="B7" s="254">
        <f>Statistik!F15</f>
        <v>0.5760951188986233</v>
      </c>
      <c r="C7" s="38">
        <f t="shared" si="1"/>
        <v>0.18848560700876094</v>
      </c>
      <c r="D7" s="253">
        <f t="shared" si="0"/>
        <v>-4</v>
      </c>
      <c r="E7" s="252">
        <f t="shared" si="2"/>
        <v>-4.4886399617499588</v>
      </c>
      <c r="F7" s="29">
        <f t="shared" si="3"/>
        <v>-0.8460440278342225</v>
      </c>
      <c r="G7" s="28">
        <f t="shared" si="4"/>
        <v>0.49238884015332279</v>
      </c>
      <c r="I7" s="30"/>
    </row>
    <row r="8" spans="1:9" x14ac:dyDescent="0.2">
      <c r="A8" s="37">
        <f>Statistik!B16</f>
        <v>8</v>
      </c>
      <c r="B8" s="254">
        <f>Statistik!F16</f>
        <v>0.41576971214017522</v>
      </c>
      <c r="C8" s="38">
        <f t="shared" si="1"/>
        <v>0.16032540675844809</v>
      </c>
      <c r="D8" s="253">
        <f t="shared" si="0"/>
        <v>-3</v>
      </c>
      <c r="E8" s="252">
        <f t="shared" si="2"/>
        <v>-3.5</v>
      </c>
      <c r="F8" s="29">
        <f t="shared" si="3"/>
        <v>-0.5611389236545683</v>
      </c>
      <c r="G8" s="28">
        <f t="shared" si="4"/>
        <v>6.3156116605909904E-2</v>
      </c>
      <c r="I8" s="30"/>
    </row>
    <row r="9" spans="1:9" x14ac:dyDescent="0.2">
      <c r="A9" s="37">
        <f>Statistik!B17</f>
        <v>4</v>
      </c>
      <c r="B9" s="254">
        <f>Statistik!F17</f>
        <v>0.29449311639549436</v>
      </c>
      <c r="C9" s="38">
        <f t="shared" si="1"/>
        <v>0.12127659574468086</v>
      </c>
      <c r="D9" s="253">
        <f t="shared" si="0"/>
        <v>-2</v>
      </c>
      <c r="E9" s="252">
        <f t="shared" si="2"/>
        <v>-2.5</v>
      </c>
      <c r="F9" s="29">
        <f t="shared" si="3"/>
        <v>-0.30319148936170215</v>
      </c>
      <c r="G9" s="28">
        <f t="shared" si="4"/>
        <v>1.6815771412400652E-2</v>
      </c>
      <c r="I9" s="30"/>
    </row>
    <row r="10" spans="1:9" x14ac:dyDescent="0.2">
      <c r="A10" s="37">
        <f>Statistik!B18</f>
        <v>2</v>
      </c>
      <c r="B10" s="254">
        <f>Statistik!F18</f>
        <v>0.20876095118898624</v>
      </c>
      <c r="C10" s="38">
        <f t="shared" si="1"/>
        <v>8.5732165206508115E-2</v>
      </c>
      <c r="D10" s="253">
        <f t="shared" si="0"/>
        <v>-1</v>
      </c>
      <c r="E10" s="252">
        <f t="shared" si="2"/>
        <v>-1.5</v>
      </c>
      <c r="F10" s="29">
        <f t="shared" si="3"/>
        <v>-0.12859824780976217</v>
      </c>
      <c r="G10" s="28">
        <f t="shared" si="4"/>
        <v>0.16146694432218564</v>
      </c>
      <c r="I10" s="30"/>
    </row>
    <row r="11" spans="1:9" x14ac:dyDescent="0.2">
      <c r="A11" s="37">
        <f>Statistik!B19</f>
        <v>1</v>
      </c>
      <c r="B11" s="254">
        <f>Statistik!F19</f>
        <v>0.16458072590738423</v>
      </c>
      <c r="C11" s="38">
        <f t="shared" si="1"/>
        <v>4.4180225281602009E-2</v>
      </c>
      <c r="D11" s="253">
        <f t="shared" si="0"/>
        <v>0</v>
      </c>
      <c r="E11" s="252">
        <f t="shared" si="2"/>
        <v>-0.5</v>
      </c>
      <c r="F11" s="29">
        <f t="shared" si="3"/>
        <v>-2.2090112640801005E-2</v>
      </c>
      <c r="G11" s="28">
        <f t="shared" si="4"/>
        <v>0.24865160713465961</v>
      </c>
      <c r="I11" s="30"/>
    </row>
    <row r="12" spans="1:9" x14ac:dyDescent="0.2">
      <c r="A12" s="37">
        <f>Statistik!B20</f>
        <v>0.5</v>
      </c>
      <c r="B12" s="254">
        <f>Statistik!F20</f>
        <v>0.13729662077596996</v>
      </c>
      <c r="C12" s="38">
        <f t="shared" si="1"/>
        <v>2.7284105131414271E-2</v>
      </c>
      <c r="D12" s="253">
        <f t="shared" si="0"/>
        <v>1</v>
      </c>
      <c r="E12" s="252">
        <f t="shared" si="2"/>
        <v>0.5</v>
      </c>
      <c r="F12" s="29">
        <f t="shared" si="3"/>
        <v>1.3642052565707136E-2</v>
      </c>
      <c r="G12" s="28">
        <f t="shared" si="4"/>
        <v>0.31029808248824969</v>
      </c>
      <c r="I12" s="30"/>
    </row>
    <row r="13" spans="1:9" x14ac:dyDescent="0.2">
      <c r="A13" s="37">
        <f>Statistik!B21</f>
        <v>0.25</v>
      </c>
      <c r="B13" s="254">
        <f>Statistik!F21</f>
        <v>6.0575719649561953E-2</v>
      </c>
      <c r="C13" s="38">
        <f t="shared" si="1"/>
        <v>7.6720901126408003E-2</v>
      </c>
      <c r="D13" s="253">
        <f t="shared" si="0"/>
        <v>2</v>
      </c>
      <c r="E13" s="252">
        <f t="shared" si="2"/>
        <v>1.5</v>
      </c>
      <c r="F13" s="29">
        <f t="shared" si="3"/>
        <v>0.115081351689612</v>
      </c>
      <c r="G13" s="28">
        <f t="shared" si="4"/>
        <v>1.4667182359049535</v>
      </c>
    </row>
    <row r="14" spans="1:9" x14ac:dyDescent="0.2">
      <c r="A14" s="37">
        <f>Statistik!B22</f>
        <v>0.125</v>
      </c>
      <c r="B14" s="254">
        <f>Statistik!F22</f>
        <v>2.9536921151439299E-2</v>
      </c>
      <c r="C14" s="38">
        <f t="shared" si="1"/>
        <v>3.1038798498122654E-2</v>
      </c>
      <c r="D14" s="253">
        <f t="shared" si="0"/>
        <v>3</v>
      </c>
      <c r="E14" s="252">
        <f t="shared" si="2"/>
        <v>2.5</v>
      </c>
      <c r="F14" s="29">
        <f t="shared" si="3"/>
        <v>7.7596996245306638E-2</v>
      </c>
      <c r="G14" s="28">
        <f t="shared" si="4"/>
        <v>0.89585158954108546</v>
      </c>
    </row>
    <row r="15" spans="1:9" x14ac:dyDescent="0.2">
      <c r="A15" s="37">
        <f>Statistik!B23</f>
        <v>6.3E-2</v>
      </c>
      <c r="B15" s="254">
        <f>Statistik!F23</f>
        <v>9.2615769712140177E-3</v>
      </c>
      <c r="C15" s="38">
        <f t="shared" si="1"/>
        <v>2.027534418022528E-2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7.0847165613784208E-2</v>
      </c>
      <c r="G15" s="28">
        <f t="shared" si="4"/>
        <v>0.8218372677707193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9.2615769712140177E-3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4.1677523956343325E-2</v>
      </c>
      <c r="G16" s="28">
        <f t="shared" si="4"/>
        <v>0.50338948855393106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-2.8723658963558796</v>
      </c>
      <c r="G19" s="3"/>
    </row>
    <row r="20" spans="1:8" x14ac:dyDescent="0.2">
      <c r="G20" s="33">
        <f>SUM(G3:G18)</f>
        <v>6.8304793184575106</v>
      </c>
    </row>
    <row r="21" spans="1:8" ht="18.75" thickBot="1" x14ac:dyDescent="0.3">
      <c r="C21" s="41" t="s">
        <v>75</v>
      </c>
      <c r="F21" s="42"/>
      <c r="G21" s="40">
        <f>SQRT(G20)</f>
        <v>2.6135185705208812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baseColWidth="10"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16.458072590738425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8.5897632605762081E-2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4.09261576971214E-2</v>
      </c>
      <c r="G20" s="87">
        <f>Statistik!E13</f>
        <v>0.19449311639549438</v>
      </c>
      <c r="H20" s="87">
        <f>Statistik!E14</f>
        <v>0.18848560700876096</v>
      </c>
      <c r="I20" s="87">
        <f>Statistik!E15</f>
        <v>0.16032540675844806</v>
      </c>
      <c r="J20" s="87">
        <f>Statistik!E16</f>
        <v>0.12127659574468085</v>
      </c>
      <c r="K20" s="87">
        <f>Statistik!E17</f>
        <v>8.5732165206508129E-2</v>
      </c>
      <c r="L20" s="87">
        <f>Statistik!E18</f>
        <v>4.4180225281602002E-2</v>
      </c>
      <c r="M20" s="87">
        <f>Statistik!E19</f>
        <v>2.7284105131414268E-2</v>
      </c>
      <c r="N20" s="87">
        <f>Statistik!E20</f>
        <v>7.6720901126408003E-2</v>
      </c>
      <c r="O20" s="87">
        <f>Statistik!E21</f>
        <v>3.1038798498122654E-2</v>
      </c>
      <c r="P20" s="87">
        <f>Statistik!E22</f>
        <v>2.0275344180225283E-2</v>
      </c>
      <c r="Q20" s="87">
        <f>Statistik!E23</f>
        <v>9.2615769712140177E-3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baseColWidth="10"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4.09261576971214E-2</v>
      </c>
      <c r="G15" s="124">
        <f>'Eintrag_Yu&amp;Stand'!G20</f>
        <v>0.19449311639549438</v>
      </c>
      <c r="H15" s="124">
        <f>'Eintrag_Yu&amp;Stand'!H20</f>
        <v>0.18848560700876096</v>
      </c>
      <c r="I15" s="124">
        <f>'Eintrag_Yu&amp;Stand'!I20</f>
        <v>0.16032540675844806</v>
      </c>
      <c r="J15" s="124">
        <f>'Eintrag_Yu&amp;Stand'!J20</f>
        <v>0.12127659574468085</v>
      </c>
      <c r="K15" s="125">
        <f>'Eintrag_Yu&amp;Stand'!K20</f>
        <v>8.5732165206508129E-2</v>
      </c>
      <c r="L15" s="124">
        <f>'Eintrag_Yu&amp;Stand'!L20</f>
        <v>4.4180225281602002E-2</v>
      </c>
      <c r="M15" s="124">
        <f>'Eintrag_Yu&amp;Stand'!M20</f>
        <v>2.7284105131414268E-2</v>
      </c>
      <c r="N15" s="124">
        <f>'Eintrag_Yu&amp;Stand'!N20</f>
        <v>7.6720901126408003E-2</v>
      </c>
      <c r="O15" s="124">
        <f>'Eintrag_Yu&amp;Stand'!O20</f>
        <v>3.1038798498122654E-2</v>
      </c>
      <c r="P15" s="124">
        <f>'Eintrag_Yu&amp;Stand'!P20</f>
        <v>2.0275344180225283E-2</v>
      </c>
      <c r="Q15" s="124">
        <f>'Eintrag_Yu&amp;Stand'!Q20</f>
        <v>9.2615769712140177E-3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-3.0078801145954825E-3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-7.5874054852521373E-3</v>
      </c>
      <c r="G295" s="178">
        <f t="shared" si="153"/>
        <v>-1.4165776439846345E-2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-8.1738897428930094E-3</v>
      </c>
      <c r="G296" s="178">
        <f t="shared" si="156"/>
        <v>-3.0523101027003542E-2</v>
      </c>
      <c r="H296" s="178">
        <f t="shared" si="156"/>
        <v>-1.1167146704142521E-2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-6.6283393154687384E-3</v>
      </c>
      <c r="G297" s="178">
        <f t="shared" si="156"/>
        <v>-2.9424620736721429E-2</v>
      </c>
      <c r="H297" s="178">
        <f t="shared" si="156"/>
        <v>-2.2375732366083371E-2</v>
      </c>
      <c r="I297" s="178">
        <f t="shared" si="156"/>
        <v>-7.5134137287146685E-3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-4.7811416657470842E-3</v>
      </c>
      <c r="G298" s="179">
        <f t="shared" si="156"/>
        <v>-2.227657142142522E-2</v>
      </c>
      <c r="H298" s="179">
        <f t="shared" si="156"/>
        <v>-2.0158194239048334E-2</v>
      </c>
      <c r="I298" s="179">
        <f t="shared" si="156"/>
        <v>-1.358535151879448E-2</v>
      </c>
      <c r="J298" s="179">
        <f t="shared" si="156"/>
        <v>-4.0177114786647521E-3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-2.478942172204044E-3</v>
      </c>
      <c r="G299" s="179">
        <f t="shared" si="156"/>
        <v>-1.1710363212541859E-2</v>
      </c>
      <c r="H299" s="179">
        <f t="shared" si="156"/>
        <v>-1.1125164488079018E-2</v>
      </c>
      <c r="I299" s="179">
        <f t="shared" si="156"/>
        <v>-8.85989699709561E-3</v>
      </c>
      <c r="J299" s="179">
        <f t="shared" si="156"/>
        <v>-5.295776662238425E-3</v>
      </c>
      <c r="K299" s="179">
        <f t="shared" si="156"/>
        <v>-1.46362451183556E-3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-1.5339680978060713E-3</v>
      </c>
      <c r="G300" s="179">
        <f t="shared" si="160"/>
        <v>-7.2755804727135326E-3</v>
      </c>
      <c r="H300" s="179">
        <f t="shared" si="160"/>
        <v>-7.008516677391421E-3</v>
      </c>
      <c r="I300" s="179">
        <f t="shared" si="160"/>
        <v>-5.8485504579180126E-3</v>
      </c>
      <c r="J300" s="179">
        <f t="shared" si="160"/>
        <v>-4.1389016668999089E-3</v>
      </c>
      <c r="K300" s="179">
        <f t="shared" si="160"/>
        <v>-2.3119489704115513E-3</v>
      </c>
      <c r="L300" s="179">
        <f t="shared" si="160"/>
        <v>-4.6579583004401759E-4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-4.316546791827764E-3</v>
      </c>
      <c r="G301" s="179">
        <f t="shared" si="160"/>
        <v>-2.0498836351326332E-2</v>
      </c>
      <c r="H301" s="179">
        <f t="shared" si="160"/>
        <v>-1.9826478663049877E-2</v>
      </c>
      <c r="I301" s="179">
        <f t="shared" si="160"/>
        <v>-1.6766936040219612E-2</v>
      </c>
      <c r="J301" s="179">
        <f t="shared" si="160"/>
        <v>-1.2440185872390139E-2</v>
      </c>
      <c r="K301" s="179">
        <f t="shared" si="160"/>
        <v>-8.2272725331118159E-3</v>
      </c>
      <c r="L301" s="179">
        <f t="shared" si="160"/>
        <v>-3.3501662476286423E-3</v>
      </c>
      <c r="M301" s="179">
        <f t="shared" si="160"/>
        <v>-8.0887491166284082E-4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-1.7468505808635509E-3</v>
      </c>
      <c r="G302" s="179">
        <f t="shared" si="160"/>
        <v>-8.2991403913270645E-3</v>
      </c>
      <c r="H302" s="179">
        <f t="shared" si="160"/>
        <v>-8.0370074713092873E-3</v>
      </c>
      <c r="I302" s="179">
        <f t="shared" si="160"/>
        <v>-6.8232671242045755E-3</v>
      </c>
      <c r="J302" s="179">
        <f t="shared" si="160"/>
        <v>-5.1312073098698837E-3</v>
      </c>
      <c r="K302" s="179">
        <f t="shared" si="160"/>
        <v>-3.5578273560331738E-3</v>
      </c>
      <c r="L302" s="179">
        <f t="shared" si="160"/>
        <v>-1.7152649924119523E-3</v>
      </c>
      <c r="M302" s="179">
        <f t="shared" si="160"/>
        <v>-8.3702678052856175E-4</v>
      </c>
      <c r="N302" s="179">
        <f t="shared" si="160"/>
        <v>-9.201879729008463E-4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-1.1412363203814951E-3</v>
      </c>
      <c r="G303" s="179">
        <f t="shared" si="160"/>
        <v>-5.4227962905748469E-3</v>
      </c>
      <c r="H303" s="179">
        <f t="shared" si="160"/>
        <v>-5.2537620904244166E-3</v>
      </c>
      <c r="I303" s="179">
        <f t="shared" si="160"/>
        <v>-4.4657336617290756E-3</v>
      </c>
      <c r="J303" s="179">
        <f t="shared" si="160"/>
        <v>-3.3715558240266738E-3</v>
      </c>
      <c r="K303" s="179">
        <f t="shared" si="160"/>
        <v>-2.3694616797174549E-3</v>
      </c>
      <c r="L303" s="179">
        <f t="shared" si="160"/>
        <v>-1.1976566704857141E-3</v>
      </c>
      <c r="M303" s="179">
        <f t="shared" si="160"/>
        <v>-6.9195260065818933E-4</v>
      </c>
      <c r="N303" s="179">
        <f t="shared" si="160"/>
        <v>-1.537470062651105E-3</v>
      </c>
      <c r="O303" s="179">
        <f t="shared" si="160"/>
        <v>-2.4318181339304593E-4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-5.2133686144211508E-4</v>
      </c>
      <c r="G304" s="179">
        <f t="shared" si="164"/>
        <v>-2.4773966832519804E-3</v>
      </c>
      <c r="H304" s="179">
        <f t="shared" si="164"/>
        <v>-2.4005624954838412E-3</v>
      </c>
      <c r="I304" s="179">
        <f t="shared" si="164"/>
        <v>-2.0413307721653057E-3</v>
      </c>
      <c r="J304" s="179">
        <f t="shared" si="164"/>
        <v>-1.5430452393493748E-3</v>
      </c>
      <c r="K304" s="179">
        <f t="shared" si="164"/>
        <v>-1.0886745096139537E-3</v>
      </c>
      <c r="L304" s="179">
        <f t="shared" si="164"/>
        <v>-5.5769986898522605E-4</v>
      </c>
      <c r="M304" s="179">
        <f t="shared" si="164"/>
        <v>-3.3772412001952369E-4</v>
      </c>
      <c r="N304" s="179">
        <f t="shared" si="164"/>
        <v>-8.8758478538310801E-4</v>
      </c>
      <c r="O304" s="179">
        <f t="shared" si="164"/>
        <v>-2.8275088324651896E-4</v>
      </c>
      <c r="P304" s="179">
        <f t="shared" si="164"/>
        <v>-7.0959163909198805E-5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7.7048407509321723E-5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4.9886306391643345E-4</v>
      </c>
      <c r="G422" s="179">
        <f t="shared" si="255"/>
        <v>-1.4536365157352487E-5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5.4080202022077119E-4</v>
      </c>
      <c r="G423" s="179">
        <f t="shared" si="258"/>
        <v>-4.6260869482952062E-4</v>
      </c>
      <c r="H423" s="179">
        <f t="shared" si="258"/>
        <v>-5.1229885694962772E-5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3.1561718308152197E-4</v>
      </c>
      <c r="G424" s="179">
        <f t="shared" si="258"/>
        <v>-1.1953433491586668E-3</v>
      </c>
      <c r="H424" s="179">
        <f t="shared" si="258"/>
        <v>-6.6707403178534695E-4</v>
      </c>
      <c r="I424" s="179">
        <f t="shared" si="258"/>
        <v>-5.0114811497780609E-5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1.2974483259309508E-4</v>
      </c>
      <c r="G425" s="179">
        <f t="shared" si="258"/>
        <v>-1.4363723387168753E-3</v>
      </c>
      <c r="H425" s="179">
        <f t="shared" si="258"/>
        <v>-1.1492664067024585E-3</v>
      </c>
      <c r="I425" s="179">
        <f t="shared" si="258"/>
        <v>-4.5358496232419487E-4</v>
      </c>
      <c r="J425" s="179">
        <f t="shared" si="258"/>
        <v>-2.4393341111657155E-5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4.9228859483032863E-6</v>
      </c>
      <c r="G426" s="179">
        <f t="shared" si="258"/>
        <v>-1.0662253286200481E-3</v>
      </c>
      <c r="H426" s="179">
        <f t="shared" si="258"/>
        <v>-9.5177579338654741E-4</v>
      </c>
      <c r="I426" s="179">
        <f t="shared" si="258"/>
        <v>-5.7239555653841438E-4</v>
      </c>
      <c r="J426" s="179">
        <f t="shared" si="258"/>
        <v>-1.8274768393708159E-4</v>
      </c>
      <c r="K426" s="179">
        <f t="shared" si="258"/>
        <v>-1.0388239672530748E-5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-1.2808221019852253E-5</v>
      </c>
      <c r="G427" s="179">
        <f t="shared" si="262"/>
        <v>-7.4246553707048399E-4</v>
      </c>
      <c r="H427" s="179">
        <f t="shared" si="262"/>
        <v>-6.8434893603921629E-4</v>
      </c>
      <c r="I427" s="179">
        <f t="shared" si="262"/>
        <v>-4.6166356640258912E-4</v>
      </c>
      <c r="J427" s="179">
        <f t="shared" si="262"/>
        <v>-2.1639371857190974E-4</v>
      </c>
      <c r="K427" s="179">
        <f t="shared" si="262"/>
        <v>-6.0483460743202119E-5</v>
      </c>
      <c r="L427" s="179">
        <f t="shared" si="262"/>
        <v>-1.3443228104941515E-6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9.4684724649572583E-5</v>
      </c>
      <c r="G428" s="179">
        <f t="shared" si="262"/>
        <v>-1.4776575324256293E-3</v>
      </c>
      <c r="H428" s="179">
        <f t="shared" si="262"/>
        <v>-1.3523815552903308E-3</v>
      </c>
      <c r="I428" s="179">
        <f t="shared" si="262"/>
        <v>-8.4934209631848314E-4</v>
      </c>
      <c r="J428" s="179">
        <f t="shared" si="262"/>
        <v>-3.2886750530307065E-4</v>
      </c>
      <c r="K428" s="179">
        <f t="shared" si="262"/>
        <v>-4.1238986631859404E-5</v>
      </c>
      <c r="L428" s="179">
        <f t="shared" si="262"/>
        <v>4.8795662059379829E-5</v>
      </c>
      <c r="M428" s="179">
        <f t="shared" si="262"/>
        <v>6.8305026485993355E-6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-1.0590096636783952E-5</v>
      </c>
      <c r="G429" s="179">
        <f t="shared" si="262"/>
        <v>-8.3129977574594098E-4</v>
      </c>
      <c r="H429" s="179">
        <f t="shared" si="262"/>
        <v>-7.7451525006040113E-4</v>
      </c>
      <c r="I429" s="179">
        <f t="shared" si="262"/>
        <v>-5.384408298551096E-4</v>
      </c>
      <c r="J429" s="179">
        <f t="shared" si="262"/>
        <v>-2.8054808307328586E-4</v>
      </c>
      <c r="K429" s="179">
        <f t="shared" si="262"/>
        <v>-1.1545437739881062E-4</v>
      </c>
      <c r="L429" s="179">
        <f t="shared" si="262"/>
        <v>-1.2538342462331009E-5</v>
      </c>
      <c r="M429" s="179">
        <f t="shared" si="262"/>
        <v>1.4067020363851387E-6</v>
      </c>
      <c r="N429" s="179">
        <f t="shared" si="262"/>
        <v>-7.1803170334596661E-6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-1.4454058469301575E-5</v>
      </c>
      <c r="G430" s="179">
        <f t="shared" si="262"/>
        <v>-5.7927052423576353E-4</v>
      </c>
      <c r="H430" s="179">
        <f t="shared" si="262"/>
        <v>-5.4156556991549634E-4</v>
      </c>
      <c r="I430" s="179">
        <f t="shared" si="262"/>
        <v>-3.8282063529977879E-4</v>
      </c>
      <c r="J430" s="179">
        <f t="shared" si="262"/>
        <v>-2.078495933437311E-4</v>
      </c>
      <c r="K430" s="179">
        <f t="shared" si="262"/>
        <v>-9.3973165832349307E-5</v>
      </c>
      <c r="L430" s="179">
        <f t="shared" si="262"/>
        <v>-1.6986730692015221E-5</v>
      </c>
      <c r="M430" s="179">
        <f t="shared" si="262"/>
        <v>-2.697639906178574E-6</v>
      </c>
      <c r="N430" s="179">
        <f t="shared" si="262"/>
        <v>-3.8844069093292769E-5</v>
      </c>
      <c r="O430" s="179">
        <f t="shared" si="262"/>
        <v>-4.4709904985657818E-7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-1.0125669175722628E-5</v>
      </c>
      <c r="G431" s="179">
        <f t="shared" si="264"/>
        <v>-2.814411167341086E-4</v>
      </c>
      <c r="H431" s="179">
        <f t="shared" si="264"/>
        <v>-2.6379897754755477E-4</v>
      </c>
      <c r="I431" s="179">
        <f t="shared" si="264"/>
        <v>-1.8897564701866664E-4</v>
      </c>
      <c r="J431" s="179">
        <f t="shared" si="264"/>
        <v>-1.0579504564221458E-4</v>
      </c>
      <c r="K431" s="179">
        <f t="shared" si="264"/>
        <v>-5.0811599344971824E-5</v>
      </c>
      <c r="L431" s="179">
        <f t="shared" si="264"/>
        <v>-1.179772980387828E-5</v>
      </c>
      <c r="M431" s="179">
        <f t="shared" si="264"/>
        <v>-3.6098994827503411E-6</v>
      </c>
      <c r="N431" s="179">
        <f t="shared" si="264"/>
        <v>-3.3263547232122358E-5</v>
      </c>
      <c r="O431" s="179">
        <f t="shared" si="264"/>
        <v>-2.7436421673385845E-6</v>
      </c>
      <c r="P431" s="179">
        <f t="shared" si="264"/>
        <v>-1.3036161838618591E-7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1.6182998245983504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1.5362416596138593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1.4509831940562736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1.3813833996210911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1.3424147385625147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1.3543973225487547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1.3647346272238301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1.3115591142884606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1.3193662357728082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1.368101472860789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1.4042539561340168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1.4256199633822311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1.4890587904248356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1.5802726832159835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0.10813551483127416</v>
      </c>
      <c r="G552" s="175">
        <f t="shared" si="358"/>
        <v>6.1695115940891991E-2</v>
      </c>
      <c r="H552" s="175">
        <f t="shared" si="358"/>
        <v>1.8254420329105819E-2</v>
      </c>
      <c r="I552" s="175">
        <f t="shared" si="358"/>
        <v>4.8529868417376155E-3</v>
      </c>
      <c r="J552" s="175">
        <f t="shared" si="358"/>
        <v>1.2368029951380873E-3</v>
      </c>
      <c r="K552" s="175">
        <f t="shared" si="358"/>
        <v>3.1172795641687818E-4</v>
      </c>
      <c r="L552" s="175">
        <f t="shared" si="358"/>
        <v>7.5943430636080494E-5</v>
      </c>
      <c r="M552" s="175">
        <f t="shared" si="358"/>
        <v>1.9064669988374593E-5</v>
      </c>
      <c r="N552" s="175">
        <f t="shared" si="358"/>
        <v>4.8833734789590609E-6</v>
      </c>
      <c r="O552" s="175">
        <f t="shared" si="358"/>
        <v>1.2425482710125891E-6</v>
      </c>
      <c r="P552" s="175">
        <f t="shared" si="358"/>
        <v>3.1384274668667946E-7</v>
      </c>
      <c r="Q552" s="175">
        <f t="shared" si="358"/>
        <v>8.2138298952493869E-8</v>
      </c>
      <c r="R552" s="175">
        <f t="shared" si="358"/>
        <v>2.072936287703037E-8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0.12552637356968604</v>
      </c>
      <c r="F553" s="179">
        <f t="shared" si="358"/>
        <v>0</v>
      </c>
      <c r="G553" s="179">
        <f t="shared" si="358"/>
        <v>9.3289411948848447E-2</v>
      </c>
      <c r="H553" s="179">
        <f t="shared" si="358"/>
        <v>5.7491639060104814E-2</v>
      </c>
      <c r="I553" s="179">
        <f t="shared" si="358"/>
        <v>1.8313268181359463E-2</v>
      </c>
      <c r="J553" s="179">
        <f t="shared" si="358"/>
        <v>4.8844782478312653E-3</v>
      </c>
      <c r="K553" s="179">
        <f t="shared" si="358"/>
        <v>1.2432535826779208E-3</v>
      </c>
      <c r="L553" s="179">
        <f t="shared" si="358"/>
        <v>3.0352428128100413E-4</v>
      </c>
      <c r="M553" s="179">
        <f t="shared" si="358"/>
        <v>7.6243599780724227E-5</v>
      </c>
      <c r="N553" s="179">
        <f t="shared" si="358"/>
        <v>1.9532649612489078E-5</v>
      </c>
      <c r="O553" s="179">
        <f t="shared" si="358"/>
        <v>4.9701437465380812E-6</v>
      </c>
      <c r="P553" s="179">
        <f t="shared" si="358"/>
        <v>1.2553680097319622E-6</v>
      </c>
      <c r="Q553" s="179">
        <f t="shared" si="358"/>
        <v>3.2855301927210786E-7</v>
      </c>
      <c r="R553" s="179">
        <f t="shared" si="358"/>
        <v>8.2917442034815518E-8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0.48831937405318088</v>
      </c>
      <c r="F554" s="179">
        <f t="shared" si="358"/>
        <v>0.11140418522787383</v>
      </c>
      <c r="G554" s="179">
        <f t="shared" si="358"/>
        <v>0</v>
      </c>
      <c r="H554" s="179">
        <f t="shared" si="358"/>
        <v>8.1381902799527325E-2</v>
      </c>
      <c r="I554" s="179">
        <f t="shared" si="358"/>
        <v>5.5445973542054626E-2</v>
      </c>
      <c r="J554" s="179">
        <f t="shared" si="358"/>
        <v>1.8194686380507044E-2</v>
      </c>
      <c r="K554" s="179">
        <f t="shared" si="358"/>
        <v>4.8351850224894154E-3</v>
      </c>
      <c r="L554" s="179">
        <f t="shared" si="358"/>
        <v>1.1909504641329366E-3</v>
      </c>
      <c r="M554" s="179">
        <f t="shared" si="358"/>
        <v>2.9991688456044454E-4</v>
      </c>
      <c r="N554" s="179">
        <f t="shared" si="358"/>
        <v>7.6882240246850842E-5</v>
      </c>
      <c r="O554" s="179">
        <f t="shared" si="358"/>
        <v>1.9565499196766104E-5</v>
      </c>
      <c r="P554" s="179">
        <f t="shared" si="358"/>
        <v>4.9420364515455312E-6</v>
      </c>
      <c r="Q554" s="179">
        <f t="shared" si="358"/>
        <v>1.2934316239175243E-6</v>
      </c>
      <c r="R554" s="179">
        <f t="shared" si="358"/>
        <v>3.2642591381853732E-7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0.7514137427795301</v>
      </c>
      <c r="F555" s="179">
        <f t="shared" si="358"/>
        <v>0.47013954182826095</v>
      </c>
      <c r="G555" s="179">
        <f t="shared" si="358"/>
        <v>0.10279837495121279</v>
      </c>
      <c r="H555" s="179">
        <f t="shared" si="358"/>
        <v>0</v>
      </c>
      <c r="I555" s="179">
        <f t="shared" si="358"/>
        <v>7.3274314583436334E-2</v>
      </c>
      <c r="J555" s="179">
        <f t="shared" si="358"/>
        <v>5.6279061492966291E-2</v>
      </c>
      <c r="K555" s="179">
        <f t="shared" si="358"/>
        <v>1.8320358146527171E-2</v>
      </c>
      <c r="L555" s="179">
        <f t="shared" si="358"/>
        <v>4.6971480366990569E-3</v>
      </c>
      <c r="M555" s="179">
        <f t="shared" si="358"/>
        <v>1.1957678856783149E-3</v>
      </c>
      <c r="N555" s="179">
        <f t="shared" si="358"/>
        <v>3.0731498329150529E-4</v>
      </c>
      <c r="O555" s="179">
        <f t="shared" si="358"/>
        <v>7.8249627382055272E-5</v>
      </c>
      <c r="P555" s="179">
        <f t="shared" si="358"/>
        <v>1.9767403527260159E-5</v>
      </c>
      <c r="Q555" s="179">
        <f t="shared" si="358"/>
        <v>5.1736826007726242E-6</v>
      </c>
      <c r="R555" s="179">
        <f t="shared" si="358"/>
        <v>1.3057013031694526E-6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0.88029997689698181</v>
      </c>
      <c r="F556" s="179">
        <f t="shared" si="358"/>
        <v>0.73631722024751689</v>
      </c>
      <c r="G556" s="179">
        <f t="shared" si="358"/>
        <v>0.44409376434254982</v>
      </c>
      <c r="H556" s="179">
        <f t="shared" si="358"/>
        <v>8.6272125666168931E-2</v>
      </c>
      <c r="I556" s="179">
        <f t="shared" si="358"/>
        <v>0</v>
      </c>
      <c r="J556" s="179">
        <f t="shared" si="358"/>
        <v>7.6428403896660196E-2</v>
      </c>
      <c r="K556" s="179">
        <f t="shared" si="358"/>
        <v>5.5824532969775457E-2</v>
      </c>
      <c r="L556" s="179">
        <f t="shared" si="358"/>
        <v>1.7154169420164154E-2</v>
      </c>
      <c r="M556" s="179">
        <f t="shared" si="358"/>
        <v>4.5740326975517694E-3</v>
      </c>
      <c r="N556" s="179">
        <f t="shared" si="358"/>
        <v>1.1878785637629539E-3</v>
      </c>
      <c r="O556" s="179">
        <f t="shared" si="358"/>
        <v>3.0310728065622016E-4</v>
      </c>
      <c r="P556" s="179">
        <f t="shared" si="358"/>
        <v>7.6606881679683341E-5</v>
      </c>
      <c r="Q556" s="179">
        <f t="shared" si="358"/>
        <v>2.0052417790344452E-5</v>
      </c>
      <c r="R556" s="179">
        <f t="shared" si="358"/>
        <v>5.0608326309901526E-6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0.94245820955313253</v>
      </c>
      <c r="F557" s="179">
        <f t="shared" si="358"/>
        <v>0.87524568372126643</v>
      </c>
      <c r="G557" s="179">
        <f t="shared" si="358"/>
        <v>0.72541195502351319</v>
      </c>
      <c r="H557" s="179">
        <f t="shared" si="358"/>
        <v>0.42256063579243858</v>
      </c>
      <c r="I557" s="179">
        <f t="shared" si="358"/>
        <v>8.5507441062110875E-2</v>
      </c>
      <c r="J557" s="179">
        <f t="shared" si="358"/>
        <v>0</v>
      </c>
      <c r="K557" s="179">
        <f t="shared" si="358"/>
        <v>7.8337122725224181E-2</v>
      </c>
      <c r="L557" s="179">
        <f t="shared" si="358"/>
        <v>5.2180184440046594E-2</v>
      </c>
      <c r="M557" s="179">
        <f t="shared" si="358"/>
        <v>1.7251118592166718E-2</v>
      </c>
      <c r="N557" s="179">
        <f t="shared" si="358"/>
        <v>4.6960661378462826E-3</v>
      </c>
      <c r="O557" s="179">
        <f t="shared" si="358"/>
        <v>1.2093314637172201E-3</v>
      </c>
      <c r="P557" s="179">
        <f t="shared" si="358"/>
        <v>3.062452983633938E-4</v>
      </c>
      <c r="Q557" s="179">
        <f t="shared" si="358"/>
        <v>8.0199008149280562E-5</v>
      </c>
      <c r="R557" s="179">
        <f t="shared" si="358"/>
        <v>2.024276230058058E-5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0.97187906218060549</v>
      </c>
      <c r="F558" s="179">
        <f t="shared" si="358"/>
        <v>0.94013737615501025</v>
      </c>
      <c r="G558" s="179">
        <f t="shared" si="358"/>
        <v>0.87031291534107025</v>
      </c>
      <c r="H558" s="179">
        <f t="shared" si="358"/>
        <v>0.71244085262325785</v>
      </c>
      <c r="I558" s="179">
        <f t="shared" si="358"/>
        <v>0.41670976710238583</v>
      </c>
      <c r="J558" s="179">
        <f t="shared" si="358"/>
        <v>8.754505831976328E-2</v>
      </c>
      <c r="K558" s="179">
        <f t="shared" si="358"/>
        <v>0</v>
      </c>
      <c r="L558" s="179">
        <f t="shared" si="358"/>
        <v>6.8363638254785378E-2</v>
      </c>
      <c r="M558" s="179">
        <f t="shared" si="358"/>
        <v>5.2742787887292912E-2</v>
      </c>
      <c r="N558" s="179">
        <f t="shared" si="358"/>
        <v>1.7833313230731559E-2</v>
      </c>
      <c r="O558" s="179">
        <f t="shared" si="358"/>
        <v>4.7852784096208151E-3</v>
      </c>
      <c r="P558" s="179">
        <f t="shared" si="358"/>
        <v>1.2219857482065649E-3</v>
      </c>
      <c r="Q558" s="179">
        <f t="shared" si="358"/>
        <v>3.2062303863790442E-4</v>
      </c>
      <c r="R558" s="179">
        <f t="shared" si="358"/>
        <v>8.0961896683991448E-5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0.98611060939678563</v>
      </c>
      <c r="F559" s="179">
        <f t="shared" si="358"/>
        <v>0.97078386977103603</v>
      </c>
      <c r="G559" s="179">
        <f t="shared" si="358"/>
        <v>0.93794863946367291</v>
      </c>
      <c r="H559" s="179">
        <f t="shared" si="358"/>
        <v>0.86455834567383605</v>
      </c>
      <c r="I559" s="179">
        <f t="shared" si="358"/>
        <v>0.70887812845898113</v>
      </c>
      <c r="J559" s="179">
        <f t="shared" si="358"/>
        <v>0.4211622417078375</v>
      </c>
      <c r="K559" s="179">
        <f t="shared" si="358"/>
        <v>8.9274466177477946E-2</v>
      </c>
      <c r="L559" s="179">
        <f t="shared" si="358"/>
        <v>0</v>
      </c>
      <c r="M559" s="179">
        <f t="shared" si="358"/>
        <v>6.9852536594976852E-2</v>
      </c>
      <c r="N559" s="179">
        <f t="shared" si="358"/>
        <v>5.6041907647535527E-2</v>
      </c>
      <c r="O559" s="179">
        <f t="shared" si="358"/>
        <v>1.8245060800920154E-2</v>
      </c>
      <c r="P559" s="179">
        <f t="shared" si="358"/>
        <v>4.8376045100100894E-3</v>
      </c>
      <c r="Q559" s="179">
        <f t="shared" si="358"/>
        <v>1.2796489834726215E-3</v>
      </c>
      <c r="R559" s="179">
        <f t="shared" si="358"/>
        <v>3.2369920177859556E-4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0.99309910994457928</v>
      </c>
      <c r="F560" s="179">
        <f t="shared" si="358"/>
        <v>0.98558090902330331</v>
      </c>
      <c r="G560" s="179">
        <f t="shared" si="358"/>
        <v>0.96977622858276979</v>
      </c>
      <c r="H560" s="179">
        <f t="shared" si="358"/>
        <v>0.93545236501120921</v>
      </c>
      <c r="I560" s="179">
        <f t="shared" si="358"/>
        <v>0.86321453356154443</v>
      </c>
      <c r="J560" s="179">
        <f t="shared" si="358"/>
        <v>0.7115769371872539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0.42487515620839406</v>
      </c>
      <c r="L560" s="179">
        <f t="shared" si="358"/>
        <v>8.008639082060473E-2</v>
      </c>
      <c r="M560" s="179">
        <f t="shared" si="358"/>
        <v>0</v>
      </c>
      <c r="N560" s="179">
        <f t="shared" si="358"/>
        <v>7.8955756097210977E-2</v>
      </c>
      <c r="O560" s="179">
        <f t="shared" si="358"/>
        <v>5.8292910945637225E-2</v>
      </c>
      <c r="P560" s="179">
        <f t="shared" si="358"/>
        <v>1.8482219488188293E-2</v>
      </c>
      <c r="Q560" s="179">
        <f t="shared" si="358"/>
        <v>5.0707969729269289E-3</v>
      </c>
      <c r="R560" s="179">
        <f t="shared" si="358"/>
        <v>1.2923609198920759E-3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0.99656063321797328</v>
      </c>
      <c r="F561" s="179">
        <f t="shared" si="358"/>
        <v>0.99283892324242429</v>
      </c>
      <c r="G561" s="179">
        <f t="shared" si="358"/>
        <v>0.98510076374870681</v>
      </c>
      <c r="H561" s="179">
        <f t="shared" si="358"/>
        <v>0.96864644198125915</v>
      </c>
      <c r="I561" s="179">
        <f t="shared" si="358"/>
        <v>0.9349835831509431</v>
      </c>
      <c r="J561" s="179">
        <f t="shared" si="358"/>
        <v>0.86437633146305304</v>
      </c>
      <c r="K561" s="179">
        <f t="shared" si="358"/>
        <v>0.71381786748590126</v>
      </c>
      <c r="L561" s="179">
        <f t="shared" si="358"/>
        <v>0.40442115312789445</v>
      </c>
      <c r="M561" s="179">
        <f t="shared" si="358"/>
        <v>8.1482800316005091E-2</v>
      </c>
      <c r="N561" s="179">
        <f t="shared" si="358"/>
        <v>0</v>
      </c>
      <c r="O561" s="179">
        <f t="shared" si="358"/>
        <v>8.55072577886965E-2</v>
      </c>
      <c r="P561" s="179">
        <f t="shared" si="358"/>
        <v>5.9559468661469779E-2</v>
      </c>
      <c r="Q561" s="179">
        <f t="shared" si="358"/>
        <v>1.945540298198838E-2</v>
      </c>
      <c r="R561" s="179">
        <f t="shared" si="358"/>
        <v>5.1285465361145203E-3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0.99828310187480396</v>
      </c>
      <c r="F562" s="179">
        <f t="shared" si="358"/>
        <v>0.99643172879766584</v>
      </c>
      <c r="G562" s="179">
        <f t="shared" si="358"/>
        <v>0.99260500503632343</v>
      </c>
      <c r="H562" s="179">
        <f t="shared" si="358"/>
        <v>0.98456808613627456</v>
      </c>
      <c r="I562" s="179">
        <f t="shared" si="358"/>
        <v>0.96847351935683001</v>
      </c>
      <c r="J562" s="179">
        <f t="shared" si="358"/>
        <v>0.93546911068112182</v>
      </c>
      <c r="K562" s="179">
        <f t="shared" si="358"/>
        <v>0.86534577960273185</v>
      </c>
      <c r="L562" s="179">
        <f t="shared" si="358"/>
        <v>0.7013557670116497</v>
      </c>
      <c r="M562" s="179">
        <f t="shared" si="358"/>
        <v>0.40765132670815435</v>
      </c>
      <c r="N562" s="179">
        <f t="shared" si="358"/>
        <v>8.9832221708953927E-2</v>
      </c>
      <c r="O562" s="179">
        <f t="shared" si="358"/>
        <v>0</v>
      </c>
      <c r="P562" s="179">
        <f t="shared" si="358"/>
        <v>8.9303365572227622E-2</v>
      </c>
      <c r="Q562" s="179">
        <f t="shared" si="358"/>
        <v>6.3819200253656436E-2</v>
      </c>
      <c r="R562" s="179">
        <f t="shared" si="358"/>
        <v>1.9804594731987774E-2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0.99914224920661732</v>
      </c>
      <c r="F563" s="179">
        <f t="shared" si="358"/>
        <v>0.99821894973865388</v>
      </c>
      <c r="G563" s="179">
        <f t="shared" si="358"/>
        <v>0.99631633681906484</v>
      </c>
      <c r="H563" s="179">
        <f t="shared" si="358"/>
        <v>0.99234702795721963</v>
      </c>
      <c r="I563" s="179">
        <f t="shared" si="358"/>
        <v>0.98449817742464663</v>
      </c>
      <c r="J563" s="179">
        <f t="shared" si="358"/>
        <v>0.96868683997548355</v>
      </c>
      <c r="K563" s="179">
        <f t="shared" si="358"/>
        <v>0.93587719807400549</v>
      </c>
      <c r="L563" s="179">
        <f t="shared" si="358"/>
        <v>0.86000767909922615</v>
      </c>
      <c r="M563" s="179">
        <f t="shared" si="358"/>
        <v>0.7033444206192323</v>
      </c>
      <c r="N563" s="179">
        <f t="shared" si="358"/>
        <v>0.42606012825748507</v>
      </c>
      <c r="O563" s="179">
        <f t="shared" si="358"/>
        <v>9.5660423997431673E-2</v>
      </c>
      <c r="P563" s="179">
        <f t="shared" si="358"/>
        <v>0</v>
      </c>
      <c r="Q563" s="179">
        <f t="shared" si="358"/>
        <v>9.9824925116404686E-2</v>
      </c>
      <c r="R563" s="179">
        <f t="shared" si="358"/>
        <v>6.6915033235629529E-2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0.99956786839905043</v>
      </c>
      <c r="F564" s="179">
        <f t="shared" si="358"/>
        <v>0.99910312425289372</v>
      </c>
      <c r="G564" s="179">
        <f t="shared" si="358"/>
        <v>0.9981469141002336</v>
      </c>
      <c r="H564" s="179">
        <f t="shared" si="358"/>
        <v>0.99615886228634809</v>
      </c>
      <c r="I564" s="179">
        <f t="shared" si="358"/>
        <v>0.99225433149757492</v>
      </c>
      <c r="J564" s="179">
        <f t="shared" si="358"/>
        <v>0.98447154029053618</v>
      </c>
      <c r="K564" s="179">
        <f t="shared" si="358"/>
        <v>0.96861035597002276</v>
      </c>
      <c r="L564" s="179">
        <f t="shared" si="358"/>
        <v>0.93310005799561602</v>
      </c>
      <c r="M564" s="179">
        <f t="shared" si="358"/>
        <v>0.85963612826906421</v>
      </c>
      <c r="N564" s="179">
        <f t="shared" si="358"/>
        <v>0.71207263005035992</v>
      </c>
      <c r="O564" s="179">
        <f t="shared" si="358"/>
        <v>0.43403857771455412</v>
      </c>
      <c r="P564" s="179">
        <f t="shared" si="358"/>
        <v>9.5885042682025981E-2</v>
      </c>
      <c r="Q564" s="179">
        <f t="shared" si="358"/>
        <v>0</v>
      </c>
      <c r="R564" s="179">
        <f t="shared" si="358"/>
        <v>0.11597238619000742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0.99978740823973411</v>
      </c>
      <c r="F565" s="179">
        <f t="shared" si="358"/>
        <v>0.99955887694653667</v>
      </c>
      <c r="G565" s="179">
        <f t="shared" si="358"/>
        <v>0.99908905076794607</v>
      </c>
      <c r="H565" s="179">
        <f t="shared" si="358"/>
        <v>0.99811399682734492</v>
      </c>
      <c r="I565" s="179">
        <f t="shared" si="358"/>
        <v>0.99620595478085217</v>
      </c>
      <c r="J565" s="179">
        <f t="shared" si="358"/>
        <v>0.99242522668534627</v>
      </c>
      <c r="K565" s="179">
        <f t="shared" si="358"/>
        <v>0.98480517552885039</v>
      </c>
      <c r="L565" s="179">
        <f t="shared" si="358"/>
        <v>0.96816677440954146</v>
      </c>
      <c r="M565" s="179">
        <f t="shared" si="358"/>
        <v>0.93456752198231074</v>
      </c>
      <c r="N565" s="179">
        <f t="shared" si="358"/>
        <v>0.86682008068484628</v>
      </c>
      <c r="O565" s="179">
        <f t="shared" si="358"/>
        <v>0.72413464404545902</v>
      </c>
      <c r="P565" s="179">
        <f t="shared" si="358"/>
        <v>0.44876150014296051</v>
      </c>
      <c r="Q565" s="179">
        <f t="shared" si="358"/>
        <v>0.1150858948356346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0.99997325932014236</v>
      </c>
      <c r="F566" s="179">
        <f t="shared" si="358"/>
        <v>0.99994452485661511</v>
      </c>
      <c r="G566" s="179">
        <f t="shared" si="358"/>
        <v>0.99988549136546945</v>
      </c>
      <c r="H566" s="179">
        <f t="shared" si="358"/>
        <v>0.99976316517563846</v>
      </c>
      <c r="I566" s="179">
        <f t="shared" si="358"/>
        <v>0.99952454503105015</v>
      </c>
      <c r="J566" s="179">
        <f t="shared" si="358"/>
        <v>0.99905422073216688</v>
      </c>
      <c r="K566" s="179">
        <f t="shared" si="358"/>
        <v>0.99811608440406507</v>
      </c>
      <c r="L566" s="179">
        <f t="shared" si="358"/>
        <v>0.99612049764319066</v>
      </c>
      <c r="M566" s="179">
        <f t="shared" si="358"/>
        <v>0.99223595885699756</v>
      </c>
      <c r="N566" s="179">
        <f t="shared" si="358"/>
        <v>0.98473251327727385</v>
      </c>
      <c r="O566" s="179">
        <f t="shared" si="358"/>
        <v>0.96957896097608531</v>
      </c>
      <c r="P566" s="179">
        <f t="shared" si="358"/>
        <v>0.93821283564397762</v>
      </c>
      <c r="Q566" s="179">
        <f t="shared" si="358"/>
        <v>0.87651380767076537</v>
      </c>
      <c r="R566" s="179">
        <f t="shared" si="358"/>
        <v>0.74708312701479729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0.99999958861524996</v>
      </c>
      <c r="F567" s="179">
        <f t="shared" si="358"/>
        <v>0.99999914658201949</v>
      </c>
      <c r="G567" s="179">
        <f t="shared" si="358"/>
        <v>0.99999823853525793</v>
      </c>
      <c r="H567" s="179">
        <f t="shared" si="358"/>
        <v>0.99999635734100933</v>
      </c>
      <c r="I567" s="179">
        <f t="shared" si="358"/>
        <v>0.99999268938137753</v>
      </c>
      <c r="J567" s="179">
        <f t="shared" si="358"/>
        <v>0.99998546532964272</v>
      </c>
      <c r="K567" s="179">
        <f t="shared" si="358"/>
        <v>0.99997107811525465</v>
      </c>
      <c r="L567" s="179">
        <f t="shared" si="358"/>
        <v>0.99994059889202902</v>
      </c>
      <c r="M567" s="179">
        <f t="shared" si="358"/>
        <v>0.99988165627297843</v>
      </c>
      <c r="N567" s="179">
        <f t="shared" si="358"/>
        <v>0.99976895440758884</v>
      </c>
      <c r="O567" s="179">
        <f t="shared" si="358"/>
        <v>0.99954587084129198</v>
      </c>
      <c r="P567" s="179">
        <f t="shared" si="358"/>
        <v>0.99910060179479643</v>
      </c>
      <c r="Q567" s="179">
        <f t="shared" si="358"/>
        <v>0.99826663329799648</v>
      </c>
      <c r="R567" s="179">
        <f t="shared" si="358"/>
        <v>0.99661530436942336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1</v>
      </c>
      <c r="M568" s="179">
        <f t="shared" si="372"/>
        <v>0.99999999999999989</v>
      </c>
      <c r="N568" s="179">
        <f t="shared" si="372"/>
        <v>1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1</v>
      </c>
      <c r="M569" s="179">
        <f t="shared" si="372"/>
        <v>0.99999999999999989</v>
      </c>
      <c r="N569" s="179">
        <f t="shared" si="372"/>
        <v>1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1</v>
      </c>
      <c r="M570" s="179">
        <f t="shared" si="372"/>
        <v>0.99999999999999989</v>
      </c>
      <c r="N570" s="179">
        <f t="shared" si="372"/>
        <v>1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1</v>
      </c>
      <c r="M571" s="179">
        <f t="shared" si="372"/>
        <v>0.99999999999999989</v>
      </c>
      <c r="N571" s="179">
        <f t="shared" si="372"/>
        <v>1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1</v>
      </c>
      <c r="M572" s="179">
        <f t="shared" si="372"/>
        <v>0.99999999999999989</v>
      </c>
      <c r="N572" s="179">
        <f t="shared" si="372"/>
        <v>1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1</v>
      </c>
      <c r="M573" s="179">
        <f t="shared" si="372"/>
        <v>0.99999999999999989</v>
      </c>
      <c r="N573" s="179">
        <f t="shared" si="372"/>
        <v>1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1</v>
      </c>
      <c r="M574" s="179">
        <f t="shared" si="372"/>
        <v>0.99999999999999989</v>
      </c>
      <c r="N574" s="179">
        <f t="shared" si="372"/>
        <v>1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1</v>
      </c>
      <c r="M575" s="179">
        <f t="shared" si="372"/>
        <v>0.99999999999999989</v>
      </c>
      <c r="N575" s="179">
        <f t="shared" si="372"/>
        <v>1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1</v>
      </c>
      <c r="M576" s="179">
        <f t="shared" si="372"/>
        <v>0.99999999999999989</v>
      </c>
      <c r="N576" s="179">
        <f t="shared" si="372"/>
        <v>1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1</v>
      </c>
      <c r="M577" s="179">
        <f t="shared" si="372"/>
        <v>0.99999999999999989</v>
      </c>
      <c r="N577" s="179">
        <f t="shared" si="372"/>
        <v>1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1</v>
      </c>
      <c r="M578" s="179">
        <f t="shared" si="372"/>
        <v>0.99999999999999989</v>
      </c>
      <c r="N578" s="179">
        <f t="shared" si="372"/>
        <v>1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1</v>
      </c>
      <c r="M579" s="179">
        <f t="shared" si="372"/>
        <v>0.99999999999999989</v>
      </c>
      <c r="N579" s="179">
        <f t="shared" si="372"/>
        <v>1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1</v>
      </c>
      <c r="M580" s="179">
        <f t="shared" si="372"/>
        <v>0.99999999999999989</v>
      </c>
      <c r="N580" s="179">
        <f t="shared" si="372"/>
        <v>1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1</v>
      </c>
      <c r="M581" s="179">
        <f t="shared" si="372"/>
        <v>0.99999999999999989</v>
      </c>
      <c r="N581" s="179">
        <f t="shared" si="372"/>
        <v>1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1</v>
      </c>
      <c r="M582" s="179">
        <f t="shared" si="372"/>
        <v>0.99999999999999989</v>
      </c>
      <c r="N582" s="179">
        <f t="shared" si="372"/>
        <v>1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1</v>
      </c>
      <c r="M583" s="179">
        <f t="shared" si="372"/>
        <v>0.99999999999999989</v>
      </c>
      <c r="N583" s="179">
        <f t="shared" si="372"/>
        <v>1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1</v>
      </c>
      <c r="M584" s="179">
        <f t="shared" si="381"/>
        <v>0.99999999999999989</v>
      </c>
      <c r="N584" s="179">
        <f t="shared" si="381"/>
        <v>1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1</v>
      </c>
      <c r="M585" s="179">
        <f t="shared" si="381"/>
        <v>0.99999999999999989</v>
      </c>
      <c r="N585" s="179">
        <f t="shared" si="381"/>
        <v>1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1</v>
      </c>
      <c r="M586" s="179">
        <f t="shared" si="381"/>
        <v>0.99999999999999989</v>
      </c>
      <c r="N586" s="179">
        <f t="shared" si="381"/>
        <v>1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1</v>
      </c>
      <c r="M587" s="179">
        <f t="shared" si="381"/>
        <v>0.99999999999999989</v>
      </c>
      <c r="N587" s="179">
        <f t="shared" si="381"/>
        <v>1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1</v>
      </c>
      <c r="M588" s="179">
        <f t="shared" si="381"/>
        <v>0.99999999999999989</v>
      </c>
      <c r="N588" s="179">
        <f t="shared" si="381"/>
        <v>1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1</v>
      </c>
      <c r="M589" s="179">
        <f t="shared" si="381"/>
        <v>0.99999999999999989</v>
      </c>
      <c r="N589" s="179">
        <f t="shared" si="381"/>
        <v>1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1</v>
      </c>
      <c r="M590" s="179">
        <f t="shared" si="381"/>
        <v>0.99999999999999989</v>
      </c>
      <c r="N590" s="179">
        <f t="shared" si="381"/>
        <v>1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1</v>
      </c>
      <c r="M591" s="179">
        <f t="shared" si="381"/>
        <v>0.99999999999999989</v>
      </c>
      <c r="N591" s="179">
        <f t="shared" si="381"/>
        <v>1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1</v>
      </c>
      <c r="M592" s="179">
        <f t="shared" si="381"/>
        <v>0.99999999999999989</v>
      </c>
      <c r="N592" s="179">
        <f t="shared" si="381"/>
        <v>1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1</v>
      </c>
      <c r="M593" s="179">
        <f t="shared" si="381"/>
        <v>0.99999999999999989</v>
      </c>
      <c r="N593" s="179">
        <f t="shared" si="381"/>
        <v>1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1</v>
      </c>
      <c r="M594" s="179">
        <f t="shared" si="381"/>
        <v>0.99999999999999989</v>
      </c>
      <c r="N594" s="179">
        <f t="shared" si="381"/>
        <v>1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1</v>
      </c>
      <c r="M595" s="179">
        <f t="shared" si="381"/>
        <v>0.99999999999999989</v>
      </c>
      <c r="N595" s="179">
        <f t="shared" si="381"/>
        <v>1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1</v>
      </c>
      <c r="M596" s="179">
        <f t="shared" si="381"/>
        <v>0.99999999999999989</v>
      </c>
      <c r="N596" s="179">
        <f t="shared" si="381"/>
        <v>1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1</v>
      </c>
      <c r="M597" s="179">
        <f t="shared" si="381"/>
        <v>0.99999999999999989</v>
      </c>
      <c r="N597" s="179">
        <f t="shared" si="381"/>
        <v>1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1</v>
      </c>
      <c r="M598" s="179">
        <f t="shared" si="381"/>
        <v>0.99999999999999989</v>
      </c>
      <c r="N598" s="179">
        <f t="shared" si="381"/>
        <v>1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1</v>
      </c>
      <c r="M599" s="179">
        <f t="shared" si="381"/>
        <v>0.99999999999999989</v>
      </c>
      <c r="N599" s="179">
        <f t="shared" si="381"/>
        <v>1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1</v>
      </c>
      <c r="M600" s="179">
        <f t="shared" si="389"/>
        <v>0.99999999999999989</v>
      </c>
      <c r="N600" s="179">
        <f t="shared" si="389"/>
        <v>1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1</v>
      </c>
      <c r="M601" s="179">
        <f t="shared" si="389"/>
        <v>0.99999999999999989</v>
      </c>
      <c r="N601" s="179">
        <f t="shared" si="389"/>
        <v>1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1</v>
      </c>
      <c r="M602" s="179">
        <f t="shared" si="389"/>
        <v>0.99999999999999989</v>
      </c>
      <c r="N602" s="179">
        <f t="shared" si="389"/>
        <v>1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1</v>
      </c>
      <c r="M603" s="179">
        <f t="shared" si="389"/>
        <v>0.99999999999999989</v>
      </c>
      <c r="N603" s="179">
        <f t="shared" si="389"/>
        <v>1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1</v>
      </c>
      <c r="M604" s="179">
        <f t="shared" si="389"/>
        <v>0.99999999999999989</v>
      </c>
      <c r="N604" s="179">
        <f t="shared" si="389"/>
        <v>1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1</v>
      </c>
      <c r="M605" s="179">
        <f t="shared" si="389"/>
        <v>0.99999999999999989</v>
      </c>
      <c r="N605" s="179">
        <f t="shared" si="389"/>
        <v>1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1</v>
      </c>
      <c r="M606" s="179">
        <f t="shared" si="389"/>
        <v>0.99999999999999989</v>
      </c>
      <c r="N606" s="179">
        <f t="shared" si="389"/>
        <v>1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1</v>
      </c>
      <c r="M607" s="179">
        <f t="shared" si="389"/>
        <v>0.99999999999999989</v>
      </c>
      <c r="N607" s="179">
        <f t="shared" si="389"/>
        <v>1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1</v>
      </c>
      <c r="M608" s="179">
        <f t="shared" si="389"/>
        <v>0.99999999999999989</v>
      </c>
      <c r="N608" s="179">
        <f t="shared" si="389"/>
        <v>1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1</v>
      </c>
      <c r="M609" s="179">
        <f t="shared" si="389"/>
        <v>0.99999999999999989</v>
      </c>
      <c r="N609" s="179">
        <f t="shared" si="389"/>
        <v>1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1</v>
      </c>
      <c r="M610" s="179">
        <f t="shared" si="389"/>
        <v>0.99999999999999989</v>
      </c>
      <c r="N610" s="179">
        <f t="shared" si="389"/>
        <v>1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1</v>
      </c>
      <c r="M611" s="179">
        <f t="shared" si="389"/>
        <v>0.99999999999999989</v>
      </c>
      <c r="N611" s="179">
        <f t="shared" si="389"/>
        <v>1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1</v>
      </c>
      <c r="M612" s="179">
        <f t="shared" si="389"/>
        <v>0.99999999999999989</v>
      </c>
      <c r="N612" s="179">
        <f t="shared" si="389"/>
        <v>1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1</v>
      </c>
      <c r="M613" s="179">
        <f t="shared" si="389"/>
        <v>0.99999999999999989</v>
      </c>
      <c r="N613" s="179">
        <f t="shared" si="389"/>
        <v>1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1</v>
      </c>
      <c r="M614" s="179">
        <f t="shared" si="389"/>
        <v>0.99999999999999989</v>
      </c>
      <c r="N614" s="179">
        <f t="shared" si="389"/>
        <v>1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1</v>
      </c>
      <c r="M615" s="179">
        <f t="shared" si="389"/>
        <v>0.99999999999999989</v>
      </c>
      <c r="N615" s="179">
        <f t="shared" si="389"/>
        <v>1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1</v>
      </c>
      <c r="M616" s="179">
        <f t="shared" si="398"/>
        <v>0.99999999999999989</v>
      </c>
      <c r="N616" s="179">
        <f t="shared" si="398"/>
        <v>1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1</v>
      </c>
      <c r="M617" s="179">
        <f t="shared" si="398"/>
        <v>0.99999999999999989</v>
      </c>
      <c r="N617" s="179">
        <f t="shared" si="398"/>
        <v>1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1</v>
      </c>
      <c r="M618" s="179">
        <f t="shared" si="398"/>
        <v>0.99999999999999989</v>
      </c>
      <c r="N618" s="179">
        <f t="shared" si="398"/>
        <v>1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1</v>
      </c>
      <c r="M619" s="179">
        <f t="shared" si="398"/>
        <v>0.99999999999999989</v>
      </c>
      <c r="N619" s="179">
        <f t="shared" si="398"/>
        <v>1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1</v>
      </c>
      <c r="M620" s="179">
        <f t="shared" si="398"/>
        <v>0.99999999999999989</v>
      </c>
      <c r="N620" s="179">
        <f t="shared" si="398"/>
        <v>1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1</v>
      </c>
      <c r="M621" s="179">
        <f t="shared" si="398"/>
        <v>0.99999999999999989</v>
      </c>
      <c r="N621" s="179">
        <f t="shared" si="398"/>
        <v>1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1</v>
      </c>
      <c r="M622" s="179">
        <f t="shared" si="398"/>
        <v>0.99999999999999989</v>
      </c>
      <c r="N622" s="179">
        <f t="shared" si="398"/>
        <v>1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1</v>
      </c>
      <c r="M623" s="179">
        <f t="shared" si="398"/>
        <v>0.99999999999999989</v>
      </c>
      <c r="N623" s="179">
        <f t="shared" si="398"/>
        <v>1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1</v>
      </c>
      <c r="M624" s="179">
        <f t="shared" si="398"/>
        <v>0.99999999999999989</v>
      </c>
      <c r="N624" s="179">
        <f t="shared" si="398"/>
        <v>1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1</v>
      </c>
      <c r="M625" s="179">
        <f t="shared" si="398"/>
        <v>0.99999999999999989</v>
      </c>
      <c r="N625" s="179">
        <f t="shared" si="398"/>
        <v>1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1</v>
      </c>
      <c r="M626" s="179">
        <f t="shared" si="398"/>
        <v>0.99999999999999989</v>
      </c>
      <c r="N626" s="179">
        <f t="shared" si="398"/>
        <v>1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1</v>
      </c>
      <c r="M627" s="179">
        <f t="shared" si="398"/>
        <v>0.99999999999999989</v>
      </c>
      <c r="N627" s="179">
        <f t="shared" si="398"/>
        <v>1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1</v>
      </c>
      <c r="M628" s="179">
        <f t="shared" si="398"/>
        <v>0.99999999999999989</v>
      </c>
      <c r="N628" s="179">
        <f t="shared" si="398"/>
        <v>1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1</v>
      </c>
      <c r="M629" s="179">
        <f t="shared" si="398"/>
        <v>0.99999999999999989</v>
      </c>
      <c r="N629" s="179">
        <f t="shared" si="398"/>
        <v>1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1</v>
      </c>
      <c r="M630" s="179">
        <f t="shared" si="398"/>
        <v>0.99999999999999989</v>
      </c>
      <c r="N630" s="179">
        <f t="shared" si="398"/>
        <v>1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1</v>
      </c>
      <c r="M631" s="179">
        <f t="shared" si="398"/>
        <v>0.99999999999999989</v>
      </c>
      <c r="N631" s="179">
        <f t="shared" si="398"/>
        <v>1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1</v>
      </c>
      <c r="M632" s="179">
        <f t="shared" si="407"/>
        <v>0.99999999999999989</v>
      </c>
      <c r="N632" s="179">
        <f t="shared" si="407"/>
        <v>1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1</v>
      </c>
      <c r="M633" s="179">
        <f t="shared" si="407"/>
        <v>0.99999999999999989</v>
      </c>
      <c r="N633" s="179">
        <f t="shared" si="407"/>
        <v>1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1</v>
      </c>
      <c r="M634" s="179">
        <f t="shared" si="407"/>
        <v>0.99999999999999989</v>
      </c>
      <c r="N634" s="179">
        <f t="shared" si="407"/>
        <v>1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1</v>
      </c>
      <c r="M635" s="179">
        <f t="shared" si="407"/>
        <v>0.99999999999999989</v>
      </c>
      <c r="N635" s="179">
        <f t="shared" si="407"/>
        <v>1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1</v>
      </c>
      <c r="M636" s="179">
        <f t="shared" si="407"/>
        <v>0.99999999999999989</v>
      </c>
      <c r="N636" s="179">
        <f t="shared" si="407"/>
        <v>1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1</v>
      </c>
      <c r="M637" s="179">
        <f t="shared" si="407"/>
        <v>0.99999999999999989</v>
      </c>
      <c r="N637" s="179">
        <f t="shared" si="407"/>
        <v>1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1</v>
      </c>
      <c r="M638" s="179">
        <f t="shared" si="407"/>
        <v>0.99999999999999989</v>
      </c>
      <c r="N638" s="179">
        <f t="shared" si="407"/>
        <v>1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1</v>
      </c>
      <c r="M639" s="179">
        <f t="shared" si="407"/>
        <v>0.99999999999999989</v>
      </c>
      <c r="N639" s="179">
        <f t="shared" si="407"/>
        <v>1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1</v>
      </c>
      <c r="M640" s="179">
        <f t="shared" si="407"/>
        <v>0.99999999999999989</v>
      </c>
      <c r="N640" s="179">
        <f t="shared" si="407"/>
        <v>1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1</v>
      </c>
      <c r="M641" s="179">
        <f t="shared" si="407"/>
        <v>0.99999999999999989</v>
      </c>
      <c r="N641" s="179">
        <f t="shared" si="407"/>
        <v>1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1</v>
      </c>
      <c r="M642" s="179">
        <f t="shared" si="407"/>
        <v>0.99999999999999989</v>
      </c>
      <c r="N642" s="179">
        <f t="shared" si="407"/>
        <v>1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1</v>
      </c>
      <c r="M643" s="179">
        <f t="shared" si="407"/>
        <v>0.99999999999999989</v>
      </c>
      <c r="N643" s="179">
        <f t="shared" si="407"/>
        <v>1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1</v>
      </c>
      <c r="M644" s="179">
        <f t="shared" si="407"/>
        <v>0.99999999999999989</v>
      </c>
      <c r="N644" s="179">
        <f t="shared" si="407"/>
        <v>1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1</v>
      </c>
      <c r="M645" s="179">
        <f t="shared" si="407"/>
        <v>0.99999999999999989</v>
      </c>
      <c r="N645" s="179">
        <f t="shared" si="407"/>
        <v>1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1</v>
      </c>
      <c r="M646" s="179">
        <f t="shared" si="407"/>
        <v>0.99999999999999989</v>
      </c>
      <c r="N646" s="179">
        <f t="shared" si="407"/>
        <v>1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1</v>
      </c>
      <c r="M647" s="179">
        <f t="shared" si="407"/>
        <v>0.99999999999999989</v>
      </c>
      <c r="N647" s="179">
        <f t="shared" si="407"/>
        <v>1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1</v>
      </c>
      <c r="M648" s="179">
        <f t="shared" si="416"/>
        <v>0.99999999999999989</v>
      </c>
      <c r="N648" s="179">
        <f t="shared" si="416"/>
        <v>1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1</v>
      </c>
      <c r="M649" s="179">
        <f t="shared" si="416"/>
        <v>0.99999999999999989</v>
      </c>
      <c r="N649" s="179">
        <f t="shared" si="416"/>
        <v>1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1</v>
      </c>
      <c r="M650" s="179">
        <f t="shared" si="416"/>
        <v>0.99999999999999989</v>
      </c>
      <c r="N650" s="179">
        <f t="shared" si="416"/>
        <v>1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1</v>
      </c>
      <c r="M651" s="179">
        <f t="shared" si="416"/>
        <v>0.99999999999999989</v>
      </c>
      <c r="N651" s="179">
        <f t="shared" si="416"/>
        <v>1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1</v>
      </c>
      <c r="M652" s="179">
        <f t="shared" si="416"/>
        <v>0.99999999999999989</v>
      </c>
      <c r="N652" s="179">
        <f t="shared" si="416"/>
        <v>1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1</v>
      </c>
      <c r="M653" s="179">
        <f t="shared" si="416"/>
        <v>0.99999999999999989</v>
      </c>
      <c r="N653" s="179">
        <f t="shared" si="416"/>
        <v>1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1</v>
      </c>
      <c r="M654" s="179">
        <f t="shared" si="416"/>
        <v>0.99999999999999989</v>
      </c>
      <c r="N654" s="179">
        <f t="shared" si="416"/>
        <v>1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1</v>
      </c>
      <c r="M655" s="179">
        <f t="shared" si="416"/>
        <v>0.99999999999999989</v>
      </c>
      <c r="N655" s="179">
        <f t="shared" si="416"/>
        <v>1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1</v>
      </c>
      <c r="M656" s="179">
        <f t="shared" si="416"/>
        <v>0.99999999999999989</v>
      </c>
      <c r="N656" s="179">
        <f t="shared" si="416"/>
        <v>1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1</v>
      </c>
      <c r="M657" s="179">
        <f t="shared" si="416"/>
        <v>0.99999999999999989</v>
      </c>
      <c r="N657" s="179">
        <f t="shared" si="416"/>
        <v>1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1</v>
      </c>
      <c r="M658" s="179">
        <f t="shared" si="416"/>
        <v>0.99999999999999989</v>
      </c>
      <c r="N658" s="179">
        <f t="shared" si="416"/>
        <v>1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1</v>
      </c>
      <c r="M659" s="179">
        <f t="shared" si="416"/>
        <v>0.99999999999999989</v>
      </c>
      <c r="N659" s="179">
        <f t="shared" si="416"/>
        <v>1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1</v>
      </c>
      <c r="M660" s="179">
        <f t="shared" si="416"/>
        <v>0.99999999999999989</v>
      </c>
      <c r="N660" s="179">
        <f t="shared" si="416"/>
        <v>1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1</v>
      </c>
      <c r="M661" s="179">
        <f t="shared" si="416"/>
        <v>0.99999999999999989</v>
      </c>
      <c r="N661" s="179">
        <f t="shared" si="416"/>
        <v>1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1</v>
      </c>
      <c r="M662" s="179">
        <f t="shared" si="416"/>
        <v>0.99999999999999989</v>
      </c>
      <c r="N662" s="179">
        <f t="shared" si="416"/>
        <v>1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1</v>
      </c>
      <c r="M663" s="179">
        <f t="shared" si="416"/>
        <v>0.99999999999999989</v>
      </c>
      <c r="N663" s="179">
        <f t="shared" si="416"/>
        <v>1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1</v>
      </c>
      <c r="M664" s="179">
        <f t="shared" si="426"/>
        <v>0.99999999999999989</v>
      </c>
      <c r="N664" s="179">
        <f t="shared" si="426"/>
        <v>1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1</v>
      </c>
      <c r="M665" s="179">
        <f t="shared" si="426"/>
        <v>0.99999999999999989</v>
      </c>
      <c r="N665" s="179">
        <f t="shared" si="426"/>
        <v>1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1</v>
      </c>
      <c r="M666" s="179">
        <f t="shared" si="426"/>
        <v>0.99999999999999989</v>
      </c>
      <c r="N666" s="179">
        <f t="shared" si="426"/>
        <v>1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1</v>
      </c>
      <c r="M667" s="179">
        <f t="shared" si="426"/>
        <v>0.99999999999999989</v>
      </c>
      <c r="N667" s="179">
        <f t="shared" si="426"/>
        <v>1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1</v>
      </c>
      <c r="M668" s="179">
        <f t="shared" si="426"/>
        <v>0.99999999999999989</v>
      </c>
      <c r="N668" s="179">
        <f t="shared" si="426"/>
        <v>1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1</v>
      </c>
      <c r="M669" s="179">
        <f t="shared" si="426"/>
        <v>0.99999999999999989</v>
      </c>
      <c r="N669" s="179">
        <f t="shared" si="426"/>
        <v>1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1</v>
      </c>
      <c r="M670" s="179">
        <f t="shared" si="426"/>
        <v>0.99999999999999989</v>
      </c>
      <c r="N670" s="179">
        <f t="shared" si="426"/>
        <v>1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1</v>
      </c>
      <c r="M671" s="194">
        <f t="shared" si="426"/>
        <v>0.99999999999999989</v>
      </c>
      <c r="N671" s="194">
        <f t="shared" si="426"/>
        <v>1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0.27214915523648248</v>
      </c>
      <c r="G679" s="175">
        <f t="shared" si="428"/>
        <v>0.59071074435590376</v>
      </c>
      <c r="H679" s="175">
        <f t="shared" si="428"/>
        <v>0.77676362403369692</v>
      </c>
      <c r="I679" s="175">
        <f t="shared" si="428"/>
        <v>0.88038397174308547</v>
      </c>
      <c r="J679" s="175">
        <f t="shared" si="428"/>
        <v>0.93929000271104046</v>
      </c>
      <c r="K679" s="175">
        <f t="shared" si="428"/>
        <v>0.96947692201017677</v>
      </c>
      <c r="L679" s="175">
        <f t="shared" si="428"/>
        <v>0.98425007055979763</v>
      </c>
      <c r="M679" s="175">
        <f t="shared" si="428"/>
        <v>0.99213369105779492</v>
      </c>
      <c r="N679" s="175">
        <f t="shared" si="428"/>
        <v>0.99615539672388409</v>
      </c>
      <c r="O679" s="175">
        <f t="shared" si="428"/>
        <v>0.99810994922960972</v>
      </c>
      <c r="P679" s="175">
        <f t="shared" si="428"/>
        <v>0.99906431740682478</v>
      </c>
      <c r="Q679" s="175">
        <f t="shared" si="428"/>
        <v>0.99954221774363705</v>
      </c>
      <c r="R679" s="175">
        <f t="shared" si="428"/>
        <v>0.99978386863215329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-0.47642416795775627</v>
      </c>
      <c r="F680" s="179" t="e">
        <f t="shared" si="428"/>
        <v>#DIV/0!</v>
      </c>
      <c r="G680" s="179">
        <f t="shared" si="428"/>
        <v>0.2588952161348832</v>
      </c>
      <c r="H680" s="179">
        <f t="shared" si="428"/>
        <v>0.58187562504189838</v>
      </c>
      <c r="I680" s="179">
        <f t="shared" si="428"/>
        <v>0.76990107471147118</v>
      </c>
      <c r="J680" s="179">
        <f t="shared" si="428"/>
        <v>0.88102761982623568</v>
      </c>
      <c r="K680" s="179">
        <f t="shared" si="428"/>
        <v>0.93958487532953561</v>
      </c>
      <c r="L680" s="179">
        <f t="shared" si="428"/>
        <v>0.968675687645978</v>
      </c>
      <c r="M680" s="179">
        <f t="shared" si="428"/>
        <v>0.98431125613725734</v>
      </c>
      <c r="N680" s="179">
        <f t="shared" si="428"/>
        <v>0.99232102948403966</v>
      </c>
      <c r="O680" s="179">
        <f t="shared" si="428"/>
        <v>0.99622232850192216</v>
      </c>
      <c r="P680" s="179">
        <f t="shared" si="428"/>
        <v>0.99812922411115268</v>
      </c>
      <c r="Q680" s="179">
        <f t="shared" si="428"/>
        <v>0.99908457191654299</v>
      </c>
      <c r="R680" s="179">
        <f t="shared" si="428"/>
        <v>0.99956776626508048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-0.20737513896800022</v>
      </c>
      <c r="F681" s="179">
        <f t="shared" si="428"/>
        <v>-0.48545991379795539</v>
      </c>
      <c r="G681" s="179" t="e">
        <f t="shared" si="428"/>
        <v>#DIV/0!</v>
      </c>
      <c r="H681" s="179">
        <f t="shared" si="428"/>
        <v>0.25670110833262461</v>
      </c>
      <c r="I681" s="179">
        <f t="shared" si="428"/>
        <v>0.57391121503719333</v>
      </c>
      <c r="J681" s="179">
        <f t="shared" si="428"/>
        <v>0.77269471722959915</v>
      </c>
      <c r="K681" s="179">
        <f t="shared" si="428"/>
        <v>0.8824806217237432</v>
      </c>
      <c r="L681" s="179">
        <f t="shared" si="428"/>
        <v>0.93851838995680315</v>
      </c>
      <c r="M681" s="179">
        <f t="shared" si="428"/>
        <v>0.96904086784273769</v>
      </c>
      <c r="N681" s="179">
        <f t="shared" si="428"/>
        <v>0.98480367844303229</v>
      </c>
      <c r="O681" s="179">
        <f t="shared" si="428"/>
        <v>0.99251408027319721</v>
      </c>
      <c r="P681" s="179">
        <f t="shared" si="428"/>
        <v>0.99629044077034867</v>
      </c>
      <c r="Q681" s="179">
        <f t="shared" si="428"/>
        <v>0.99818420677826447</v>
      </c>
      <c r="R681" s="179">
        <f t="shared" si="428"/>
        <v>0.99914250658717341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-5.7324091861703654E-2</v>
      </c>
      <c r="F682" s="179">
        <f t="shared" si="428"/>
        <v>-0.22459400934648097</v>
      </c>
      <c r="G682" s="179">
        <f t="shared" si="428"/>
        <v>-0.49315037209103291</v>
      </c>
      <c r="H682" s="179" t="e">
        <f t="shared" si="428"/>
        <v>#DIV/0!</v>
      </c>
      <c r="I682" s="179">
        <f t="shared" si="428"/>
        <v>0.24350421307216522</v>
      </c>
      <c r="J682" s="179">
        <f t="shared" si="428"/>
        <v>0.57549133332690172</v>
      </c>
      <c r="K682" s="179">
        <f t="shared" si="428"/>
        <v>0.77363863781839748</v>
      </c>
      <c r="L682" s="179">
        <f t="shared" si="428"/>
        <v>0.87961782151428336</v>
      </c>
      <c r="M682" s="179">
        <f t="shared" si="428"/>
        <v>0.93874876187148371</v>
      </c>
      <c r="N682" s="179">
        <f t="shared" si="428"/>
        <v>0.96976562957404955</v>
      </c>
      <c r="O682" s="179">
        <f t="shared" si="428"/>
        <v>0.98506606868812396</v>
      </c>
      <c r="P682" s="179">
        <f t="shared" si="428"/>
        <v>0.99259011694199706</v>
      </c>
      <c r="Q682" s="179">
        <f t="shared" si="428"/>
        <v>0.99637055645447725</v>
      </c>
      <c r="R682" s="179">
        <f t="shared" si="428"/>
        <v>0.99828546922624373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-1.50611360054137E-2</v>
      </c>
      <c r="F683" s="179">
        <f t="shared" si="428"/>
        <v>-6.5306549123101992E-2</v>
      </c>
      <c r="G683" s="179">
        <f t="shared" si="428"/>
        <v>-0.25067326835702824</v>
      </c>
      <c r="H683" s="179">
        <f t="shared" si="428"/>
        <v>-0.50179405316195014</v>
      </c>
      <c r="I683" s="179" t="e">
        <f t="shared" si="428"/>
        <v>#DIV/0!</v>
      </c>
      <c r="J683" s="179">
        <f t="shared" si="428"/>
        <v>0.25396294915046741</v>
      </c>
      <c r="K683" s="179">
        <f t="shared" si="428"/>
        <v>0.58263221712198021</v>
      </c>
      <c r="L683" s="179">
        <f t="shared" si="428"/>
        <v>0.77204173665284481</v>
      </c>
      <c r="M683" s="179">
        <f t="shared" si="428"/>
        <v>0.88184465901659304</v>
      </c>
      <c r="N683" s="179">
        <f t="shared" si="428"/>
        <v>0.94106575181579588</v>
      </c>
      <c r="O683" s="179">
        <f t="shared" si="428"/>
        <v>0.97074166600985023</v>
      </c>
      <c r="P683" s="179">
        <f t="shared" si="428"/>
        <v>0.98544680153567443</v>
      </c>
      <c r="Q683" s="179">
        <f t="shared" si="428"/>
        <v>0.99286267986696253</v>
      </c>
      <c r="R683" s="179">
        <f t="shared" si="428"/>
        <v>0.99662625401664873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-3.7799584761351777E-3</v>
      </c>
      <c r="F684" s="179">
        <f t="shared" si="428"/>
        <v>-1.6718960114018092E-2</v>
      </c>
      <c r="G684" s="179">
        <f t="shared" si="428"/>
        <v>-7.2889647498988033E-2</v>
      </c>
      <c r="H684" s="179">
        <f t="shared" si="428"/>
        <v>-0.2753355033535167</v>
      </c>
      <c r="I684" s="179">
        <f t="shared" si="428"/>
        <v>-0.50626724434163561</v>
      </c>
      <c r="J684" s="179" t="e">
        <f t="shared" si="428"/>
        <v>#DIV/0!</v>
      </c>
      <c r="K684" s="179">
        <f t="shared" si="428"/>
        <v>0.25501347436604416</v>
      </c>
      <c r="L684" s="179">
        <f t="shared" si="428"/>
        <v>0.57561099903313073</v>
      </c>
      <c r="M684" s="179">
        <f t="shared" si="428"/>
        <v>0.77277086709658949</v>
      </c>
      <c r="N684" s="179">
        <f t="shared" si="428"/>
        <v>0.88442050980134179</v>
      </c>
      <c r="O684" s="179">
        <f t="shared" si="428"/>
        <v>0.9420500721600531</v>
      </c>
      <c r="P684" s="179">
        <f t="shared" si="428"/>
        <v>0.97103414183353221</v>
      </c>
      <c r="Q684" s="179">
        <f t="shared" si="428"/>
        <v>0.98575825382486715</v>
      </c>
      <c r="R684" s="179">
        <f t="shared" si="428"/>
        <v>0.993259540779452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-9.4580939186929606E-4</v>
      </c>
      <c r="F685" s="179">
        <f t="shared" si="428"/>
        <v>-4.2004782745267014E-3</v>
      </c>
      <c r="G685" s="179">
        <f t="shared" si="428"/>
        <v>-1.8773693766332183E-2</v>
      </c>
      <c r="H685" s="179">
        <f t="shared" si="428"/>
        <v>-8.2562203993560374E-2</v>
      </c>
      <c r="I685" s="179">
        <f t="shared" si="428"/>
        <v>-0.2857803051755729</v>
      </c>
      <c r="J685" s="179">
        <f t="shared" si="428"/>
        <v>-0.50471479345354542</v>
      </c>
      <c r="K685" s="179" t="e">
        <f t="shared" si="428"/>
        <v>#DIV/0!</v>
      </c>
      <c r="L685" s="179">
        <f t="shared" si="428"/>
        <v>0.24958762483926886</v>
      </c>
      <c r="M685" s="179">
        <f t="shared" si="428"/>
        <v>0.57665457060803871</v>
      </c>
      <c r="N685" s="179">
        <f t="shared" si="428"/>
        <v>0.77722563047994797</v>
      </c>
      <c r="O685" s="179">
        <f t="shared" si="428"/>
        <v>0.88626216727551432</v>
      </c>
      <c r="P685" s="179">
        <f t="shared" si="428"/>
        <v>0.94261674269170714</v>
      </c>
      <c r="Q685" s="179">
        <f t="shared" si="428"/>
        <v>0.9716463503654883</v>
      </c>
      <c r="R685" s="179">
        <f t="shared" si="428"/>
        <v>0.98654701144385681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-2.3650057785790945E-4</v>
      </c>
      <c r="F686" s="179">
        <f t="shared" si="428"/>
        <v>-1.0512932277250322E-3</v>
      </c>
      <c r="G686" s="179">
        <f t="shared" si="428"/>
        <v>-4.7232962753422994E-3</v>
      </c>
      <c r="H686" s="179">
        <f t="shared" si="428"/>
        <v>-2.1422381391375603E-2</v>
      </c>
      <c r="I686" s="179">
        <f t="shared" si="428"/>
        <v>-8.6962903010233475E-2</v>
      </c>
      <c r="J686" s="179">
        <f t="shared" si="428"/>
        <v>-0.28031792458310562</v>
      </c>
      <c r="K686" s="179">
        <f t="shared" si="428"/>
        <v>-0.503397726252237</v>
      </c>
      <c r="L686" s="179" t="e">
        <f t="shared" si="428"/>
        <v>#DIV/0!</v>
      </c>
      <c r="M686" s="179">
        <f t="shared" si="428"/>
        <v>0.25038765445511862</v>
      </c>
      <c r="N686" s="179">
        <f t="shared" si="428"/>
        <v>0.58307001790625135</v>
      </c>
      <c r="O686" s="179">
        <f t="shared" si="428"/>
        <v>0.78042617419522686</v>
      </c>
      <c r="P686" s="179">
        <f t="shared" si="428"/>
        <v>0.88732413504311447</v>
      </c>
      <c r="Q686" s="179">
        <f t="shared" si="428"/>
        <v>0.94379862221282218</v>
      </c>
      <c r="R686" s="179">
        <f t="shared" si="428"/>
        <v>0.97320415784530834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-5.9128065752754817E-5</v>
      </c>
      <c r="F687" s="179">
        <f t="shared" si="428"/>
        <v>-2.6289283931209436E-4</v>
      </c>
      <c r="G687" s="179">
        <f t="shared" si="428"/>
        <v>-1.1825356622314784E-3</v>
      </c>
      <c r="H687" s="179">
        <f t="shared" si="428"/>
        <v>-5.3988299074522747E-3</v>
      </c>
      <c r="I687" s="179">
        <f t="shared" si="428"/>
        <v>-2.26525545538931E-2</v>
      </c>
      <c r="J687" s="179">
        <f t="shared" si="428"/>
        <v>-8.4713479085613483E-2</v>
      </c>
      <c r="K687" s="179">
        <f t="shared" si="428"/>
        <v>-0.27581977692217113</v>
      </c>
      <c r="L687" s="179">
        <f t="shared" si="428"/>
        <v>-0.51039741852193599</v>
      </c>
      <c r="M687" s="179" t="e">
        <f t="shared" si="428"/>
        <v>#DIV/0!</v>
      </c>
      <c r="N687" s="179">
        <f t="shared" si="428"/>
        <v>0.2553551876235492</v>
      </c>
      <c r="O687" s="179">
        <f t="shared" si="428"/>
        <v>0.58772160218208469</v>
      </c>
      <c r="P687" s="179">
        <f t="shared" si="428"/>
        <v>0.78227764366496666</v>
      </c>
      <c r="Q687" s="179">
        <f t="shared" si="428"/>
        <v>0.88951971528539531</v>
      </c>
      <c r="R687" s="179">
        <f t="shared" si="428"/>
        <v>0.94683655681587009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-1.4782196125148577E-5</v>
      </c>
      <c r="F688" s="179">
        <f t="shared" si="428"/>
        <v>-6.5727436752580719E-5</v>
      </c>
      <c r="G688" s="179">
        <f t="shared" si="428"/>
        <v>-2.9573596122231511E-4</v>
      </c>
      <c r="H688" s="179">
        <f t="shared" si="428"/>
        <v>-1.3522066610198577E-3</v>
      </c>
      <c r="I688" s="179">
        <f t="shared" si="428"/>
        <v>-5.7142150292683446E-3</v>
      </c>
      <c r="J688" s="179">
        <f t="shared" si="428"/>
        <v>-2.2028732471192095E-2</v>
      </c>
      <c r="K688" s="179">
        <f t="shared" si="428"/>
        <v>-8.2884250663566389E-2</v>
      </c>
      <c r="L688" s="179">
        <f t="shared" si="428"/>
        <v>-0.3012224074673453</v>
      </c>
      <c r="M688" s="179">
        <f t="shared" si="428"/>
        <v>-0.50933386637915723</v>
      </c>
      <c r="N688" s="179" t="e">
        <f t="shared" si="428"/>
        <v>#DIV/0!</v>
      </c>
      <c r="O688" s="179">
        <f t="shared" si="428"/>
        <v>0.25901083103419342</v>
      </c>
      <c r="P688" s="179">
        <f t="shared" si="428"/>
        <v>0.59042884203412338</v>
      </c>
      <c r="Q688" s="179">
        <f t="shared" si="428"/>
        <v>0.78601207560502262</v>
      </c>
      <c r="R688" s="179">
        <f t="shared" si="428"/>
        <v>0.89529345001236449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-3.6955601715489742E-6</v>
      </c>
      <c r="F689" s="179">
        <f t="shared" si="428"/>
        <v>-1.6432119668989061E-5</v>
      </c>
      <c r="G689" s="179">
        <f t="shared" si="428"/>
        <v>-7.3940213839096563E-5</v>
      </c>
      <c r="H689" s="179">
        <f t="shared" si="428"/>
        <v>-3.3820129863213573E-4</v>
      </c>
      <c r="I689" s="179">
        <f t="shared" si="428"/>
        <v>-1.4315234140327637E-3</v>
      </c>
      <c r="J689" s="179">
        <f t="shared" si="428"/>
        <v>-5.5546354549403324E-3</v>
      </c>
      <c r="K689" s="179">
        <f t="shared" si="428"/>
        <v>-2.1523018009988581E-2</v>
      </c>
      <c r="L689" s="179">
        <f t="shared" si="428"/>
        <v>-9.349407213816624E-2</v>
      </c>
      <c r="M689" s="179">
        <f t="shared" si="428"/>
        <v>-0.2971131467814061</v>
      </c>
      <c r="N689" s="179">
        <f t="shared" si="428"/>
        <v>-0.50297311871484829</v>
      </c>
      <c r="O689" s="179" t="e">
        <f t="shared" si="428"/>
        <v>#DIV/0!</v>
      </c>
      <c r="P689" s="179">
        <f t="shared" si="428"/>
        <v>0.26115967183493488</v>
      </c>
      <c r="Q689" s="179">
        <f t="shared" si="428"/>
        <v>0.59540951122656927</v>
      </c>
      <c r="R689" s="179">
        <f t="shared" si="428"/>
        <v>0.79641128015287133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-9.2389073633970947E-7</v>
      </c>
      <c r="F690" s="179">
        <f t="shared" si="428"/>
        <v>-4.1080460818270549E-6</v>
      </c>
      <c r="G690" s="179">
        <f t="shared" si="428"/>
        <v>-1.8485437609322802E-5</v>
      </c>
      <c r="H690" s="179">
        <f t="shared" si="428"/>
        <v>-8.4559469507992937E-5</v>
      </c>
      <c r="I690" s="179">
        <f t="shared" si="428"/>
        <v>-3.580591526332971E-4</v>
      </c>
      <c r="J690" s="179">
        <f t="shared" si="428"/>
        <v>-1.3914137021430338E-3</v>
      </c>
      <c r="K690" s="179">
        <f t="shared" si="428"/>
        <v>-5.425362368409817E-3</v>
      </c>
      <c r="L690" s="179">
        <f t="shared" si="428"/>
        <v>-2.4476031611343187E-2</v>
      </c>
      <c r="M690" s="179">
        <f t="shared" si="428"/>
        <v>-9.1730718607573536E-2</v>
      </c>
      <c r="N690" s="179">
        <f t="shared" si="428"/>
        <v>-0.27439534857478759</v>
      </c>
      <c r="O690" s="179">
        <f t="shared" si="428"/>
        <v>-0.49854390070317467</v>
      </c>
      <c r="P690" s="179" t="e">
        <f t="shared" si="428"/>
        <v>#DIV/0!</v>
      </c>
      <c r="Q690" s="179">
        <f t="shared" si="428"/>
        <v>0.26263816381717603</v>
      </c>
      <c r="R690" s="179">
        <f t="shared" si="428"/>
        <v>0.61200113345743767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-2.3468307299463467E-7</v>
      </c>
      <c r="F691" s="179">
        <f t="shared" si="428"/>
        <v>-1.0435104509038346E-6</v>
      </c>
      <c r="G691" s="179">
        <f t="shared" si="428"/>
        <v>-4.695621032262247E-6</v>
      </c>
      <c r="H691" s="179">
        <f t="shared" si="428"/>
        <v>-2.1480029276928071E-5</v>
      </c>
      <c r="I691" s="179">
        <f t="shared" si="428"/>
        <v>-9.0963781872015269E-5</v>
      </c>
      <c r="J691" s="179">
        <f t="shared" si="428"/>
        <v>-3.5360840418411689E-4</v>
      </c>
      <c r="K691" s="179">
        <f t="shared" si="428"/>
        <v>-1.3807431176261588E-3</v>
      </c>
      <c r="L691" s="179">
        <f t="shared" si="428"/>
        <v>-6.2803833393813152E-3</v>
      </c>
      <c r="M691" s="179">
        <f t="shared" si="428"/>
        <v>-2.4361810860289802E-2</v>
      </c>
      <c r="N691" s="179">
        <f t="shared" si="428"/>
        <v>-8.3559403806909044E-2</v>
      </c>
      <c r="O691" s="179">
        <f t="shared" si="428"/>
        <v>-0.26340974890037638</v>
      </c>
      <c r="P691" s="179">
        <f t="shared" si="428"/>
        <v>-0.49663731693607294</v>
      </c>
      <c r="Q691" s="179" t="e">
        <f t="shared" si="428"/>
        <v>#DIV/0!</v>
      </c>
      <c r="R691" s="179">
        <f t="shared" si="428"/>
        <v>0.28633714876928462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-5.6822989160382239E-8</v>
      </c>
      <c r="F692" s="179">
        <f t="shared" si="428"/>
        <v>-2.5266157600858181E-7</v>
      </c>
      <c r="G692" s="179">
        <f t="shared" si="428"/>
        <v>-1.1369356948957968E-6</v>
      </c>
      <c r="H692" s="179">
        <f t="shared" si="428"/>
        <v>-5.2009193614309143E-6</v>
      </c>
      <c r="I692" s="179">
        <f t="shared" si="428"/>
        <v>-2.2025422054845842E-5</v>
      </c>
      <c r="J692" s="179">
        <f t="shared" si="428"/>
        <v>-8.5628176640923826E-5</v>
      </c>
      <c r="K692" s="179">
        <f t="shared" si="428"/>
        <v>-3.3447120276658881E-4</v>
      </c>
      <c r="L692" s="179">
        <f t="shared" si="428"/>
        <v>-1.524328312939956E-3</v>
      </c>
      <c r="M692" s="179">
        <f t="shared" si="428"/>
        <v>-5.9585090693586359E-3</v>
      </c>
      <c r="N692" s="179">
        <f t="shared" si="428"/>
        <v>-2.102768939158918E-2</v>
      </c>
      <c r="O692" s="179">
        <f t="shared" si="428"/>
        <v>-7.5539744150175975E-2</v>
      </c>
      <c r="P692" s="179">
        <f t="shared" si="428"/>
        <v>-0.24961493500057244</v>
      </c>
      <c r="Q692" s="179">
        <f t="shared" si="428"/>
        <v>-0.48669221167532078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-8.9935242265448052E-10</v>
      </c>
      <c r="F693" s="179">
        <f t="shared" si="428"/>
        <v>-3.9989415965182805E-9</v>
      </c>
      <c r="G693" s="179">
        <f t="shared" si="428"/>
        <v>-1.7994588021876778E-8</v>
      </c>
      <c r="H693" s="179">
        <f t="shared" si="428"/>
        <v>-8.2316495933288248E-8</v>
      </c>
      <c r="I693" s="179">
        <f t="shared" si="428"/>
        <v>-3.4860552495432562E-7</v>
      </c>
      <c r="J693" s="179">
        <f t="shared" si="428"/>
        <v>-1.3553099142904954E-6</v>
      </c>
      <c r="K693" s="179">
        <f t="shared" si="428"/>
        <v>-5.2945246279058462E-6</v>
      </c>
      <c r="L693" s="179">
        <f t="shared" si="428"/>
        <v>-2.4143470900056456E-5</v>
      </c>
      <c r="M693" s="179">
        <f t="shared" si="428"/>
        <v>-9.4581794727388466E-5</v>
      </c>
      <c r="N693" s="179">
        <f t="shared" si="428"/>
        <v>-3.3625842783409951E-4</v>
      </c>
      <c r="O693" s="179">
        <f t="shared" si="428"/>
        <v>-1.2460414265291076E-3</v>
      </c>
      <c r="P693" s="179">
        <f t="shared" si="428"/>
        <v>-4.7757057931740619E-3</v>
      </c>
      <c r="Q693" s="179">
        <f t="shared" si="428"/>
        <v>-1.6775650650270507E-2</v>
      </c>
      <c r="R693" s="179">
        <f t="shared" si="428"/>
        <v>-5.9734714528351898E-2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-2.128644787864114E-13</v>
      </c>
      <c r="F694" s="179">
        <f t="shared" si="428"/>
        <v>-9.4649505363003933E-13</v>
      </c>
      <c r="G694" s="179">
        <f t="shared" si="428"/>
        <v>-4.2590741163751456E-12</v>
      </c>
      <c r="H694" s="179">
        <f t="shared" si="428"/>
        <v>-1.9483194971899375E-11</v>
      </c>
      <c r="I694" s="179">
        <f t="shared" si="428"/>
        <v>-8.2510196198351156E-11</v>
      </c>
      <c r="J694" s="179">
        <f t="shared" si="428"/>
        <v>-3.2078360118492616E-10</v>
      </c>
      <c r="K694" s="179">
        <f t="shared" si="428"/>
        <v>-1.253144770923012E-9</v>
      </c>
      <c r="L694" s="179">
        <f t="shared" si="428"/>
        <v>-5.7144956332871068E-9</v>
      </c>
      <c r="M694" s="179">
        <f t="shared" si="428"/>
        <v>-2.2387208083255842E-8</v>
      </c>
      <c r="N694" s="179">
        <f t="shared" si="428"/>
        <v>-7.9599410423466951E-8</v>
      </c>
      <c r="O694" s="179">
        <f t="shared" si="428"/>
        <v>-2.9507444996469355E-7</v>
      </c>
      <c r="P694" s="179">
        <f t="shared" si="428"/>
        <v>-1.1326128228690906E-6</v>
      </c>
      <c r="Q694" s="179">
        <f t="shared" si="428"/>
        <v>-3.9980956571932791E-6</v>
      </c>
      <c r="R694" s="179">
        <f t="shared" si="428"/>
        <v>-1.4505626495219151E-5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5.7917082455526375E-2</v>
      </c>
      <c r="F806" s="179">
        <f t="shared" si="503"/>
        <v>6.2872468422244296E-2</v>
      </c>
      <c r="G806" s="179">
        <f t="shared" si="503"/>
        <v>5.3843346285253856E-2</v>
      </c>
      <c r="H806" s="179">
        <f t="shared" si="503"/>
        <v>5.3284441432379308E-2</v>
      </c>
      <c r="I806" s="179">
        <f t="shared" si="503"/>
        <v>5.3933748578771888E-2</v>
      </c>
      <c r="J806" s="179">
        <f t="shared" si="503"/>
        <v>5.5159530418038186E-2</v>
      </c>
      <c r="K806" s="179">
        <f t="shared" si="503"/>
        <v>5.578390469774535E-2</v>
      </c>
      <c r="L806" s="179">
        <f t="shared" si="503"/>
        <v>5.3660782844813133E-2</v>
      </c>
      <c r="M806" s="179">
        <f t="shared" si="503"/>
        <v>5.3992473731050226E-2</v>
      </c>
      <c r="N806" s="179">
        <f t="shared" si="503"/>
        <v>5.5990042968711622E-2</v>
      </c>
      <c r="O806" s="179">
        <f t="shared" si="503"/>
        <v>5.7470433217813435E-2</v>
      </c>
      <c r="P806" s="179">
        <f t="shared" si="503"/>
        <v>5.8345074192914008E-2</v>
      </c>
      <c r="Q806" s="179">
        <f t="shared" si="503"/>
        <v>6.0941434854712671E-2</v>
      </c>
      <c r="R806" s="179">
        <f t="shared" si="503"/>
        <v>6.4674483675107308E-2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0.16105054378724074</v>
      </c>
      <c r="F807" s="179">
        <f t="shared" si="503"/>
        <v>0.26550214654751064</v>
      </c>
      <c r="G807" s="179">
        <f t="shared" si="503"/>
        <v>0.28220624324949306</v>
      </c>
      <c r="H807" s="179">
        <f t="shared" si="503"/>
        <v>0.2468047221226333</v>
      </c>
      <c r="I807" s="179">
        <f t="shared" si="503"/>
        <v>0.24661401314628267</v>
      </c>
      <c r="J807" s="179">
        <f t="shared" si="503"/>
        <v>0.25862809441792406</v>
      </c>
      <c r="K807" s="179">
        <f t="shared" si="503"/>
        <v>0.26414808033326859</v>
      </c>
      <c r="L807" s="179">
        <f t="shared" si="503"/>
        <v>0.25478542085054817</v>
      </c>
      <c r="M807" s="179">
        <f t="shared" si="503"/>
        <v>0.25653068989524502</v>
      </c>
      <c r="N807" s="179">
        <f t="shared" si="503"/>
        <v>0.26606586168965685</v>
      </c>
      <c r="O807" s="179">
        <f t="shared" si="503"/>
        <v>0.27311238445451624</v>
      </c>
      <c r="P807" s="179">
        <f t="shared" si="503"/>
        <v>0.27727189917923595</v>
      </c>
      <c r="Q807" s="179">
        <f t="shared" si="503"/>
        <v>0.28961131005292007</v>
      </c>
      <c r="R807" s="179">
        <f t="shared" si="503"/>
        <v>0.30735205858563713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7.5825327567573847E-2</v>
      </c>
      <c r="F808" s="179">
        <f t="shared" si="503"/>
        <v>0.15342609846007779</v>
      </c>
      <c r="G808" s="179">
        <f t="shared" si="503"/>
        <v>0.24537517726112734</v>
      </c>
      <c r="H808" s="179">
        <f t="shared" si="503"/>
        <v>0.26037088858940716</v>
      </c>
      <c r="I808" s="179">
        <f t="shared" si="503"/>
        <v>0.23448556062249201</v>
      </c>
      <c r="J808" s="179">
        <f t="shared" si="503"/>
        <v>0.24091723494302497</v>
      </c>
      <c r="K808" s="179">
        <f t="shared" si="503"/>
        <v>0.25252023696090764</v>
      </c>
      <c r="L808" s="179">
        <f t="shared" si="503"/>
        <v>0.24604883374423875</v>
      </c>
      <c r="M808" s="179">
        <f t="shared" si="503"/>
        <v>0.24838418041025359</v>
      </c>
      <c r="N808" s="179">
        <f t="shared" si="503"/>
        <v>0.25778819003478731</v>
      </c>
      <c r="O808" s="179">
        <f t="shared" si="503"/>
        <v>0.26466094807515778</v>
      </c>
      <c r="P808" s="179">
        <f t="shared" si="503"/>
        <v>0.26870353248575346</v>
      </c>
      <c r="Q808" s="179">
        <f t="shared" si="503"/>
        <v>0.28066469790737969</v>
      </c>
      <c r="R808" s="179">
        <f t="shared" si="503"/>
        <v>0.29785826702089285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3.1056718937195752E-2</v>
      </c>
      <c r="F809" s="179">
        <f t="shared" si="503"/>
        <v>6.4944691311604894E-2</v>
      </c>
      <c r="G809" s="179">
        <f t="shared" si="503"/>
        <v>0.12932017340804378</v>
      </c>
      <c r="H809" s="179">
        <f t="shared" si="503"/>
        <v>0.2023640939622561</v>
      </c>
      <c r="I809" s="179">
        <f t="shared" si="503"/>
        <v>0.21522318899857087</v>
      </c>
      <c r="J809" s="179">
        <f t="shared" si="503"/>
        <v>0.20054830925980377</v>
      </c>
      <c r="K809" s="179">
        <f t="shared" si="503"/>
        <v>0.20658713518325367</v>
      </c>
      <c r="L809" s="179">
        <f t="shared" si="503"/>
        <v>0.20666913409448112</v>
      </c>
      <c r="M809" s="179">
        <f t="shared" si="503"/>
        <v>0.21056039275262858</v>
      </c>
      <c r="N809" s="179">
        <f t="shared" si="503"/>
        <v>0.21908087414618879</v>
      </c>
      <c r="O809" s="179">
        <f t="shared" si="503"/>
        <v>0.22506934586766517</v>
      </c>
      <c r="P809" s="179">
        <f t="shared" si="503"/>
        <v>0.22854559100582275</v>
      </c>
      <c r="Q809" s="179">
        <f t="shared" si="503"/>
        <v>0.23872916906907271</v>
      </c>
      <c r="R809" s="179">
        <f t="shared" si="503"/>
        <v>0.25335657852413779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1.1293260755473867E-2</v>
      </c>
      <c r="F810" s="179">
        <f t="shared" si="506"/>
        <v>2.3242996466787097E-2</v>
      </c>
      <c r="G810" s="179">
        <f t="shared" si="506"/>
        <v>4.8319341270915063E-2</v>
      </c>
      <c r="H810" s="179">
        <f t="shared" si="506"/>
        <v>9.6738114179218543E-2</v>
      </c>
      <c r="I810" s="179">
        <f t="shared" si="506"/>
        <v>0.14888257978120506</v>
      </c>
      <c r="J810" s="179">
        <f t="shared" si="506"/>
        <v>0.16425669656442343</v>
      </c>
      <c r="K810" s="179">
        <f t="shared" si="506"/>
        <v>0.15254476354231303</v>
      </c>
      <c r="L810" s="179">
        <f t="shared" si="506"/>
        <v>0.15076157003116869</v>
      </c>
      <c r="M810" s="179">
        <f t="shared" si="506"/>
        <v>0.15724792439417121</v>
      </c>
      <c r="N810" s="179">
        <f t="shared" si="506"/>
        <v>0.165139524123562</v>
      </c>
      <c r="O810" s="179">
        <f t="shared" si="506"/>
        <v>0.17009718641613494</v>
      </c>
      <c r="P810" s="179">
        <f t="shared" si="506"/>
        <v>0.17284138790714459</v>
      </c>
      <c r="Q810" s="179">
        <f t="shared" si="506"/>
        <v>0.18057349798945904</v>
      </c>
      <c r="R810" s="179">
        <f t="shared" si="506"/>
        <v>0.19164621184150243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3.9015086967906219E-3</v>
      </c>
      <c r="F811" s="179">
        <f t="shared" si="506"/>
        <v>7.8842262545757262E-3</v>
      </c>
      <c r="G811" s="179">
        <f t="shared" si="506"/>
        <v>1.6132545622464113E-2</v>
      </c>
      <c r="H811" s="179">
        <f t="shared" si="506"/>
        <v>3.4055339340158586E-2</v>
      </c>
      <c r="I811" s="179">
        <f t="shared" si="506"/>
        <v>6.7129777568010446E-2</v>
      </c>
      <c r="J811" s="179">
        <f t="shared" si="506"/>
        <v>0.10595008423295288</v>
      </c>
      <c r="K811" s="179">
        <f t="shared" si="506"/>
        <v>0.11700165452419568</v>
      </c>
      <c r="L811" s="179">
        <f t="shared" si="506"/>
        <v>0.10475580357858473</v>
      </c>
      <c r="M811" s="179">
        <f t="shared" si="506"/>
        <v>0.10714627532463629</v>
      </c>
      <c r="N811" s="179">
        <f t="shared" si="506"/>
        <v>0.11519862680516002</v>
      </c>
      <c r="O811" s="179">
        <f t="shared" si="506"/>
        <v>0.11981363377313282</v>
      </c>
      <c r="P811" s="179">
        <f t="shared" si="506"/>
        <v>0.12207213330809313</v>
      </c>
      <c r="Q811" s="179">
        <f t="shared" si="506"/>
        <v>0.12761930341069538</v>
      </c>
      <c r="R811" s="179">
        <f t="shared" si="506"/>
        <v>0.13546923001495076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9.9304768799334236E-4</v>
      </c>
      <c r="F812" s="179">
        <f t="shared" si="506"/>
        <v>1.9829426590519026E-3</v>
      </c>
      <c r="G812" s="179">
        <f t="shared" si="506"/>
        <v>3.9777878474602834E-3</v>
      </c>
      <c r="H812" s="179">
        <f t="shared" si="506"/>
        <v>8.2659811107501247E-3</v>
      </c>
      <c r="I812" s="179">
        <f t="shared" si="506"/>
        <v>1.7265909981141688E-2</v>
      </c>
      <c r="J812" s="179">
        <f t="shared" si="506"/>
        <v>3.4636249992168071E-2</v>
      </c>
      <c r="K812" s="179">
        <f t="shared" si="506"/>
        <v>5.4911543326944895E-2</v>
      </c>
      <c r="L812" s="179">
        <f t="shared" si="506"/>
        <v>5.7944977139402574E-2</v>
      </c>
      <c r="M812" s="179">
        <f t="shared" si="506"/>
        <v>5.4218200325372695E-2</v>
      </c>
      <c r="N812" s="179">
        <f t="shared" si="506"/>
        <v>5.7055688502201794E-2</v>
      </c>
      <c r="O812" s="179">
        <f t="shared" si="506"/>
        <v>6.0908327889301617E-2</v>
      </c>
      <c r="P812" s="179">
        <f t="shared" si="506"/>
        <v>6.2679518444266322E-2</v>
      </c>
      <c r="Q812" s="179">
        <f t="shared" si="506"/>
        <v>6.5702768611219042E-2</v>
      </c>
      <c r="R812" s="179">
        <f t="shared" si="506"/>
        <v>6.9794203507393168E-2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3.0470095096929239E-4</v>
      </c>
      <c r="F813" s="179">
        <f t="shared" si="506"/>
        <v>6.0437589473988698E-4</v>
      </c>
      <c r="G813" s="179">
        <f t="shared" si="506"/>
        <v>1.1965221772782312E-3</v>
      </c>
      <c r="H813" s="179">
        <f t="shared" si="506"/>
        <v>2.4327880923545844E-3</v>
      </c>
      <c r="I813" s="179">
        <f t="shared" si="506"/>
        <v>5.0099844936986925E-3</v>
      </c>
      <c r="J813" s="179">
        <f t="shared" si="506"/>
        <v>1.0658247113843182E-2</v>
      </c>
      <c r="K813" s="179">
        <f t="shared" si="506"/>
        <v>2.1415097380125654E-2</v>
      </c>
      <c r="L813" s="179">
        <f t="shared" si="506"/>
        <v>3.2918847948440029E-2</v>
      </c>
      <c r="M813" s="179">
        <f t="shared" si="506"/>
        <v>3.5997727083663604E-2</v>
      </c>
      <c r="N813" s="179">
        <f t="shared" si="506"/>
        <v>3.4380209398051559E-2</v>
      </c>
      <c r="O813" s="179">
        <f t="shared" si="506"/>
        <v>3.6080388906212797E-2</v>
      </c>
      <c r="P813" s="179">
        <f t="shared" si="506"/>
        <v>3.8177866411022804E-2</v>
      </c>
      <c r="Q813" s="179">
        <f t="shared" si="506"/>
        <v>4.0421622088196364E-2</v>
      </c>
      <c r="R813" s="179">
        <f t="shared" si="506"/>
        <v>4.3060604170402757E-2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4.2702290896508413E-4</v>
      </c>
      <c r="F814" s="179">
        <f t="shared" si="509"/>
        <v>8.4401771506421191E-4</v>
      </c>
      <c r="G814" s="179">
        <f t="shared" si="509"/>
        <v>1.6585939776225221E-3</v>
      </c>
      <c r="H814" s="179">
        <f t="shared" si="509"/>
        <v>3.3228807808569584E-3</v>
      </c>
      <c r="I814" s="179">
        <f t="shared" si="509"/>
        <v>6.6961232399206493E-3</v>
      </c>
      <c r="J814" s="179">
        <f t="shared" si="509"/>
        <v>1.4092734475649221E-2</v>
      </c>
      <c r="K814" s="179">
        <f t="shared" si="509"/>
        <v>2.9964319676846221E-2</v>
      </c>
      <c r="L814" s="179">
        <f t="shared" si="509"/>
        <v>5.9929524177611465E-2</v>
      </c>
      <c r="M814" s="179">
        <f t="shared" si="509"/>
        <v>9.2975035755557864E-2</v>
      </c>
      <c r="N814" s="179">
        <f t="shared" si="509"/>
        <v>0.10496197783024576</v>
      </c>
      <c r="O814" s="179">
        <f t="shared" si="509"/>
        <v>9.8523450729414264E-2</v>
      </c>
      <c r="P814" s="179">
        <f t="shared" si="509"/>
        <v>0.10286054040751573</v>
      </c>
      <c r="Q814" s="179">
        <f t="shared" si="509"/>
        <v>0.11201930940258586</v>
      </c>
      <c r="R814" s="179">
        <f t="shared" si="509"/>
        <v>0.12061815958549192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8.6239933897970227E-5</v>
      </c>
      <c r="F815" s="179">
        <f t="shared" si="509"/>
        <v>1.7014621585843441E-4</v>
      </c>
      <c r="G815" s="179">
        <f t="shared" si="509"/>
        <v>3.3304672419042815E-4</v>
      </c>
      <c r="H815" s="179">
        <f t="shared" si="509"/>
        <v>6.616661614094818E-4</v>
      </c>
      <c r="I815" s="179">
        <f t="shared" si="509"/>
        <v>1.3136119953765344E-3</v>
      </c>
      <c r="J815" s="179">
        <f t="shared" si="509"/>
        <v>2.71280538189791E-3</v>
      </c>
      <c r="K815" s="179">
        <f t="shared" si="509"/>
        <v>5.7039154899798921E-3</v>
      </c>
      <c r="L815" s="179">
        <f t="shared" si="509"/>
        <v>1.215757350375197E-2</v>
      </c>
      <c r="M815" s="179">
        <f t="shared" si="509"/>
        <v>2.4257592009740637E-2</v>
      </c>
      <c r="N815" s="179">
        <f t="shared" si="509"/>
        <v>3.8649570181669868E-2</v>
      </c>
      <c r="O815" s="179">
        <f t="shared" si="509"/>
        <v>4.358635558463532E-2</v>
      </c>
      <c r="P815" s="179">
        <f t="shared" si="509"/>
        <v>4.0297898754826034E-2</v>
      </c>
      <c r="Q815" s="179">
        <f t="shared" si="509"/>
        <v>4.3268961930379594E-2</v>
      </c>
      <c r="R815" s="179">
        <f t="shared" si="509"/>
        <v>4.8078354661251217E-2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2.8144163864055991E-5</v>
      </c>
      <c r="F816" s="179">
        <f t="shared" si="509"/>
        <v>5.5475847899131583E-5</v>
      </c>
      <c r="G816" s="179">
        <f t="shared" si="509"/>
        <v>1.083703636586143E-4</v>
      </c>
      <c r="H816" s="179">
        <f t="shared" si="509"/>
        <v>2.1434462366722162E-4</v>
      </c>
      <c r="I816" s="179">
        <f t="shared" si="509"/>
        <v>4.2192737999463699E-4</v>
      </c>
      <c r="J816" s="179">
        <f t="shared" si="509"/>
        <v>8.5988667532350656E-4</v>
      </c>
      <c r="K816" s="179">
        <f t="shared" si="509"/>
        <v>1.7743077003315618E-3</v>
      </c>
      <c r="L816" s="179">
        <f t="shared" si="509"/>
        <v>3.7227195386814013E-3</v>
      </c>
      <c r="M816" s="179">
        <f t="shared" si="509"/>
        <v>7.9357160856513148E-3</v>
      </c>
      <c r="N816" s="179">
        <f t="shared" si="509"/>
        <v>1.592036212591285E-2</v>
      </c>
      <c r="O816" s="179">
        <f t="shared" si="509"/>
        <v>2.5748114295495231E-2</v>
      </c>
      <c r="P816" s="179">
        <f t="shared" si="509"/>
        <v>2.8904935427774902E-2</v>
      </c>
      <c r="Q816" s="179">
        <f t="shared" si="509"/>
        <v>2.7177347249641284E-2</v>
      </c>
      <c r="R816" s="179">
        <f t="shared" si="509"/>
        <v>2.9896576573685985E-2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6.4767920597605675E-6</v>
      </c>
      <c r="F817" s="179">
        <f t="shared" si="509"/>
        <v>1.2760766405375025E-5</v>
      </c>
      <c r="G817" s="179">
        <f t="shared" si="509"/>
        <v>2.4902495723413507E-5</v>
      </c>
      <c r="H817" s="179">
        <f t="shared" si="509"/>
        <v>4.9142704208259988E-5</v>
      </c>
      <c r="I817" s="179">
        <f t="shared" si="509"/>
        <v>9.6300947092358054E-5</v>
      </c>
      <c r="J817" s="179">
        <f t="shared" si="509"/>
        <v>1.9478674778241505E-4</v>
      </c>
      <c r="K817" s="179">
        <f t="shared" si="509"/>
        <v>3.9675238130807745E-4</v>
      </c>
      <c r="L817" s="179">
        <f t="shared" si="509"/>
        <v>8.1264066613394542E-4</v>
      </c>
      <c r="M817" s="179">
        <f t="shared" si="509"/>
        <v>1.7151639709920539E-3</v>
      </c>
      <c r="N817" s="179">
        <f t="shared" si="509"/>
        <v>3.648263524276928E-3</v>
      </c>
      <c r="O817" s="179">
        <f t="shared" si="509"/>
        <v>7.3606713270969147E-3</v>
      </c>
      <c r="P817" s="179">
        <f t="shared" si="509"/>
        <v>1.1937471914083647E-2</v>
      </c>
      <c r="Q817" s="179">
        <f t="shared" si="509"/>
        <v>1.3791032602182457E-2</v>
      </c>
      <c r="R817" s="179">
        <f t="shared" si="509"/>
        <v>1.2938466459215018E-2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7.8286534034355704E-2</v>
      </c>
      <c r="F933" s="179" t="e">
        <f t="shared" si="605"/>
        <v>#DIV/0!</v>
      </c>
      <c r="G933" s="179">
        <f t="shared" si="605"/>
        <v>5.4604735599051935E-2</v>
      </c>
      <c r="H933" s="179">
        <f t="shared" si="605"/>
        <v>4.7452475901953742E-2</v>
      </c>
      <c r="I933" s="179">
        <f t="shared" si="605"/>
        <v>4.4150699513667478E-2</v>
      </c>
      <c r="J933" s="179">
        <f t="shared" si="605"/>
        <v>4.2651747460325767E-2</v>
      </c>
      <c r="K933" s="179">
        <f t="shared" si="605"/>
        <v>4.1827985552934127E-2</v>
      </c>
      <c r="L933" s="179">
        <f t="shared" si="605"/>
        <v>4.1325571417917081E-2</v>
      </c>
      <c r="M933" s="179">
        <f t="shared" si="605"/>
        <v>4.1131216371509814E-2</v>
      </c>
      <c r="N933" s="179">
        <f t="shared" si="605"/>
        <v>4.1041841226124198E-2</v>
      </c>
      <c r="O933" s="179">
        <f t="shared" si="605"/>
        <v>4.0988657614257788E-2</v>
      </c>
      <c r="P933" s="179">
        <f t="shared" si="605"/>
        <v>4.0958744723135869E-2</v>
      </c>
      <c r="Q933" s="179">
        <f t="shared" si="605"/>
        <v>4.0944480262258796E-2</v>
      </c>
      <c r="R933" s="179">
        <f t="shared" si="605"/>
        <v>4.0936422527074863E-2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0.33968608587628218</v>
      </c>
      <c r="F934" s="179">
        <f t="shared" si="605"/>
        <v>0.34941962085462047</v>
      </c>
      <c r="G934" s="179" t="e">
        <f t="shared" si="605"/>
        <v>#DIV/0!</v>
      </c>
      <c r="H934" s="179">
        <f t="shared" si="605"/>
        <v>0.24962838644592347</v>
      </c>
      <c r="I934" s="179">
        <f t="shared" si="605"/>
        <v>0.22286948312593133</v>
      </c>
      <c r="J934" s="179">
        <f t="shared" si="605"/>
        <v>0.2101607784903301</v>
      </c>
      <c r="K934" s="179">
        <f t="shared" si="605"/>
        <v>0.20282975003987702</v>
      </c>
      <c r="L934" s="179">
        <f t="shared" si="605"/>
        <v>0.19821866237515834</v>
      </c>
      <c r="M934" s="179">
        <f t="shared" si="605"/>
        <v>0.19641612847694356</v>
      </c>
      <c r="N934" s="179">
        <f t="shared" si="605"/>
        <v>0.19558106972359537</v>
      </c>
      <c r="O934" s="179">
        <f t="shared" si="605"/>
        <v>0.19508169392755884</v>
      </c>
      <c r="P934" s="179">
        <f t="shared" si="605"/>
        <v>0.19480019427637812</v>
      </c>
      <c r="Q934" s="179">
        <f t="shared" si="605"/>
        <v>0.19466583204698451</v>
      </c>
      <c r="R934" s="179">
        <f t="shared" si="605"/>
        <v>0.19458989228103138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0.3117068098392744</v>
      </c>
      <c r="F935" s="179">
        <f t="shared" si="605"/>
        <v>0.31226001950328802</v>
      </c>
      <c r="G935" s="179">
        <f t="shared" si="605"/>
        <v>0.31540912395018311</v>
      </c>
      <c r="H935" s="179" t="e">
        <f t="shared" si="605"/>
        <v>#DIV/0!</v>
      </c>
      <c r="I935" s="179">
        <f t="shared" si="605"/>
        <v>0.23731003410506069</v>
      </c>
      <c r="J935" s="179">
        <f t="shared" si="605"/>
        <v>0.21684227418156921</v>
      </c>
      <c r="K935" s="179">
        <f t="shared" si="605"/>
        <v>0.2040473230966329</v>
      </c>
      <c r="L935" s="179">
        <f t="shared" si="605"/>
        <v>0.19555497926747417</v>
      </c>
      <c r="M935" s="179">
        <f t="shared" si="605"/>
        <v>0.19217268279104349</v>
      </c>
      <c r="N935" s="179">
        <f t="shared" si="605"/>
        <v>0.19058332294429609</v>
      </c>
      <c r="O935" s="179">
        <f t="shared" si="605"/>
        <v>0.18962351362015895</v>
      </c>
      <c r="P935" s="179">
        <f t="shared" si="605"/>
        <v>0.18908005181460019</v>
      </c>
      <c r="Q935" s="179">
        <f t="shared" si="605"/>
        <v>0.18882017108548871</v>
      </c>
      <c r="R935" s="179">
        <f t="shared" si="605"/>
        <v>0.18867313046696513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0.26094757556054421</v>
      </c>
      <c r="F936" s="179">
        <f t="shared" si="605"/>
        <v>0.25191317949724462</v>
      </c>
      <c r="G936" s="179">
        <f t="shared" si="605"/>
        <v>0.25075416683221308</v>
      </c>
      <c r="H936" s="179">
        <f t="shared" si="605"/>
        <v>0.25215327795673936</v>
      </c>
      <c r="I936" s="179" t="e">
        <f t="shared" si="605"/>
        <v>#DIV/0!</v>
      </c>
      <c r="J936" s="179">
        <f t="shared" si="605"/>
        <v>0.20271440753600686</v>
      </c>
      <c r="K936" s="179">
        <f t="shared" si="605"/>
        <v>0.18473150016806814</v>
      </c>
      <c r="L936" s="179">
        <f t="shared" si="605"/>
        <v>0.1717121138914002</v>
      </c>
      <c r="M936" s="179">
        <f t="shared" si="605"/>
        <v>0.16637525816382731</v>
      </c>
      <c r="N936" s="179">
        <f t="shared" si="605"/>
        <v>0.16380347143160215</v>
      </c>
      <c r="O936" s="179">
        <f t="shared" si="605"/>
        <v>0.16222170316608112</v>
      </c>
      <c r="P936" s="179">
        <f t="shared" si="605"/>
        <v>0.16131848345839456</v>
      </c>
      <c r="Q936" s="179">
        <f t="shared" si="605"/>
        <v>0.1608850336774228</v>
      </c>
      <c r="R936" s="179">
        <f t="shared" si="605"/>
        <v>0.16063927462634195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0.19654533493379706</v>
      </c>
      <c r="F937" s="179">
        <f t="shared" si="608"/>
        <v>0.18739745226456989</v>
      </c>
      <c r="G937" s="179">
        <f t="shared" si="608"/>
        <v>0.17995690724604929</v>
      </c>
      <c r="H937" s="179">
        <f t="shared" si="608"/>
        <v>0.1802645362251214</v>
      </c>
      <c r="I937" s="179">
        <f t="shared" si="608"/>
        <v>0.18382719567353548</v>
      </c>
      <c r="J937" s="179" t="e">
        <f t="shared" si="608"/>
        <v>#DIV/0!</v>
      </c>
      <c r="K937" s="179">
        <f t="shared" si="608"/>
        <v>0.15423016130785319</v>
      </c>
      <c r="L937" s="179">
        <f t="shared" si="608"/>
        <v>0.13731206147135133</v>
      </c>
      <c r="M937" s="179">
        <f t="shared" si="608"/>
        <v>0.130077554960632</v>
      </c>
      <c r="N937" s="179">
        <f t="shared" si="608"/>
        <v>0.12643630615479495</v>
      </c>
      <c r="O937" s="179">
        <f t="shared" si="608"/>
        <v>0.12411768040948473</v>
      </c>
      <c r="P937" s="179">
        <f t="shared" si="608"/>
        <v>0.12277174788734549</v>
      </c>
      <c r="Q937" s="179">
        <f t="shared" si="608"/>
        <v>0.12212129343830433</v>
      </c>
      <c r="R937" s="179">
        <f t="shared" si="608"/>
        <v>0.12175094542214226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0.1387904835531816</v>
      </c>
      <c r="F938" s="179">
        <f t="shared" si="608"/>
        <v>0.13189843301284729</v>
      </c>
      <c r="G938" s="179">
        <f t="shared" si="608"/>
        <v>0.12512179260177037</v>
      </c>
      <c r="H938" s="179">
        <f t="shared" si="608"/>
        <v>0.12112851173433668</v>
      </c>
      <c r="I938" s="179">
        <f t="shared" si="608"/>
        <v>0.12347747647386534</v>
      </c>
      <c r="J938" s="179">
        <f t="shared" si="608"/>
        <v>0.13145029066202948</v>
      </c>
      <c r="K938" s="179" t="e">
        <f t="shared" si="608"/>
        <v>#DIV/0!</v>
      </c>
      <c r="L938" s="179">
        <f t="shared" si="608"/>
        <v>0.10577615810325175</v>
      </c>
      <c r="M938" s="179">
        <f t="shared" si="608"/>
        <v>9.7323345658113347E-2</v>
      </c>
      <c r="N938" s="179">
        <f t="shared" si="608"/>
        <v>9.2762509120417502E-2</v>
      </c>
      <c r="O938" s="179">
        <f t="shared" si="608"/>
        <v>8.9674041759208123E-2</v>
      </c>
      <c r="P938" s="179">
        <f t="shared" si="608"/>
        <v>8.7826041303366881E-2</v>
      </c>
      <c r="Q938" s="179">
        <f t="shared" si="608"/>
        <v>8.6920978985250669E-2</v>
      </c>
      <c r="R938" s="179">
        <f t="shared" si="608"/>
        <v>8.6401424932443252E-2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7.1503311221658011E-2</v>
      </c>
      <c r="F939" s="179">
        <f t="shared" si="608"/>
        <v>6.7896409088132603E-2</v>
      </c>
      <c r="G939" s="179">
        <f t="shared" si="608"/>
        <v>6.4198873894598441E-2</v>
      </c>
      <c r="H939" s="179">
        <f t="shared" si="608"/>
        <v>6.1390788449716155E-2</v>
      </c>
      <c r="I939" s="179">
        <f t="shared" si="608"/>
        <v>6.0623756914427361E-2</v>
      </c>
      <c r="J939" s="179">
        <f t="shared" si="608"/>
        <v>6.4226615682434429E-2</v>
      </c>
      <c r="K939" s="179">
        <f t="shared" si="608"/>
        <v>6.8406063437619333E-2</v>
      </c>
      <c r="L939" s="179" t="e">
        <f t="shared" si="608"/>
        <v>#DIV/0!</v>
      </c>
      <c r="M939" s="179">
        <f t="shared" si="608"/>
        <v>5.4757009787131355E-2</v>
      </c>
      <c r="N939" s="179">
        <f t="shared" si="608"/>
        <v>5.09606766949251E-2</v>
      </c>
      <c r="O939" s="179">
        <f t="shared" si="608"/>
        <v>4.8101820584982045E-2</v>
      </c>
      <c r="P939" s="179">
        <f t="shared" si="608"/>
        <v>4.6298980653755289E-2</v>
      </c>
      <c r="Q939" s="179">
        <f t="shared" si="608"/>
        <v>4.5394553138648895E-2</v>
      </c>
      <c r="R939" s="179">
        <f t="shared" si="608"/>
        <v>4.4867178975572665E-2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4.4154860024616452E-2</v>
      </c>
      <c r="F940" s="179">
        <f t="shared" si="608"/>
        <v>4.191882530012217E-2</v>
      </c>
      <c r="G940" s="179">
        <f t="shared" si="608"/>
        <v>3.9603328725038307E-2</v>
      </c>
      <c r="H940" s="179">
        <f t="shared" si="608"/>
        <v>3.7745988532176138E-2</v>
      </c>
      <c r="I940" s="179">
        <f t="shared" si="608"/>
        <v>3.6838215888549852E-2</v>
      </c>
      <c r="J940" s="179">
        <f t="shared" si="608"/>
        <v>3.777264862241126E-2</v>
      </c>
      <c r="K940" s="179">
        <f t="shared" si="608"/>
        <v>3.9980371947613093E-2</v>
      </c>
      <c r="L940" s="179">
        <f t="shared" si="608"/>
        <v>4.012340699155735E-2</v>
      </c>
      <c r="M940" s="179" t="e">
        <f t="shared" si="608"/>
        <v>#DIV/0!</v>
      </c>
      <c r="N940" s="179">
        <f t="shared" si="608"/>
        <v>3.4762810735703878E-2</v>
      </c>
      <c r="O940" s="179">
        <f t="shared" si="608"/>
        <v>3.1831415242745187E-2</v>
      </c>
      <c r="P940" s="179">
        <f t="shared" si="608"/>
        <v>2.9812440792254886E-2</v>
      </c>
      <c r="Q940" s="179">
        <f t="shared" si="608"/>
        <v>2.8758302285483463E-2</v>
      </c>
      <c r="R940" s="179">
        <f t="shared" si="608"/>
        <v>2.8125800507377882E-2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0.1241581220518313</v>
      </c>
      <c r="F941" s="179">
        <f t="shared" si="611"/>
        <v>0.11786454856225562</v>
      </c>
      <c r="G941" s="179">
        <f t="shared" si="611"/>
        <v>0.11133097058333646</v>
      </c>
      <c r="H941" s="179">
        <f t="shared" si="611"/>
        <v>0.1060205448924912</v>
      </c>
      <c r="I941" s="179">
        <f t="shared" si="611"/>
        <v>0.10314138295554606</v>
      </c>
      <c r="J941" s="179">
        <f t="shared" si="611"/>
        <v>0.10450953729862787</v>
      </c>
      <c r="K941" s="179">
        <f t="shared" si="611"/>
        <v>0.10702300126167708</v>
      </c>
      <c r="L941" s="179">
        <f t="shared" si="611"/>
        <v>0.10782414525251706</v>
      </c>
      <c r="M941" s="179">
        <f t="shared" si="611"/>
        <v>0.11370269822760289</v>
      </c>
      <c r="N941" s="179" t="e">
        <f t="shared" si="611"/>
        <v>#DIV/0!</v>
      </c>
      <c r="O941" s="179">
        <f t="shared" si="611"/>
        <v>9.9702478503531949E-2</v>
      </c>
      <c r="P941" s="179">
        <f t="shared" si="611"/>
        <v>9.0095016063809596E-2</v>
      </c>
      <c r="Q941" s="179">
        <f t="shared" si="611"/>
        <v>8.4749948693765828E-2</v>
      </c>
      <c r="R941" s="179">
        <f t="shared" si="611"/>
        <v>8.1382336543957351E-2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5.0230153087798997E-2</v>
      </c>
      <c r="F942" s="179">
        <f t="shared" si="611"/>
        <v>4.768336881825324E-2</v>
      </c>
      <c r="G942" s="179">
        <f t="shared" si="611"/>
        <v>4.5037809997849794E-2</v>
      </c>
      <c r="H942" s="179">
        <f t="shared" si="611"/>
        <v>4.2880484509082065E-2</v>
      </c>
      <c r="I942" s="179">
        <f t="shared" si="611"/>
        <v>4.16821550053771E-2</v>
      </c>
      <c r="J942" s="179">
        <f t="shared" si="611"/>
        <v>4.2099966943612829E-2</v>
      </c>
      <c r="K942" s="179">
        <f t="shared" si="611"/>
        <v>4.260338356185981E-2</v>
      </c>
      <c r="L942" s="179">
        <f t="shared" si="611"/>
        <v>4.1613346065027805E-2</v>
      </c>
      <c r="M942" s="179">
        <f t="shared" si="611"/>
        <v>4.389674937154342E-2</v>
      </c>
      <c r="N942" s="179">
        <f t="shared" si="611"/>
        <v>4.8210908814760839E-2</v>
      </c>
      <c r="O942" s="179" t="e">
        <f t="shared" si="611"/>
        <v>#DIV/0!</v>
      </c>
      <c r="P942" s="179">
        <f t="shared" si="611"/>
        <v>4.0799420271326006E-2</v>
      </c>
      <c r="Q942" s="179">
        <f t="shared" si="611"/>
        <v>3.7180400086873323E-2</v>
      </c>
      <c r="R942" s="179">
        <f t="shared" si="611"/>
        <v>3.4705628190121865E-2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3.2811597512647381E-2</v>
      </c>
      <c r="F943" s="179">
        <f t="shared" si="611"/>
        <v>3.1147873057337662E-2</v>
      </c>
      <c r="G943" s="179">
        <f t="shared" si="611"/>
        <v>2.9419352687087758E-2</v>
      </c>
      <c r="H943" s="179">
        <f t="shared" si="611"/>
        <v>2.8008677743459932E-2</v>
      </c>
      <c r="I943" s="179">
        <f t="shared" si="611"/>
        <v>2.7220406710084091E-2</v>
      </c>
      <c r="J943" s="179">
        <f t="shared" si="611"/>
        <v>2.74708699131383E-2</v>
      </c>
      <c r="K943" s="179">
        <f t="shared" si="611"/>
        <v>2.7710585487942661E-2</v>
      </c>
      <c r="L943" s="179">
        <f t="shared" si="611"/>
        <v>2.6746926770089E-2</v>
      </c>
      <c r="M943" s="179">
        <f t="shared" si="611"/>
        <v>2.7344584815123592E-2</v>
      </c>
      <c r="N943" s="179">
        <f t="shared" si="611"/>
        <v>2.9786646105182168E-2</v>
      </c>
      <c r="O943" s="179">
        <f t="shared" si="611"/>
        <v>3.2557991570533303E-2</v>
      </c>
      <c r="P943" s="179" t="e">
        <f t="shared" si="611"/>
        <v>#DIV/0!</v>
      </c>
      <c r="Q943" s="179">
        <f t="shared" si="611"/>
        <v>2.7586902704488016E-2</v>
      </c>
      <c r="R943" s="179">
        <f t="shared" si="611"/>
        <v>2.4840239452627397E-2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1.4988009731916288E-2</v>
      </c>
      <c r="F944" s="179">
        <f t="shared" si="611"/>
        <v>1.422802555943492E-2</v>
      </c>
      <c r="G944" s="179">
        <f t="shared" si="611"/>
        <v>1.3438412148433157E-2</v>
      </c>
      <c r="H944" s="179">
        <f t="shared" si="611"/>
        <v>1.2793864554358995E-2</v>
      </c>
      <c r="I944" s="179">
        <f t="shared" si="611"/>
        <v>1.2433165901971919E-2</v>
      </c>
      <c r="J944" s="179">
        <f t="shared" si="611"/>
        <v>1.2545015693505844E-2</v>
      </c>
      <c r="K944" s="179">
        <f t="shared" si="611"/>
        <v>1.2644258970176417E-2</v>
      </c>
      <c r="L944" s="179">
        <f t="shared" si="611"/>
        <v>1.2165227915766106E-2</v>
      </c>
      <c r="M944" s="179">
        <f t="shared" si="611"/>
        <v>1.2291470162038328E-2</v>
      </c>
      <c r="N944" s="179">
        <f t="shared" si="611"/>
        <v>1.2955647825161157E-2</v>
      </c>
      <c r="O944" s="179">
        <f t="shared" si="611"/>
        <v>1.3991819875047985E-2</v>
      </c>
      <c r="P944" s="179">
        <f t="shared" si="611"/>
        <v>1.5161189647344192E-2</v>
      </c>
      <c r="Q944" s="179" t="e">
        <f t="shared" si="611"/>
        <v>#DIV/0!</v>
      </c>
      <c r="R944" s="179">
        <f t="shared" si="611"/>
        <v>1.3096972498378726E-2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0.12392244839478359</v>
      </c>
      <c r="F1058" s="199">
        <f t="array" ref="F1058">IF(F33=MAX(IF(ISNUMBER($E$33:$DT$33),$E$33:$DT$33)),0,SUM(IF($D$805:$D$924&gt;=F33+1,IF($D$805:$D$924&lt;=MAX(IF(ISNUMBER($E$33:$DT$33),$E$33:$DT$33)),F$805:F$924))))</f>
        <v>9.9741633131986654E-2</v>
      </c>
      <c r="G1058" s="199">
        <f t="array" ref="G1058">IF(G33=MAX(IF(ISNUMBER($E$33:$DT$33),$E$33:$DT$33)),0,SUM(IF($D$805:$D$924&gt;=G33+1,IF($D$805:$D$924&lt;=MAX(IF(ISNUMBER($E$33:$DT$33),$E$33:$DT$33)),G$805:G$924))))</f>
        <v>7.1751110479312666E-2</v>
      </c>
      <c r="H1058" s="199">
        <f t="array" ref="H1058">IF(H33=MAX(IF(ISNUMBER($E$33:$DT$33),$E$33:$DT$33)),0,SUM(IF($D$805:$D$924&gt;=H33+1,IF($D$805:$D$924&lt;=MAX(IF(ISNUMBER($E$33:$DT$33),$E$33:$DT$33)),H$805:H$924))))</f>
        <v>4.9002142813405217E-2</v>
      </c>
      <c r="I1058" s="199">
        <f t="array" ref="I1058">IF(I33=MAX(IF(ISNUMBER($E$33:$DT$33),$E$33:$DT$33)),0,SUM(IF($D$805:$D$924&gt;=I33+1,IF($D$805:$D$924&lt;=MAX(IF(ISNUMBER($E$33:$DT$33),$E$33:$DT$33)),I$805:I$924))))</f>
        <v>3.0803858037224557E-2</v>
      </c>
      <c r="J1058" s="199">
        <f t="array" ref="J1058">IF(J33=MAX(IF(ISNUMBER($E$33:$DT$33),$E$33:$DT$33)),0,SUM(IF($D$805:$D$924&gt;=J33+1,IF($D$805:$D$924&lt;=MAX(IF(ISNUMBER($E$33:$DT$33),$E$33:$DT$33)),J$805:J$924))))</f>
        <v>2.8518460394496237E-2</v>
      </c>
      <c r="K1058" s="199">
        <f t="array" ref="K1058">IF(K33=MAX(IF(ISNUMBER($E$33:$DT$33),$E$33:$DT$33)),0,SUM(IF($D$805:$D$924&gt;=K33+1,IF($D$805:$D$924&lt;=MAX(IF(ISNUMBER($E$33:$DT$33),$E$33:$DT$33)),K$805:K$924))))</f>
        <v>3.783929524846575E-2</v>
      </c>
      <c r="L1058" s="199">
        <f t="array" ref="L1058">IF(L33=MAX(IF(ISNUMBER($E$33:$DT$33),$E$33:$DT$33)),0,SUM(IF($D$805:$D$924&gt;=L33+1,IF($D$805:$D$924&lt;=MAX(IF(ISNUMBER($E$33:$DT$33),$E$33:$DT$33)),L$805:L$924))))</f>
        <v>1.6692933708567319E-2</v>
      </c>
      <c r="M1058" s="199">
        <f t="array" ref="M1058">IF(M33=MAX(IF(ISNUMBER($E$33:$DT$33),$E$33:$DT$33)),0,SUM(IF($D$805:$D$924&gt;=M33+1,IF($D$805:$D$924&lt;=MAX(IF(ISNUMBER($E$33:$DT$33),$E$33:$DT$33)),M$805:M$924))))</f>
        <v>9.6508800566433694E-3</v>
      </c>
      <c r="N1058" s="199">
        <f t="array" ref="N1058">IF(N33=MAX(IF(ISNUMBER($E$33:$DT$33),$E$33:$DT$33)),0,SUM(IF($D$805:$D$924&gt;=N33+1,IF($D$805:$D$924&lt;=MAX(IF(ISNUMBER($E$33:$DT$33),$E$33:$DT$33)),N$805:N$924))))</f>
        <v>3.648263524276928E-3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4.4150699513667478E-2</v>
      </c>
      <c r="J1065" s="199">
        <f t="array" ref="J1065">IF(J32=MIN($E$12:$DT$12),0,SUM(IF($D$932:$D$1051&gt;=MIN($E$12:$DT$12),IF($D$932:$D$1051&lt;=J32-1,J$932:J$1051))))</f>
        <v>0.25281252595065584</v>
      </c>
      <c r="K1065" s="199">
        <f t="array" ref="K1065">IF(K32=MIN($E$12:$DT$12),0,SUM(IF($D$932:$D$1051&gt;=MIN($E$12:$DT$12),IF($D$932:$D$1051&lt;=K32-1,K$932:K$1051))))</f>
        <v>0.44870505868944405</v>
      </c>
      <c r="L1065" s="199">
        <f t="array" ref="L1065">IF(L32=MIN($E$12:$DT$12),0,SUM(IF($D$932:$D$1051&gt;=MIN($E$12:$DT$12),IF($D$932:$D$1051&lt;=L32-1,L$932:L$1051))))</f>
        <v>0.60681132695194984</v>
      </c>
      <c r="M1065" s="199">
        <f t="array" ref="M1065">IF(M32=MIN($E$12:$DT$12),0,SUM(IF($D$932:$D$1051&gt;=MIN($E$12:$DT$12),IF($D$932:$D$1051&lt;=M32-1,M$932:M$1051))))</f>
        <v>0.72617284076395616</v>
      </c>
      <c r="N1065" s="199">
        <f t="array" ref="N1065">IF(N32=MIN($E$12:$DT$12),0,SUM(IF($D$932:$D$1051&gt;=MIN($E$12:$DT$12),IF($D$932:$D$1051&lt;=N32-1,N$932:N$1051))))</f>
        <v>0.81020852060083026</v>
      </c>
      <c r="O1065" s="199">
        <f t="array" ref="O1065">IF(O32=MIN($E$12:$DT$12),0,SUM(IF($D$932:$D$1051&gt;=MIN($E$12:$DT$12),IF($D$932:$D$1051&lt;=O32-1,O$932:O$1051))))</f>
        <v>0.84980911108173152</v>
      </c>
      <c r="P1065" s="199">
        <f t="array" ref="P1065">IF(P32=MIN($E$12:$DT$12),0,SUM(IF($D$932:$D$1051&gt;=MIN($E$12:$DT$12),IF($D$932:$D$1051&lt;=P32-1,P$932:P$1051))))</f>
        <v>0.87286668490923125</v>
      </c>
      <c r="Q1065" s="199">
        <f t="array" ref="Q1065">IF(Q32=MIN($E$12:$DT$12),0,SUM(IF($D$932:$D$1051&gt;=MIN($E$12:$DT$12),IF($D$932:$D$1051&lt;=Q32-1,Q$932:Q$1051))))</f>
        <v>0.95326059361360804</v>
      </c>
      <c r="R1065" s="199">
        <f t="array" ref="R1065">IF(R32=MIN($E$12:$DT$12),0,SUM(IF($D$932:$D$1051&gt;=MIN($E$12:$DT$12),IF($D$932:$D$1051&lt;=R32-1,R$932:R$1051))))</f>
        <v>0.98207203447302871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0.3809789699711511</v>
      </c>
      <c r="F1072" s="199">
        <f t="array" ref="F1072">(F$545)*SUM(IF($E$12:$DT$12&gt;=F32,IF($E$12:$DT$12&lt;=F33,$E$15:$DT$15)))</f>
        <v>0.65122033806159474</v>
      </c>
      <c r="G1072" s="199">
        <f t="array" ref="G1072">(G$545)*SUM(IF($E$12:$DT$12&gt;=G32,IF($E$12:$DT$12&lt;=G33,$E$15:$DT$15)))</f>
        <v>0.84770832914326477</v>
      </c>
      <c r="H1072" s="199">
        <f t="array" ref="H1072">(H$545)*SUM(IF($E$12:$DT$12&gt;=H32,IF($E$12:$DT$12&lt;=H33,$E$15:$DT$15)))</f>
        <v>0.97457549732967341</v>
      </c>
      <c r="I1072" s="199">
        <f t="array" ref="I1072">(I$545)*SUM(IF($E$12:$DT$12&gt;=I32,IF($E$12:$DT$12&lt;=I33,$E$15:$DT$15)))</f>
        <v>1.0072310835647404</v>
      </c>
      <c r="J1072" s="199">
        <f t="array" ref="J1072">(J$545)*SUM(IF($E$12:$DT$12&gt;=J32,IF($E$12:$DT$12&lt;=J33,$E$15:$DT$15)))</f>
        <v>0.81263839352925293</v>
      </c>
      <c r="K1072" s="199">
        <f t="array" ref="K1072">(K$545)*SUM(IF($E$12:$DT$12&gt;=K32,IF($E$12:$DT$12&lt;=K33,$E$15:$DT$15)))</f>
        <v>0.59884350476179571</v>
      </c>
      <c r="L1072" s="199">
        <f t="array" ref="L1072">(L$545)*SUM(IF($E$12:$DT$12&gt;=L32,IF($E$12:$DT$12&lt;=L33,$E$15:$DT$15)))</f>
        <v>0.4658579181915708</v>
      </c>
      <c r="M1072" s="199">
        <f t="array" ref="M1072">(M$545)*SUM(IF($E$12:$DT$12&gt;=M32,IF($E$12:$DT$12&lt;=M33,$E$15:$DT$15)))</f>
        <v>0.34957425796383418</v>
      </c>
      <c r="N1072" s="199">
        <f t="array" ref="N1072">(N$545)*SUM(IF($E$12:$DT$12&gt;=N32,IF($E$12:$DT$12&lt;=N33,$E$15:$DT$15)))</f>
        <v>0.27293538770213988</v>
      </c>
      <c r="O1072" s="199">
        <f t="array" ref="O1072">(O$545)*SUM(IF($E$12:$DT$12&gt;=O32,IF($E$12:$DT$12&lt;=O33,$E$15:$DT$15)))</f>
        <v>0.23111313545885259</v>
      </c>
      <c r="P1072" s="199">
        <f t="array" ref="P1072">(P$545)*SUM(IF($E$12:$DT$12&gt;=P32,IF($E$12:$DT$12&lt;=P33,$E$15:$DT$15)))</f>
        <v>0.19573280348314237</v>
      </c>
      <c r="Q1072" s="199">
        <f t="array" ref="Q1072">(Q$545)*SUM(IF($E$12:$DT$12&gt;=Q32,IF($E$12:$DT$12&lt;=Q33,$E$15:$DT$15)))</f>
        <v>9.020080783049067E-2</v>
      </c>
      <c r="R1072" s="199">
        <f t="array" ref="R1072">(R$545)*SUM(IF($E$12:$DT$12&gt;=R32,IF($E$12:$DT$12&lt;=R33,$E$15:$DT$15)))</f>
        <v>4.6676389641923915E-2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0.50490141836593472</v>
      </c>
      <c r="F1079" s="199">
        <f t="shared" si="705"/>
        <v>0.75096197119358143</v>
      </c>
      <c r="G1079" s="199">
        <f t="shared" si="705"/>
        <v>0.91945943962257748</v>
      </c>
      <c r="H1079" s="199">
        <f t="shared" si="705"/>
        <v>1.0235776401430787</v>
      </c>
      <c r="I1079" s="199">
        <f t="shared" si="705"/>
        <v>1.0821856411156325</v>
      </c>
      <c r="J1079" s="199">
        <f t="shared" si="705"/>
        <v>1.093969379874405</v>
      </c>
      <c r="K1079" s="199">
        <f t="shared" si="705"/>
        <v>1.0853878586997054</v>
      </c>
      <c r="L1079" s="199">
        <f t="shared" si="705"/>
        <v>1.089362178852088</v>
      </c>
      <c r="M1079" s="199">
        <f t="shared" si="705"/>
        <v>1.0853979787844337</v>
      </c>
      <c r="N1079" s="199">
        <f t="shared" si="705"/>
        <v>1.0867921718272471</v>
      </c>
      <c r="O1079" s="199">
        <f t="shared" si="705"/>
        <v>1.0809222465405841</v>
      </c>
      <c r="P1079" s="199">
        <f t="shared" si="705"/>
        <v>1.0685994883923735</v>
      </c>
      <c r="Q1079" s="199">
        <f t="shared" si="705"/>
        <v>1.0434614014440986</v>
      </c>
      <c r="R1079" s="199">
        <f t="shared" si="705"/>
        <v>1.0287484241149527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1.093969379874405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8.5897632605762081E-2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0.60000000000000009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0.16458072590738423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3.2369875414822266E-2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baseColWidth="10"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Ege1 Bel1</cp:lastModifiedBy>
  <dcterms:created xsi:type="dcterms:W3CDTF">2010-02-18T08:39:08Z</dcterms:created>
  <dcterms:modified xsi:type="dcterms:W3CDTF">2021-09-10T14:31:20Z</dcterms:modified>
</cp:coreProperties>
</file>