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20_VERBUND_KW_Ering\200 Data Acquisition\240 Fieldwork\Siebanalysen_Ering\SP\nachspü\"/>
    </mc:Choice>
  </mc:AlternateContent>
  <bookViews>
    <workbookView xWindow="480" yWindow="60" windowWidth="15192" windowHeight="11640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geometric_std_dev" sheetId="6" r:id="rId6"/>
    <sheet name="Eintrag_Yu&amp;Stand" sheetId="10" r:id="rId7"/>
    <sheet name="Berechnung_Yu&amp;Stand" sheetId="11" r:id="rId8"/>
    <sheet name="Info" sheetId="12" r:id="rId9"/>
  </sheets>
  <calcPr calcId="162913"/>
</workbook>
</file>

<file path=xl/calcChain.xml><?xml version="1.0" encoding="utf-8"?>
<calcChain xmlns="http://schemas.openxmlformats.org/spreadsheetml/2006/main">
  <c r="D47" i="13" l="1"/>
  <c r="D45" i="13"/>
  <c r="D26" i="2" l="1"/>
  <c r="D25" i="2" s="1"/>
  <c r="D24" i="2" s="1"/>
  <c r="C24" i="2" l="1"/>
  <c r="C25" i="2"/>
  <c r="C26" i="2"/>
  <c r="C11" i="2"/>
  <c r="I34" i="13" l="1"/>
  <c r="J34" i="13" s="1"/>
  <c r="I35" i="13"/>
  <c r="J35" i="13" s="1"/>
  <c r="I36" i="13"/>
  <c r="J36" i="13" s="1"/>
  <c r="I37" i="13"/>
  <c r="J37" i="13" s="1"/>
  <c r="I38" i="13"/>
  <c r="J38" i="13" s="1"/>
  <c r="I39" i="13"/>
  <c r="J39" i="13" s="1"/>
  <c r="I40" i="13"/>
  <c r="J40" i="13" s="1"/>
  <c r="I41" i="13"/>
  <c r="J41" i="13" s="1"/>
  <c r="I42" i="13"/>
  <c r="J42" i="13" s="1"/>
  <c r="I43" i="13"/>
  <c r="J43" i="13" s="1"/>
  <c r="I44" i="13"/>
  <c r="J44" i="13" s="1"/>
  <c r="I33" i="13"/>
  <c r="J33" i="13" s="1"/>
  <c r="G33" i="13"/>
  <c r="F34" i="13"/>
  <c r="G34" i="13" s="1"/>
  <c r="F35" i="13"/>
  <c r="G35" i="13" s="1"/>
  <c r="F36" i="13"/>
  <c r="G36" i="13" s="1"/>
  <c r="F37" i="13"/>
  <c r="G37" i="13" s="1"/>
  <c r="F38" i="13"/>
  <c r="G38" i="13" s="1"/>
  <c r="F39" i="13"/>
  <c r="G39" i="13" s="1"/>
  <c r="F40" i="13"/>
  <c r="G40" i="13" s="1"/>
  <c r="F41" i="13"/>
  <c r="G41" i="13" s="1"/>
  <c r="F42" i="13"/>
  <c r="G42" i="13" s="1"/>
  <c r="F43" i="13"/>
  <c r="G43" i="13" s="1"/>
  <c r="F44" i="13"/>
  <c r="G44" i="13" s="1"/>
  <c r="F33" i="13"/>
  <c r="C35" i="13" l="1"/>
  <c r="K34" i="13" l="1"/>
  <c r="K35" i="13"/>
  <c r="K36" i="13"/>
  <c r="K37" i="13"/>
  <c r="K38" i="13"/>
  <c r="K39" i="13"/>
  <c r="K40" i="13"/>
  <c r="K41" i="13"/>
  <c r="K42" i="13"/>
  <c r="K43" i="13"/>
  <c r="K44" i="13"/>
  <c r="K66" i="13" l="1"/>
  <c r="K65" i="13"/>
  <c r="C21" i="13" s="1"/>
  <c r="C22" i="2" s="1"/>
  <c r="C57" i="13" l="1"/>
  <c r="D71" i="13"/>
  <c r="K64" i="13"/>
  <c r="K63" i="13"/>
  <c r="K62" i="13"/>
  <c r="K61" i="13"/>
  <c r="K69" i="13" l="1"/>
  <c r="K54" i="13"/>
  <c r="K55" i="13"/>
  <c r="K56" i="13"/>
  <c r="K57" i="13"/>
  <c r="K58" i="13"/>
  <c r="K59" i="13"/>
  <c r="K60" i="13"/>
  <c r="K53" i="13"/>
  <c r="K31" i="13"/>
  <c r="K67" i="13" l="1"/>
  <c r="K68" i="13" s="1"/>
  <c r="K32" i="13" l="1"/>
  <c r="C10" i="13" s="1"/>
  <c r="K33" i="13"/>
  <c r="T19" i="10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C7" i="2"/>
  <c r="C6" i="2"/>
  <c r="C5" i="2"/>
  <c r="C4" i="2"/>
  <c r="C3" i="2"/>
  <c r="D115" i="13"/>
  <c r="K111" i="13"/>
  <c r="C101" i="13"/>
  <c r="D93" i="13"/>
  <c r="K89" i="13"/>
  <c r="C79" i="13"/>
  <c r="C22" i="13"/>
  <c r="C23" i="2" s="1"/>
  <c r="D23" i="2" s="1"/>
  <c r="D22" i="2" s="1"/>
  <c r="C20" i="13"/>
  <c r="C21" i="2" s="1"/>
  <c r="C19" i="13"/>
  <c r="C20" i="2" s="1"/>
  <c r="C18" i="13"/>
  <c r="C19" i="2" s="1"/>
  <c r="C17" i="13"/>
  <c r="C18" i="2" s="1"/>
  <c r="C16" i="13"/>
  <c r="C17" i="2" s="1"/>
  <c r="C15" i="13"/>
  <c r="C16" i="2" s="1"/>
  <c r="C14" i="13"/>
  <c r="C15" i="2" s="1"/>
  <c r="D21" i="2" l="1"/>
  <c r="D20" i="2" s="1"/>
  <c r="D19" i="2" s="1"/>
  <c r="D18" i="2" s="1"/>
  <c r="D17" i="2" s="1"/>
  <c r="D16" i="2" s="1"/>
  <c r="D15" i="2" s="1"/>
  <c r="C9" i="13"/>
  <c r="C9" i="2" s="1"/>
  <c r="K45" i="13"/>
  <c r="K46" i="13" s="1"/>
  <c r="C11" i="13"/>
  <c r="C12" i="2" s="1"/>
  <c r="C12" i="13"/>
  <c r="C13" i="2" s="1"/>
  <c r="C13" i="13"/>
  <c r="C14" i="2" s="1"/>
  <c r="K112" i="13"/>
  <c r="K90" i="13"/>
  <c r="F3" i="6"/>
  <c r="A16" i="6"/>
  <c r="D14" i="2" l="1"/>
  <c r="D13" i="2" s="1"/>
  <c r="D12" i="2" s="1"/>
  <c r="D11" i="2" s="1"/>
  <c r="E24" i="2" s="1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6" i="2" l="1"/>
  <c r="E15" i="2"/>
  <c r="E21" i="2"/>
  <c r="E18" i="2"/>
  <c r="E11" i="2"/>
  <c r="E19" i="2"/>
  <c r="E17" i="2"/>
  <c r="E26" i="2"/>
  <c r="F26" i="2" s="1"/>
  <c r="F25" i="2" s="1"/>
  <c r="F24" i="2" s="1"/>
  <c r="E13" i="2"/>
  <c r="E14" i="2"/>
  <c r="E25" i="2"/>
  <c r="E20" i="2"/>
  <c r="E22" i="2"/>
  <c r="E23" i="2"/>
  <c r="E12" i="2"/>
  <c r="E18" i="6"/>
  <c r="E17" i="6"/>
  <c r="E15" i="6"/>
  <c r="E11" i="6"/>
  <c r="E7" i="6"/>
  <c r="E13" i="6"/>
  <c r="E14" i="6"/>
  <c r="E10" i="6"/>
  <c r="E6" i="6"/>
  <c r="E9" i="6"/>
  <c r="E16" i="6"/>
  <c r="E12" i="6"/>
  <c r="E8" i="6"/>
  <c r="F23" i="2" l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DO85" i="11" s="1"/>
  <c r="DO337" i="11" s="1"/>
  <c r="AW14" i="11"/>
  <c r="DS84" i="11" s="1"/>
  <c r="DS336" i="11" s="1"/>
  <c r="AV14" i="11"/>
  <c r="AU14" i="11"/>
  <c r="DQ82" i="11" s="1"/>
  <c r="DQ334" i="11" s="1"/>
  <c r="AT14" i="11"/>
  <c r="DR81" i="11" s="1"/>
  <c r="DR333" i="11" s="1"/>
  <c r="AS14" i="11"/>
  <c r="DS80" i="11" s="1"/>
  <c r="DS332" i="11" s="1"/>
  <c r="AR14" i="11"/>
  <c r="AQ14" i="11"/>
  <c r="DQ78" i="11" s="1"/>
  <c r="DQ330" i="11" s="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DQ73" i="11" s="1"/>
  <c r="DQ325" i="11" s="1"/>
  <c r="AK14" i="11"/>
  <c r="AJ14" i="11"/>
  <c r="AI14" i="11"/>
  <c r="DR70" i="11" s="1"/>
  <c r="DR322" i="11" s="1"/>
  <c r="AH14" i="11"/>
  <c r="DQ69" i="11" s="1"/>
  <c r="DQ321" i="11" s="1"/>
  <c r="AG14" i="11"/>
  <c r="AF14" i="11"/>
  <c r="AE14" i="11"/>
  <c r="DR66" i="11" s="1"/>
  <c r="DR318" i="11" s="1"/>
  <c r="AD14" i="11"/>
  <c r="DQ65" i="11" s="1"/>
  <c r="DQ317" i="11" s="1"/>
  <c r="AC14" i="11"/>
  <c r="AB14" i="11"/>
  <c r="AA14" i="11"/>
  <c r="DR62" i="11" s="1"/>
  <c r="DR314" i="11" s="1"/>
  <c r="Z14" i="11"/>
  <c r="DQ61" i="11" s="1"/>
  <c r="DQ313" i="11" s="1"/>
  <c r="Y14" i="11"/>
  <c r="X14" i="11"/>
  <c r="W14" i="11"/>
  <c r="DR58" i="11" s="1"/>
  <c r="DR310" i="11" s="1"/>
  <c r="V14" i="11"/>
  <c r="DQ57" i="11" s="1"/>
  <c r="DQ309" i="11" s="1"/>
  <c r="U14" i="11"/>
  <c r="T14" i="11"/>
  <c r="S14" i="11"/>
  <c r="DR54" i="11" s="1"/>
  <c r="R14" i="11"/>
  <c r="DQ53" i="11" s="1"/>
  <c r="Q14" i="11"/>
  <c r="P14" i="11"/>
  <c r="O14" i="11"/>
  <c r="DR50" i="11" s="1"/>
  <c r="N14" i="11"/>
  <c r="DQ49" i="11" s="1"/>
  <c r="M14" i="11"/>
  <c r="DT48" i="11" s="1"/>
  <c r="L14" i="11"/>
  <c r="K14" i="11"/>
  <c r="DR46" i="11" s="1"/>
  <c r="J14" i="11"/>
  <c r="DQ45" i="11" s="1"/>
  <c r="I14" i="11"/>
  <c r="H14" i="11"/>
  <c r="G14" i="11"/>
  <c r="DR42" i="11" s="1"/>
  <c r="F14" i="11"/>
  <c r="DQ41" i="11" s="1"/>
  <c r="E14" i="11"/>
  <c r="DT40" i="11" s="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BV32" i="11" l="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C8" i="2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48" i="2" l="1"/>
  <c r="C34" i="2"/>
  <c r="C33" i="2"/>
  <c r="C50" i="2"/>
  <c r="C51" i="2"/>
  <c r="C47" i="2"/>
  <c r="C31" i="2"/>
  <c r="C35" i="2"/>
  <c r="C30" i="2"/>
  <c r="C36" i="2"/>
  <c r="C37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C54" i="2"/>
  <c r="C52" i="2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853" i="11" s="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832" i="11" s="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828" i="11" s="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832" i="11" s="1"/>
  <c r="BR666" i="11"/>
  <c r="BR919" i="11" s="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848" i="11" s="1"/>
  <c r="BR567" i="11"/>
  <c r="BR820" i="11" s="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832" i="11" s="1"/>
  <c r="CK662" i="11"/>
  <c r="CK915" i="11" s="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817" i="11" s="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805" i="11" s="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913" i="11" s="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878" i="11" s="1"/>
  <c r="BB593" i="11"/>
  <c r="BB846" i="11" s="1"/>
  <c r="BB563" i="11"/>
  <c r="BB816" i="11" s="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868" i="11" s="1"/>
  <c r="BE583" i="11"/>
  <c r="BE836" i="11" s="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834" i="11" s="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836" i="11" s="1"/>
  <c r="DE670" i="11"/>
  <c r="DE923" i="11" s="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833" i="11" s="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843" i="11" s="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839" i="11" s="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808" i="11" s="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832" i="11" s="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K1079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N1079" i="11" l="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R8" i="10" s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C53" i="2" l="1"/>
  <c r="B1101" i="11"/>
</calcChain>
</file>

<file path=xl/sharedStrings.xml><?xml version="1.0" encoding="utf-8"?>
<sst xmlns="http://schemas.openxmlformats.org/spreadsheetml/2006/main" count="350" uniqueCount="205">
  <si>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</si>
  <si>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</si>
  <si>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</si>
  <si>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</si>
  <si>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</si>
  <si>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</si>
  <si>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</si>
  <si>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</si>
  <si>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</si>
  <si>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</si>
  <si>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</si>
  <si>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</si>
  <si>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</si>
  <si>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</si>
  <si>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</si>
  <si>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</si>
  <si>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</si>
  <si>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</si>
  <si>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</si>
  <si>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</si>
  <si>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</si>
  <si>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</si>
  <si>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</si>
  <si>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</si>
  <si>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</si>
  <si>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</si>
  <si>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</si>
  <si>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</si>
  <si>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</si>
  <si>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</si>
  <si>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</si>
  <si>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</si>
  <si>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</si>
  <si>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</si>
  <si>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</si>
  <si>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</si>
  <si>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</si>
  <si>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</si>
  <si>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</si>
  <si>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</si>
  <si>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</si>
  <si>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</si>
  <si>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</si>
  <si>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</si>
  <si>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</si>
  <si>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</si>
  <si>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</si>
  <si>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</si>
  <si>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</si>
  <si>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</si>
  <si>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</si>
  <si>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</si>
  <si>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</si>
  <si>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</si>
  <si>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</si>
  <si>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</si>
  <si>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</si>
  <si>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</si>
  <si>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</si>
  <si>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</si>
  <si>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</si>
  <si>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</si>
  <si>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</si>
  <si>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</si>
  <si>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</si>
  <si>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</si>
  <si>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</si>
  <si>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</si>
  <si>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</si>
  <si>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</si>
  <si>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</si>
  <si>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</si>
  <si>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</si>
  <si>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</si>
  <si>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</si>
  <si>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</si>
  <si>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</si>
  <si>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</si>
  <si>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</si>
  <si>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</si>
  <si>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</si>
  <si>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</si>
  <si>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</si>
  <si>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</si>
  <si>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</si>
  <si>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</si>
  <si>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</si>
  <si>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</si>
  <si>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</si>
  <si>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</si>
  <si>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</si>
  <si>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</si>
  <si>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</si>
  <si>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</si>
  <si>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</si>
  <si>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</si>
  <si>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</si>
  <si>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</si>
  <si>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</si>
  <si>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</si>
  <si>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</si>
  <si>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</si>
  <si>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</si>
  <si>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</si>
  <si>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</si>
  <si>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</si>
  <si>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</si>
  <si>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</si>
  <si>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</si>
  <si>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</si>
  <si>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</si>
  <si>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</si>
  <si>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</si>
  <si>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</si>
  <si>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</si>
  <si>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</si>
  <si>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</si>
  <si>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</si>
  <si>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</si>
  <si>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</si>
  <si>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</si>
  <si>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</si>
  <si>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</si>
  <si>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</si>
  <si>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</si>
  <si>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</si>
  <si>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</si>
  <si>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</si>
  <si>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</si>
  <si>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</si>
  <si>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</si>
  <si>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</si>
  <si>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</si>
  <si>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</si>
  <si>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</si>
  <si>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</si>
  <si>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</si>
  <si>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</si>
  <si>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</si>
  <si>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</si>
  <si>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</si>
  <si>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</si>
  <si>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</si>
  <si>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</si>
  <si>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</si>
  <si>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</si>
  <si>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</si>
  <si>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</si>
  <si>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</si>
  <si>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</si>
  <si>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</si>
  <si>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</si>
  <si>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</si>
  <si>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</si>
  <si>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</si>
  <si>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</si>
  <si>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</si>
  <si>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</si>
  <si>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</si>
  <si>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</si>
  <si>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</si>
  <si>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</si>
  <si>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</si>
  <si>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</si>
  <si>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</si>
  <si>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</si>
  <si>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</si>
  <si>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</si>
  <si>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</si>
  <si>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</si>
  <si>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</si>
  <si>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</si>
  <si>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</si>
  <si>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</si>
  <si>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</si>
  <si>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</si>
  <si>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</si>
  <si>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</si>
  <si>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</si>
  <si>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</si>
  <si>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</si>
  <si>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</si>
  <si>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</si>
  <si>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</si>
  <si>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</si>
  <si>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</si>
  <si>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</si>
  <si>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</si>
  <si>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</si>
  <si>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</si>
  <si>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</si>
  <si>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</si>
  <si>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</si>
  <si>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</si>
  <si>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</si>
  <si>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</si>
  <si>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</si>
  <si>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</si>
  <si>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</si>
  <si>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</si>
  <si>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</si>
  <si>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</si>
  <si>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nach Spülung:</t>
  </si>
  <si>
    <t>Z4 SP US</t>
  </si>
  <si>
    <t>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</si>
</sst>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389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2" xfId="0" applyBorder="1"/>
    <xf numFmtId="0" fontId="0" fillId="0" borderId="13" xfId="0" applyBorder="1"/>
    <xf numFmtId="166" fontId="0" fillId="0" borderId="15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6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7" xfId="0" applyNumberFormat="1" applyBorder="1"/>
    <xf numFmtId="169" fontId="0" fillId="0" borderId="14" xfId="0" applyNumberFormat="1" applyFill="1" applyBorder="1" applyAlignment="1">
      <alignment horizontal="center"/>
    </xf>
    <xf numFmtId="165" fontId="0" fillId="0" borderId="14" xfId="0" applyNumberForma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6" fillId="5" borderId="17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2" xfId="0" applyFont="1" applyFill="1" applyBorder="1" applyAlignment="1">
      <alignment horizontal="center"/>
    </xf>
    <xf numFmtId="0" fontId="12" fillId="10" borderId="43" xfId="0" applyFont="1" applyFill="1" applyBorder="1" applyAlignment="1">
      <alignment horizontal="center"/>
    </xf>
    <xf numFmtId="0" fontId="12" fillId="8" borderId="43" xfId="0" applyFont="1" applyFill="1" applyBorder="1" applyAlignment="1">
      <alignment horizontal="center"/>
    </xf>
    <xf numFmtId="0" fontId="16" fillId="10" borderId="43" xfId="0" applyFont="1" applyFill="1" applyBorder="1" applyAlignment="1">
      <alignment horizontal="center"/>
    </xf>
    <xf numFmtId="0" fontId="16" fillId="8" borderId="43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2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3" xfId="2" applyFont="1" applyBorder="1"/>
    <xf numFmtId="0" fontId="23" fillId="0" borderId="43" xfId="2" applyFont="1" applyBorder="1"/>
    <xf numFmtId="0" fontId="23" fillId="0" borderId="43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4" xfId="2" applyFont="1" applyFill="1" applyBorder="1"/>
    <xf numFmtId="0" fontId="9" fillId="12" borderId="29" xfId="2" applyFont="1" applyFill="1" applyBorder="1"/>
    <xf numFmtId="0" fontId="9" fillId="12" borderId="21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6" xfId="2" applyFont="1" applyFill="1" applyBorder="1"/>
    <xf numFmtId="0" fontId="9" fillId="12" borderId="38" xfId="2" applyFont="1" applyFill="1" applyBorder="1"/>
    <xf numFmtId="0" fontId="8" fillId="12" borderId="46" xfId="2" applyFont="1" applyFill="1" applyBorder="1" applyAlignment="1">
      <alignment horizontal="center"/>
    </xf>
    <xf numFmtId="0" fontId="8" fillId="12" borderId="38" xfId="2" applyFont="1" applyFill="1" applyBorder="1" applyAlignment="1">
      <alignment horizontal="center"/>
    </xf>
    <xf numFmtId="0" fontId="8" fillId="12" borderId="47" xfId="2" applyFont="1" applyFill="1" applyBorder="1" applyAlignment="1">
      <alignment horizontal="center"/>
    </xf>
    <xf numFmtId="0" fontId="9" fillId="12" borderId="48" xfId="2" applyFont="1" applyFill="1" applyBorder="1"/>
    <xf numFmtId="0" fontId="9" fillId="12" borderId="0" xfId="2" applyFont="1" applyFill="1" applyBorder="1"/>
    <xf numFmtId="1" fontId="26" fillId="13" borderId="46" xfId="2" applyNumberFormat="1" applyFont="1" applyFill="1" applyBorder="1" applyAlignment="1">
      <alignment horizontal="center"/>
    </xf>
    <xf numFmtId="1" fontId="26" fillId="13" borderId="38" xfId="2" applyNumberFormat="1" applyFont="1" applyFill="1" applyBorder="1" applyAlignment="1">
      <alignment horizontal="center"/>
    </xf>
    <xf numFmtId="167" fontId="26" fillId="13" borderId="38" xfId="2" applyNumberFormat="1" applyFont="1" applyFill="1" applyBorder="1" applyAlignment="1">
      <alignment horizontal="center"/>
    </xf>
    <xf numFmtId="2" fontId="26" fillId="13" borderId="38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0" fontId="8" fillId="13" borderId="38" xfId="2" applyFont="1" applyFill="1" applyBorder="1"/>
    <xf numFmtId="0" fontId="8" fillId="13" borderId="47" xfId="2" applyFont="1" applyFill="1" applyBorder="1"/>
    <xf numFmtId="0" fontId="9" fillId="12" borderId="49" xfId="2" applyFont="1" applyFill="1" applyBorder="1"/>
    <xf numFmtId="0" fontId="9" fillId="12" borderId="43" xfId="2" applyFont="1" applyFill="1" applyBorder="1"/>
    <xf numFmtId="2" fontId="8" fillId="13" borderId="49" xfId="2" applyNumberFormat="1" applyFont="1" applyFill="1" applyBorder="1" applyAlignment="1">
      <alignment horizontal="center"/>
    </xf>
    <xf numFmtId="2" fontId="8" fillId="13" borderId="43" xfId="2" applyNumberFormat="1" applyFont="1" applyFill="1" applyBorder="1" applyAlignment="1">
      <alignment horizontal="center"/>
    </xf>
    <xf numFmtId="2" fontId="8" fillId="13" borderId="43" xfId="2" applyNumberFormat="1" applyFont="1" applyFill="1" applyBorder="1"/>
    <xf numFmtId="0" fontId="8" fillId="13" borderId="43" xfId="2" applyFont="1" applyFill="1" applyBorder="1"/>
    <xf numFmtId="0" fontId="8" fillId="13" borderId="50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4" xfId="2" applyFont="1" applyFill="1" applyBorder="1" applyAlignment="1">
      <alignment horizontal="left"/>
    </xf>
    <xf numFmtId="0" fontId="8" fillId="12" borderId="29" xfId="2" applyFont="1" applyFill="1" applyBorder="1" applyAlignment="1">
      <alignment horizontal="center"/>
    </xf>
    <xf numFmtId="0" fontId="8" fillId="12" borderId="21" xfId="2" applyFont="1" applyFill="1" applyBorder="1"/>
    <xf numFmtId="0" fontId="8" fillId="12" borderId="48" xfId="2" applyFont="1" applyFill="1" applyBorder="1"/>
    <xf numFmtId="0" fontId="8" fillId="12" borderId="0" xfId="2" applyFont="1" applyFill="1" applyBorder="1"/>
    <xf numFmtId="0" fontId="8" fillId="0" borderId="46" xfId="2" applyFont="1" applyFill="1" applyBorder="1" applyAlignment="1">
      <alignment horizontal="center"/>
    </xf>
    <xf numFmtId="0" fontId="8" fillId="0" borderId="38" xfId="2" applyFont="1" applyFill="1" applyBorder="1" applyAlignment="1">
      <alignment horizontal="center"/>
    </xf>
    <xf numFmtId="0" fontId="8" fillId="0" borderId="47" xfId="2" applyFont="1" applyFill="1" applyBorder="1" applyAlignment="1">
      <alignment horizontal="center"/>
    </xf>
    <xf numFmtId="0" fontId="8" fillId="0" borderId="48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6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8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6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2" fontId="27" fillId="0" borderId="43" xfId="2" applyNumberFormat="1" applyFont="1" applyFill="1" applyBorder="1" applyAlignment="1">
      <alignment horizontal="center"/>
    </xf>
    <xf numFmtId="2" fontId="8" fillId="0" borderId="43" xfId="2" applyNumberFormat="1" applyFont="1" applyFill="1" applyBorder="1" applyAlignment="1">
      <alignment horizontal="center"/>
    </xf>
    <xf numFmtId="2" fontId="27" fillId="0" borderId="50" xfId="2" applyNumberFormat="1" applyFont="1" applyFill="1" applyBorder="1" applyAlignment="1">
      <alignment horizontal="center"/>
    </xf>
    <xf numFmtId="0" fontId="26" fillId="12" borderId="46" xfId="2" applyFont="1" applyFill="1" applyBorder="1"/>
    <xf numFmtId="0" fontId="26" fillId="12" borderId="38" xfId="2" applyFont="1" applyFill="1" applyBorder="1"/>
    <xf numFmtId="0" fontId="26" fillId="12" borderId="47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6" xfId="2" applyNumberFormat="1" applyFont="1" applyFill="1" applyBorder="1" applyAlignment="1">
      <alignment horizontal="center"/>
    </xf>
    <xf numFmtId="0" fontId="8" fillId="12" borderId="49" xfId="2" applyFont="1" applyFill="1" applyBorder="1"/>
    <xf numFmtId="0" fontId="8" fillId="12" borderId="43" xfId="2" applyFont="1" applyFill="1" applyBorder="1"/>
    <xf numFmtId="0" fontId="8" fillId="12" borderId="50" xfId="2" applyFont="1" applyFill="1" applyBorder="1"/>
    <xf numFmtId="2" fontId="27" fillId="12" borderId="43" xfId="2" applyNumberFormat="1" applyFont="1" applyFill="1" applyBorder="1" applyAlignment="1">
      <alignment horizontal="center"/>
    </xf>
    <xf numFmtId="2" fontId="8" fillId="12" borderId="43" xfId="2" applyNumberFormat="1" applyFont="1" applyFill="1" applyBorder="1" applyAlignment="1">
      <alignment horizontal="center"/>
    </xf>
    <xf numFmtId="2" fontId="27" fillId="12" borderId="50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9" xfId="2" applyNumberFormat="1" applyFont="1" applyFill="1" applyBorder="1" applyAlignment="1">
      <alignment horizontal="center"/>
    </xf>
    <xf numFmtId="0" fontId="8" fillId="12" borderId="29" xfId="2" applyFont="1" applyFill="1" applyBorder="1"/>
    <xf numFmtId="2" fontId="8" fillId="12" borderId="21" xfId="2" applyNumberFormat="1" applyFont="1" applyFill="1" applyBorder="1"/>
    <xf numFmtId="2" fontId="8" fillId="0" borderId="46" xfId="2" applyNumberFormat="1" applyFont="1" applyFill="1" applyBorder="1" applyAlignment="1">
      <alignment horizontal="center"/>
    </xf>
    <xf numFmtId="2" fontId="27" fillId="0" borderId="38" xfId="2" applyNumberFormat="1" applyFont="1" applyFill="1" applyBorder="1" applyAlignment="1">
      <alignment horizontal="center"/>
    </xf>
    <xf numFmtId="2" fontId="27" fillId="0" borderId="47" xfId="2" applyNumberFormat="1" applyFont="1" applyFill="1" applyBorder="1" applyAlignment="1">
      <alignment horizontal="center"/>
    </xf>
    <xf numFmtId="2" fontId="8" fillId="12" borderId="36" xfId="2" applyNumberFormat="1" applyFont="1" applyFill="1" applyBorder="1"/>
    <xf numFmtId="2" fontId="27" fillId="0" borderId="48" xfId="2" applyNumberFormat="1" applyFont="1" applyFill="1" applyBorder="1" applyAlignment="1">
      <alignment horizontal="center"/>
    </xf>
    <xf numFmtId="2" fontId="27" fillId="0" borderId="36" xfId="2" applyNumberFormat="1" applyFont="1" applyFill="1" applyBorder="1" applyAlignment="1">
      <alignment horizontal="center"/>
    </xf>
    <xf numFmtId="0" fontId="8" fillId="12" borderId="48" xfId="2" quotePrefix="1" applyFont="1" applyFill="1" applyBorder="1"/>
    <xf numFmtId="0" fontId="8" fillId="12" borderId="49" xfId="2" quotePrefix="1" applyFont="1" applyFill="1" applyBorder="1"/>
    <xf numFmtId="2" fontId="8" fillId="12" borderId="50" xfId="2" applyNumberFormat="1" applyFont="1" applyFill="1" applyBorder="1"/>
    <xf numFmtId="0" fontId="8" fillId="12" borderId="38" xfId="2" applyFont="1" applyFill="1" applyBorder="1"/>
    <xf numFmtId="0" fontId="8" fillId="12" borderId="47" xfId="2" applyFont="1" applyFill="1" applyBorder="1"/>
    <xf numFmtId="2" fontId="27" fillId="12" borderId="38" xfId="2" applyNumberFormat="1" applyFont="1" applyFill="1" applyBorder="1" applyAlignment="1">
      <alignment horizontal="center"/>
    </xf>
    <xf numFmtId="2" fontId="8" fillId="12" borderId="38" xfId="2" applyNumberFormat="1" applyFont="1" applyFill="1" applyBorder="1" applyAlignment="1">
      <alignment horizontal="center"/>
    </xf>
    <xf numFmtId="2" fontId="27" fillId="12" borderId="47" xfId="2" applyNumberFormat="1" applyFont="1" applyFill="1" applyBorder="1" applyAlignment="1">
      <alignment horizontal="center"/>
    </xf>
    <xf numFmtId="0" fontId="8" fillId="12" borderId="36" xfId="2" applyFont="1" applyFill="1" applyBorder="1"/>
    <xf numFmtId="2" fontId="38" fillId="12" borderId="43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4" xfId="2" applyFont="1" applyFill="1" applyBorder="1"/>
    <xf numFmtId="0" fontId="40" fillId="12" borderId="48" xfId="2" applyFont="1" applyFill="1" applyBorder="1"/>
    <xf numFmtId="1" fontId="8" fillId="0" borderId="46" xfId="2" applyNumberFormat="1" applyFont="1" applyFill="1" applyBorder="1" applyAlignment="1">
      <alignment horizontal="center"/>
    </xf>
    <xf numFmtId="1" fontId="8" fillId="0" borderId="38" xfId="2" applyNumberFormat="1" applyFont="1" applyFill="1" applyBorder="1" applyAlignment="1">
      <alignment horizontal="center"/>
    </xf>
    <xf numFmtId="1" fontId="8" fillId="0" borderId="47" xfId="2" applyNumberFormat="1" applyFont="1" applyFill="1" applyBorder="1" applyAlignment="1">
      <alignment horizontal="center"/>
    </xf>
    <xf numFmtId="2" fontId="40" fillId="12" borderId="49" xfId="2" applyNumberFormat="1" applyFont="1" applyFill="1" applyBorder="1" applyAlignment="1">
      <alignment horizontal="left"/>
    </xf>
    <xf numFmtId="1" fontId="8" fillId="0" borderId="49" xfId="2" applyNumberFormat="1" applyFont="1" applyBorder="1" applyAlignment="1">
      <alignment horizontal="center"/>
    </xf>
    <xf numFmtId="1" fontId="8" fillId="0" borderId="43" xfId="2" applyNumberFormat="1" applyFont="1" applyBorder="1" applyAlignment="1">
      <alignment horizontal="center"/>
    </xf>
    <xf numFmtId="1" fontId="8" fillId="0" borderId="50" xfId="2" applyNumberFormat="1" applyFont="1" applyFill="1" applyBorder="1" applyAlignment="1">
      <alignment horizontal="center"/>
    </xf>
    <xf numFmtId="0" fontId="8" fillId="12" borderId="46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38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6" xfId="2" applyNumberFormat="1" applyFont="1" applyFill="1" applyBorder="1" applyAlignment="1">
      <alignment horizontal="center"/>
    </xf>
    <xf numFmtId="167" fontId="8" fillId="0" borderId="49" xfId="2" applyNumberFormat="1" applyFont="1" applyBorder="1" applyAlignment="1">
      <alignment horizontal="center"/>
    </xf>
    <xf numFmtId="167" fontId="8" fillId="0" borderId="43" xfId="2" applyNumberFormat="1" applyFont="1" applyBorder="1" applyAlignment="1">
      <alignment horizontal="center"/>
    </xf>
    <xf numFmtId="167" fontId="8" fillId="0" borderId="50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3" xfId="2" applyFont="1" applyFill="1" applyBorder="1"/>
    <xf numFmtId="2" fontId="38" fillId="12" borderId="49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167" fontId="8" fillId="0" borderId="43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4" xfId="2" applyNumberFormat="1" applyFont="1" applyFill="1" applyBorder="1" applyAlignment="1">
      <alignment horizontal="center"/>
    </xf>
    <xf numFmtId="167" fontId="8" fillId="0" borderId="29" xfId="2" applyNumberFormat="1" applyFont="1" applyFill="1" applyBorder="1" applyAlignment="1">
      <alignment horizontal="center"/>
    </xf>
    <xf numFmtId="167" fontId="8" fillId="0" borderId="21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8" xfId="2" applyNumberFormat="1" applyFont="1" applyFill="1" applyBorder="1" applyAlignment="1">
      <alignment horizontal="center"/>
    </xf>
    <xf numFmtId="167" fontId="8" fillId="13" borderId="23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167" fontId="8" fillId="12" borderId="43" xfId="2" applyNumberFormat="1" applyFont="1" applyFill="1" applyBorder="1" applyAlignment="1">
      <alignment horizontal="center"/>
    </xf>
    <xf numFmtId="2" fontId="8" fillId="13" borderId="39" xfId="2" applyNumberFormat="1" applyFont="1" applyFill="1" applyBorder="1"/>
    <xf numFmtId="167" fontId="8" fillId="12" borderId="29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6" xfId="2" applyFont="1" applyFill="1" applyBorder="1"/>
    <xf numFmtId="0" fontId="45" fillId="14" borderId="47" xfId="2" applyFont="1" applyFill="1" applyBorder="1"/>
    <xf numFmtId="2" fontId="45" fillId="14" borderId="48" xfId="2" applyNumberFormat="1" applyFont="1" applyFill="1" applyBorder="1"/>
    <xf numFmtId="0" fontId="45" fillId="14" borderId="36" xfId="2" applyFont="1" applyFill="1" applyBorder="1"/>
    <xf numFmtId="2" fontId="45" fillId="14" borderId="49" xfId="2" applyNumberFormat="1" applyFont="1" applyFill="1" applyBorder="1"/>
    <xf numFmtId="0" fontId="45" fillId="14" borderId="50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8" xfId="2" applyNumberFormat="1" applyFont="1" applyFill="1" applyBorder="1" applyAlignment="1">
      <alignment horizontal="center"/>
    </xf>
    <xf numFmtId="165" fontId="26" fillId="13" borderId="38" xfId="2" applyNumberFormat="1" applyFont="1" applyFill="1" applyBorder="1" applyAlignment="1">
      <alignment horizontal="center"/>
    </xf>
    <xf numFmtId="166" fontId="26" fillId="13" borderId="38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8" xfId="0" applyFont="1" applyFill="1" applyBorder="1" applyAlignment="1">
      <alignment horizontal="center"/>
    </xf>
    <xf numFmtId="0" fontId="6" fillId="0" borderId="20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6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2" xfId="0" applyFont="1" applyFill="1" applyBorder="1" applyAlignment="1">
      <alignment horizontal="center"/>
    </xf>
    <xf numFmtId="167" fontId="0" fillId="8" borderId="43" xfId="0" applyNumberFormat="1" applyFill="1" applyBorder="1" applyAlignment="1">
      <alignment horizontal="center"/>
    </xf>
    <xf numFmtId="167" fontId="0" fillId="8" borderId="29" xfId="0" applyNumberFormat="1" applyFill="1" applyBorder="1" applyAlignment="1">
      <alignment horizontal="center"/>
    </xf>
    <xf numFmtId="167" fontId="0" fillId="9" borderId="29" xfId="0" applyNumberFormat="1" applyFill="1" applyBorder="1" applyAlignment="1">
      <alignment horizontal="center"/>
    </xf>
    <xf numFmtId="165" fontId="0" fillId="8" borderId="29" xfId="0" applyNumberFormat="1" applyFill="1" applyBorder="1" applyAlignment="1">
      <alignment horizontal="center"/>
    </xf>
    <xf numFmtId="165" fontId="0" fillId="9" borderId="29" xfId="0" applyNumberFormat="1" applyFill="1" applyBorder="1" applyAlignment="1">
      <alignment horizontal="center"/>
    </xf>
    <xf numFmtId="166" fontId="0" fillId="9" borderId="29" xfId="0" applyNumberFormat="1" applyFill="1" applyBorder="1" applyAlignment="1">
      <alignment horizontal="center"/>
    </xf>
    <xf numFmtId="169" fontId="0" fillId="8" borderId="35" xfId="0" applyNumberFormat="1" applyFill="1" applyBorder="1" applyAlignment="1">
      <alignment horizontal="center"/>
    </xf>
    <xf numFmtId="0" fontId="6" fillId="10" borderId="16" xfId="0" applyFont="1" applyFill="1" applyBorder="1" applyAlignment="1">
      <alignment horizontal="center" wrapText="1"/>
    </xf>
    <xf numFmtId="0" fontId="6" fillId="11" borderId="27" xfId="0" applyFont="1" applyFill="1" applyBorder="1" applyAlignment="1">
      <alignment horizontal="center" wrapText="1"/>
    </xf>
    <xf numFmtId="0" fontId="6" fillId="10" borderId="27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4" xfId="0" applyNumberFormat="1" applyFill="1" applyBorder="1" applyAlignment="1">
      <alignment horizontal="center" vertical="center"/>
    </xf>
    <xf numFmtId="167" fontId="0" fillId="11" borderId="39" xfId="0" applyNumberFormat="1" applyFill="1" applyBorder="1" applyAlignment="1">
      <alignment horizontal="center" vertical="center"/>
    </xf>
    <xf numFmtId="173" fontId="0" fillId="10" borderId="39" xfId="0" applyNumberFormat="1" applyFill="1" applyBorder="1" applyAlignment="1">
      <alignment horizontal="center" vertical="center"/>
    </xf>
    <xf numFmtId="173" fontId="0" fillId="11" borderId="51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6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5" xfId="3" applyFont="1" applyBorder="1" applyAlignment="1">
      <alignment horizontal="center"/>
    </xf>
    <xf numFmtId="0" fontId="5" fillId="0" borderId="8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4" xfId="3" applyFont="1" applyFill="1" applyBorder="1" applyAlignment="1">
      <alignment horizontal="right"/>
    </xf>
    <xf numFmtId="0" fontId="7" fillId="2" borderId="17" xfId="3" applyFont="1" applyFill="1" applyBorder="1" applyAlignment="1">
      <alignment horizontal="right"/>
    </xf>
    <xf numFmtId="0" fontId="4" fillId="2" borderId="17" xfId="3" applyFont="1" applyFill="1" applyBorder="1" applyAlignment="1">
      <alignment horizontal="right"/>
    </xf>
    <xf numFmtId="14" fontId="4" fillId="2" borderId="14" xfId="3" applyNumberFormat="1" applyFill="1" applyBorder="1" applyAlignment="1">
      <alignment horizontal="center"/>
    </xf>
    <xf numFmtId="0" fontId="4" fillId="2" borderId="18" xfId="3" applyFont="1" applyFill="1" applyBorder="1" applyAlignment="1">
      <alignment horizontal="right"/>
    </xf>
    <xf numFmtId="165" fontId="4" fillId="2" borderId="19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6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6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5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6" xfId="3" applyNumberFormat="1" applyFont="1" applyFill="1" applyBorder="1" applyAlignment="1">
      <alignment horizontal="center"/>
    </xf>
    <xf numFmtId="169" fontId="8" fillId="5" borderId="26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20" xfId="3" applyFont="1" applyFill="1" applyBorder="1" applyAlignment="1">
      <alignment horizontal="center"/>
    </xf>
    <xf numFmtId="165" fontId="8" fillId="0" borderId="21" xfId="3" applyNumberFormat="1" applyFont="1" applyFill="1" applyBorder="1" applyAlignment="1">
      <alignment horizontal="center"/>
    </xf>
    <xf numFmtId="14" fontId="8" fillId="0" borderId="20" xfId="3" applyNumberFormat="1" applyFont="1" applyFill="1" applyBorder="1" applyAlignment="1">
      <alignment horizontal="center"/>
    </xf>
    <xf numFmtId="0" fontId="8" fillId="0" borderId="22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16" borderId="20" xfId="3" applyFont="1" applyFill="1" applyBorder="1"/>
    <xf numFmtId="0" fontId="8" fillId="0" borderId="20" xfId="3" applyFont="1" applyFill="1" applyBorder="1"/>
    <xf numFmtId="0" fontId="8" fillId="0" borderId="44" xfId="3" applyFont="1" applyFill="1" applyBorder="1"/>
    <xf numFmtId="0" fontId="8" fillId="15" borderId="6" xfId="3" applyFont="1" applyFill="1" applyBorder="1"/>
    <xf numFmtId="0" fontId="8" fillId="16" borderId="44" xfId="3" applyFont="1" applyFill="1" applyBorder="1"/>
    <xf numFmtId="0" fontId="8" fillId="15" borderId="23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3" xfId="10" applyBorder="1"/>
    <xf numFmtId="0" fontId="1" fillId="0" borderId="0" xfId="10" applyBorder="1"/>
    <xf numFmtId="0" fontId="4" fillId="2" borderId="54" xfId="3" applyFont="1" applyFill="1" applyBorder="1" applyAlignment="1">
      <alignment horizontal="right"/>
    </xf>
    <xf numFmtId="168" fontId="4" fillId="2" borderId="19" xfId="3" applyNumberFormat="1" applyFont="1" applyFill="1" applyBorder="1" applyAlignment="1">
      <alignment horizontal="center"/>
    </xf>
    <xf numFmtId="0" fontId="7" fillId="2" borderId="51" xfId="3" applyFont="1" applyFill="1" applyBorder="1" applyAlignment="1">
      <alignment horizontal="center"/>
    </xf>
    <xf numFmtId="173" fontId="8" fillId="0" borderId="0" xfId="1" applyNumberFormat="1" applyFont="1" applyFill="1" applyBorder="1"/>
    <xf numFmtId="14" fontId="1" fillId="0" borderId="0" xfId="10" applyNumberFormat="1"/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2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2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6" xfId="3" applyFont="1" applyFill="1" applyBorder="1" applyAlignment="1">
      <alignment horizontal="center" textRotation="90" wrapText="1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6" xfId="0" applyNumberFormat="1" applyFont="1" applyFill="1" applyBorder="1" applyAlignment="1">
      <alignment horizontal="center" vertical="center"/>
    </xf>
    <xf numFmtId="2" fontId="6" fillId="15" borderId="14" xfId="0" applyNumberFormat="1" applyFont="1" applyFill="1" applyBorder="1" applyAlignment="1">
      <alignment horizontal="center" vertical="center"/>
    </xf>
    <xf numFmtId="0" fontId="6" fillId="15" borderId="17" xfId="0" applyFont="1" applyFill="1" applyBorder="1" applyAlignment="1">
      <alignment horizontal="center" vertical="center"/>
    </xf>
    <xf numFmtId="0" fontId="6" fillId="15" borderId="6" xfId="0" applyFont="1" applyFill="1" applyBorder="1" applyAlignment="1">
      <alignment horizontal="center" vertical="center"/>
    </xf>
    <xf numFmtId="0" fontId="6" fillId="8" borderId="17" xfId="0" applyFont="1" applyFill="1" applyBorder="1" applyAlignment="1">
      <alignment horizontal="center" vertical="center"/>
    </xf>
    <xf numFmtId="0" fontId="6" fillId="8" borderId="6" xfId="0" applyFont="1" applyFill="1" applyBorder="1" applyAlignment="1">
      <alignment horizontal="center" vertical="center"/>
    </xf>
    <xf numFmtId="0" fontId="6" fillId="15" borderId="15" xfId="0" applyFont="1" applyFill="1" applyBorder="1" applyAlignment="1">
      <alignment horizontal="center" vertical="center"/>
    </xf>
    <xf numFmtId="0" fontId="6" fillId="15" borderId="28" xfId="0" applyFont="1" applyFill="1" applyBorder="1" applyAlignment="1">
      <alignment horizontal="center" vertical="center"/>
    </xf>
    <xf numFmtId="2" fontId="6" fillId="8" borderId="6" xfId="0" applyNumberFormat="1" applyFont="1" applyFill="1" applyBorder="1" applyAlignment="1">
      <alignment horizontal="center" vertical="center"/>
    </xf>
    <xf numFmtId="2" fontId="6" fillId="8" borderId="14" xfId="0" applyNumberFormat="1" applyFont="1" applyFill="1" applyBorder="1" applyAlignment="1">
      <alignment horizontal="center" vertical="center"/>
    </xf>
    <xf numFmtId="2" fontId="4" fillId="15" borderId="28" xfId="0" applyNumberFormat="1" applyFont="1" applyFill="1" applyBorder="1" applyAlignment="1">
      <alignment horizontal="center" vertical="center"/>
    </xf>
    <xf numFmtId="2" fontId="4" fillId="15" borderId="8" xfId="0" applyNumberFormat="1" applyFont="1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2" fontId="0" fillId="11" borderId="27" xfId="0" applyNumberFormat="1" applyFill="1" applyBorder="1" applyAlignment="1">
      <alignment horizontal="center" vertical="center"/>
    </xf>
    <xf numFmtId="2" fontId="0" fillId="11" borderId="7" xfId="0" applyNumberFormat="1" applyFill="1" applyBorder="1" applyAlignment="1">
      <alignment horizontal="center" vertical="center"/>
    </xf>
    <xf numFmtId="2" fontId="0" fillId="11" borderId="6" xfId="0" applyNumberFormat="1" applyFill="1" applyBorder="1" applyAlignment="1">
      <alignment horizontal="center" vertical="center"/>
    </xf>
    <xf numFmtId="2" fontId="0" fillId="11" borderId="14" xfId="0" applyNumberFormat="1" applyFill="1" applyBorder="1" applyAlignment="1">
      <alignment horizontal="center" vertical="center"/>
    </xf>
    <xf numFmtId="0" fontId="6" fillId="11" borderId="17" xfId="0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" fillId="11" borderId="1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0" fillId="0" borderId="17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6" fillId="0" borderId="17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5" xfId="0" applyFont="1" applyFill="1" applyBorder="1" applyAlignment="1">
      <alignment horizontal="center" vertical="center"/>
    </xf>
    <xf numFmtId="14" fontId="0" fillId="5" borderId="29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29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29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5" fillId="5" borderId="12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31" xfId="0" applyFont="1" applyFill="1" applyBorder="1" applyAlignment="1">
      <alignment horizontal="center"/>
    </xf>
    <xf numFmtId="0" fontId="5" fillId="5" borderId="42" xfId="0" applyFont="1" applyFill="1" applyBorder="1" applyAlignment="1">
      <alignment horizontal="center"/>
    </xf>
    <xf numFmtId="14" fontId="0" fillId="5" borderId="33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29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38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/>
    </xf>
    <xf numFmtId="14" fontId="4" fillId="17" borderId="14" xfId="3" applyNumberFormat="1" applyFill="1" applyBorder="1" applyAlignment="1">
      <alignment horizontal="center"/>
    </xf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Z4 SP US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0.14046172539489671</c:v>
                </c:pt>
                <c:pt idx="3">
                  <c:v>0.19489671931956257</c:v>
                </c:pt>
                <c:pt idx="4">
                  <c:v>0.18760631834750913</c:v>
                </c:pt>
                <c:pt idx="5">
                  <c:v>0.15868772782503038</c:v>
                </c:pt>
                <c:pt idx="6">
                  <c:v>0.12004860267314703</c:v>
                </c:pt>
                <c:pt idx="7">
                  <c:v>6.9501822600243013E-2</c:v>
                </c:pt>
                <c:pt idx="8">
                  <c:v>4.3256379100850548E-2</c:v>
                </c:pt>
                <c:pt idx="9">
                  <c:v>6.0024301336573514E-2</c:v>
                </c:pt>
                <c:pt idx="10">
                  <c:v>1.9441069258809233E-2</c:v>
                </c:pt>
                <c:pt idx="11">
                  <c:v>3.1591737545565005E-3</c:v>
                </c:pt>
                <c:pt idx="12">
                  <c:v>2.9161603888213854E-3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84-48BD-8495-CDB1FEE7A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169088"/>
        <c:axId val="93054656"/>
      </c:barChart>
      <c:catAx>
        <c:axId val="94169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4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305465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1690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Z4 SP US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0.85953827460510324</c:v>
                </c:pt>
                <c:pt idx="4">
                  <c:v>0.6646415552855407</c:v>
                </c:pt>
                <c:pt idx="5">
                  <c:v>0.47703523693803163</c:v>
                </c:pt>
                <c:pt idx="6">
                  <c:v>0.31834750911300125</c:v>
                </c:pt>
                <c:pt idx="7">
                  <c:v>0.19829890643985421</c:v>
                </c:pt>
                <c:pt idx="8">
                  <c:v>0.12879708383961119</c:v>
                </c:pt>
                <c:pt idx="9">
                  <c:v>8.5540704738760631E-2</c:v>
                </c:pt>
                <c:pt idx="10">
                  <c:v>2.5516403402187117E-2</c:v>
                </c:pt>
                <c:pt idx="11">
                  <c:v>6.0753341433778859E-3</c:v>
                </c:pt>
                <c:pt idx="12">
                  <c:v>2.9161603888213854E-3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9-431F-BAFE-0BC4C3BA9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6384"/>
        <c:axId val="93056960"/>
      </c:scatterChart>
      <c:valAx>
        <c:axId val="93056384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960"/>
        <c:crosses val="autoZero"/>
        <c:crossBetween val="midCat"/>
      </c:valAx>
      <c:valAx>
        <c:axId val="9305696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384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0.14046172539489671</c:v>
                </c:pt>
                <c:pt idx="3">
                  <c:v>0.19489671931956257</c:v>
                </c:pt>
                <c:pt idx="4">
                  <c:v>0.18760631834750913</c:v>
                </c:pt>
                <c:pt idx="5">
                  <c:v>0.15868772782503038</c:v>
                </c:pt>
                <c:pt idx="6">
                  <c:v>0.12004860267314703</c:v>
                </c:pt>
                <c:pt idx="7">
                  <c:v>6.9501822600243013E-2</c:v>
                </c:pt>
                <c:pt idx="8">
                  <c:v>4.3256379100850548E-2</c:v>
                </c:pt>
                <c:pt idx="9">
                  <c:v>6.0024301336573514E-2</c:v>
                </c:pt>
                <c:pt idx="10">
                  <c:v>1.9441069258809233E-2</c:v>
                </c:pt>
                <c:pt idx="11">
                  <c:v>3.1591737545565005E-3</c:v>
                </c:pt>
                <c:pt idx="12">
                  <c:v>2.9161603888213854E-3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E3-4F09-8506-74B4552E1624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0.70710678118654746</c:v>
                </c:pt>
                <c:pt idx="1">
                  <c:v>0.70710678118654746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E3-4F09-8506-74B4552E1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9264"/>
        <c:axId val="93059840"/>
      </c:scatterChart>
      <c:valAx>
        <c:axId val="9305926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840"/>
        <c:crosses val="autoZero"/>
        <c:crossBetween val="midCat"/>
      </c:valAx>
      <c:valAx>
        <c:axId val="9305984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26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0.14046172539489671</c:v>
                </c:pt>
                <c:pt idx="3">
                  <c:v>0.19489671931956257</c:v>
                </c:pt>
                <c:pt idx="4">
                  <c:v>0.18760631834750913</c:v>
                </c:pt>
                <c:pt idx="5">
                  <c:v>0.15868772782503038</c:v>
                </c:pt>
                <c:pt idx="6">
                  <c:v>0.12004860267314703</c:v>
                </c:pt>
                <c:pt idx="7">
                  <c:v>6.9501822600243013E-2</c:v>
                </c:pt>
                <c:pt idx="8">
                  <c:v>4.3256379100850548E-2</c:v>
                </c:pt>
                <c:pt idx="9">
                  <c:v>6.0024301336573514E-2</c:v>
                </c:pt>
                <c:pt idx="10">
                  <c:v>1.9441069258809233E-2</c:v>
                </c:pt>
                <c:pt idx="11">
                  <c:v>3.1591737545565005E-3</c:v>
                </c:pt>
                <c:pt idx="12">
                  <c:v>2.9161603888213854E-3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CA-497A-BAD4-328839DB0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37984"/>
        <c:axId val="100538560"/>
      </c:scatterChart>
      <c:valAx>
        <c:axId val="10053798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8560"/>
        <c:crosses val="autoZero"/>
        <c:crossBetween val="midCat"/>
      </c:valAx>
      <c:valAx>
        <c:axId val="100538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798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0.14046172539489671</c:v>
                </c:pt>
                <c:pt idx="3">
                  <c:v>0.19489671931956257</c:v>
                </c:pt>
                <c:pt idx="4">
                  <c:v>0.18760631834750913</c:v>
                </c:pt>
                <c:pt idx="5">
                  <c:v>0.15868772782503038</c:v>
                </c:pt>
                <c:pt idx="6">
                  <c:v>0.12004860267314703</c:v>
                </c:pt>
                <c:pt idx="7">
                  <c:v>6.9501822600243013E-2</c:v>
                </c:pt>
                <c:pt idx="8">
                  <c:v>4.3256379100850548E-2</c:v>
                </c:pt>
                <c:pt idx="9">
                  <c:v>6.0024301336573514E-2</c:v>
                </c:pt>
                <c:pt idx="10">
                  <c:v>1.9441069258809233E-2</c:v>
                </c:pt>
                <c:pt idx="11">
                  <c:v>3.1591737545565005E-3</c:v>
                </c:pt>
                <c:pt idx="12">
                  <c:v>2.9161603888213854E-3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B6-4C04-9E70-8A31368BD739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0.70710678118654746</c:v>
                </c:pt>
                <c:pt idx="1">
                  <c:v>0.70710678118654746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B6-4C04-9E70-8A31368BD739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0.61599999999999999</c:v>
                </c:pt>
                <c:pt idx="1">
                  <c:v>0.61599999999999999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5.4977118914638107E-2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B6-4C04-9E70-8A31368B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56800"/>
        <c:axId val="100557376"/>
      </c:scatterChart>
      <c:valAx>
        <c:axId val="100556800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7376"/>
        <c:crosses val="autoZero"/>
        <c:crossBetween val="midCat"/>
      </c:valAx>
      <c:valAx>
        <c:axId val="100557376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6800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zoomScale="160" zoomScaleNormal="160" workbookViewId="0">
      <selection activeCell="C9" sqref="C9"/>
    </sheetView>
  </sheetViews>
  <sheetFormatPr defaultColWidth="9.109375" defaultRowHeight="10.199999999999999" x14ac:dyDescent="0.2"/>
  <cols>
    <col min="1" max="1" width="5.109375" style="251" customWidth="1"/>
    <col min="2" max="2" width="30.44140625" style="251" bestFit="1" customWidth="1"/>
    <col min="3" max="3" width="15.6640625" style="252" customWidth="1"/>
    <col min="4" max="8" width="15.6640625" style="251" customWidth="1"/>
    <col min="9" max="9" width="15.6640625" style="284" customWidth="1"/>
    <col min="10" max="10" width="15.6640625" style="251" customWidth="1"/>
    <col min="11" max="11" width="20.6640625" style="251" customWidth="1"/>
    <col min="12" max="16384" width="9.109375" style="251"/>
  </cols>
  <sheetData>
    <row r="1" spans="1:11" ht="17.25" customHeight="1" thickBot="1" x14ac:dyDescent="0.25">
      <c r="D1" s="253"/>
      <c r="E1" s="254"/>
      <c r="H1" s="254"/>
      <c r="I1" s="253"/>
      <c r="J1" s="254"/>
      <c r="K1" s="253"/>
    </row>
    <row r="2" spans="1:11" ht="17.25" customHeight="1" x14ac:dyDescent="0.3">
      <c r="B2" s="255" t="s">
        <v>2</v>
      </c>
      <c r="C2" s="256" t="s">
        <v>20</v>
      </c>
      <c r="D2" s="253"/>
      <c r="E2" s="305" t="s">
        <v>198</v>
      </c>
      <c r="F2" s="305"/>
      <c r="I2" s="253"/>
      <c r="K2" s="253"/>
    </row>
    <row r="3" spans="1:11" ht="17.25" customHeight="1" thickBot="1" x14ac:dyDescent="0.35">
      <c r="B3" s="257" t="s">
        <v>3</v>
      </c>
      <c r="C3" s="258" t="s">
        <v>5</v>
      </c>
      <c r="D3" s="259"/>
      <c r="E3" s="305" t="s">
        <v>199</v>
      </c>
      <c r="F3" s="305" t="s">
        <v>200</v>
      </c>
      <c r="I3" s="260"/>
      <c r="J3" s="260"/>
      <c r="K3" s="259"/>
    </row>
    <row r="4" spans="1:11" ht="17.25" customHeight="1" x14ac:dyDescent="0.3">
      <c r="B4" s="261" t="s">
        <v>1</v>
      </c>
      <c r="C4" s="262">
        <v>44342</v>
      </c>
      <c r="D4" s="259"/>
      <c r="E4" s="305"/>
      <c r="F4" s="305"/>
      <c r="I4" s="260"/>
      <c r="J4" s="260"/>
      <c r="K4" s="259"/>
    </row>
    <row r="5" spans="1:11" ht="17.25" customHeight="1" x14ac:dyDescent="0.3">
      <c r="B5" s="263" t="s">
        <v>42</v>
      </c>
      <c r="C5" s="309"/>
      <c r="D5" s="259"/>
      <c r="E5" s="305"/>
      <c r="F5" s="305"/>
      <c r="I5" s="260"/>
      <c r="J5" s="260"/>
      <c r="K5" s="259"/>
    </row>
    <row r="6" spans="1:11" ht="17.25" customHeight="1" x14ac:dyDescent="0.3">
      <c r="B6" s="308" t="s">
        <v>201</v>
      </c>
      <c r="C6" s="388"/>
      <c r="D6" s="388"/>
      <c r="E6" s="307"/>
      <c r="F6" s="1"/>
      <c r="G6" s="1"/>
      <c r="I6" s="260"/>
      <c r="J6" s="260"/>
      <c r="K6" s="259"/>
    </row>
    <row r="7" spans="1:11" ht="17.25" customHeight="1" x14ac:dyDescent="0.3">
      <c r="B7" s="264" t="s">
        <v>187</v>
      </c>
      <c r="C7" s="310" t="s">
        <v>203</v>
      </c>
      <c r="D7" s="259" t="s">
        <v>202</v>
      </c>
      <c r="E7" s="312">
        <v>44257</v>
      </c>
      <c r="F7" s="305"/>
      <c r="I7" s="260"/>
      <c r="J7" s="260"/>
      <c r="K7" s="259"/>
    </row>
    <row r="8" spans="1:11" ht="17.25" customHeight="1" x14ac:dyDescent="0.3">
      <c r="B8" s="265" t="s">
        <v>4</v>
      </c>
      <c r="C8" s="266" t="s">
        <v>204</v>
      </c>
      <c r="D8" s="259"/>
      <c r="E8" s="305"/>
      <c r="F8" s="305"/>
      <c r="I8" s="260"/>
      <c r="J8" s="260"/>
      <c r="K8" s="259"/>
    </row>
    <row r="9" spans="1:11" ht="17.25" customHeight="1" thickBot="1" x14ac:dyDescent="0.35">
      <c r="B9" s="267" t="s">
        <v>21</v>
      </c>
      <c r="C9" s="268">
        <f>C35+C57+C79+C101</f>
        <v>20565</v>
      </c>
      <c r="D9" s="259"/>
      <c r="E9" s="305"/>
      <c r="F9" s="305"/>
      <c r="I9" s="260"/>
      <c r="J9" s="260"/>
      <c r="K9" s="259"/>
    </row>
    <row r="10" spans="1:11" ht="17.25" customHeight="1" thickBot="1" x14ac:dyDescent="0.35">
      <c r="A10" s="313" t="s">
        <v>46</v>
      </c>
      <c r="B10" s="269">
        <v>250</v>
      </c>
      <c r="C10" s="270">
        <f>K32+K54+K76+K98</f>
        <v>0</v>
      </c>
      <c r="D10" s="259"/>
      <c r="E10" s="305"/>
      <c r="F10" s="305"/>
      <c r="I10" s="260"/>
      <c r="J10" s="260"/>
      <c r="K10" s="259"/>
    </row>
    <row r="11" spans="1:11" ht="17.25" customHeight="1" thickBot="1" x14ac:dyDescent="0.35">
      <c r="A11" s="314"/>
      <c r="B11" s="271">
        <v>125</v>
      </c>
      <c r="C11" s="270">
        <f t="shared" ref="C11:C22" si="0">K33+K55+K77+K99</f>
        <v>0</v>
      </c>
      <c r="D11" s="259"/>
      <c r="E11" s="305"/>
      <c r="F11" s="305"/>
      <c r="I11" s="260"/>
      <c r="J11" s="260"/>
      <c r="K11" s="259"/>
    </row>
    <row r="12" spans="1:11" ht="17.25" customHeight="1" thickBot="1" x14ac:dyDescent="0.35">
      <c r="A12" s="314"/>
      <c r="B12" s="271">
        <v>63</v>
      </c>
      <c r="C12" s="270">
        <f t="shared" si="0"/>
        <v>2890</v>
      </c>
      <c r="D12" s="259"/>
      <c r="E12" s="305"/>
      <c r="F12" s="305"/>
      <c r="I12" s="260"/>
      <c r="J12" s="260"/>
      <c r="K12" s="259"/>
    </row>
    <row r="13" spans="1:11" ht="17.25" customHeight="1" thickBot="1" x14ac:dyDescent="0.35">
      <c r="A13" s="315"/>
      <c r="B13" s="272">
        <v>31.5</v>
      </c>
      <c r="C13" s="270">
        <f t="shared" si="0"/>
        <v>4010</v>
      </c>
      <c r="D13" s="259"/>
      <c r="E13" s="306"/>
      <c r="F13" s="306"/>
      <c r="I13" s="260"/>
      <c r="J13" s="260"/>
      <c r="K13" s="259"/>
    </row>
    <row r="14" spans="1:11" ht="17.25" customHeight="1" thickBot="1" x14ac:dyDescent="0.25">
      <c r="A14" s="316" t="s">
        <v>45</v>
      </c>
      <c r="B14" s="273">
        <v>16</v>
      </c>
      <c r="C14" s="270">
        <f t="shared" si="0"/>
        <v>3860</v>
      </c>
      <c r="D14" s="259"/>
      <c r="I14" s="252"/>
      <c r="J14" s="252"/>
      <c r="K14" s="259"/>
    </row>
    <row r="15" spans="1:11" ht="17.25" customHeight="1" thickBot="1" x14ac:dyDescent="0.25">
      <c r="A15" s="316"/>
      <c r="B15" s="274">
        <v>8</v>
      </c>
      <c r="C15" s="270">
        <f t="shared" si="0"/>
        <v>3265</v>
      </c>
      <c r="D15" s="259"/>
      <c r="I15" s="260"/>
      <c r="J15" s="260"/>
      <c r="K15" s="259"/>
    </row>
    <row r="16" spans="1:11" ht="17.25" customHeight="1" thickBot="1" x14ac:dyDescent="0.25">
      <c r="A16" s="316"/>
      <c r="B16" s="274">
        <v>4</v>
      </c>
      <c r="C16" s="270">
        <f t="shared" si="0"/>
        <v>2470</v>
      </c>
      <c r="D16" s="259"/>
      <c r="I16" s="260"/>
      <c r="J16" s="260"/>
      <c r="K16" s="259"/>
    </row>
    <row r="17" spans="1:11" ht="17.25" customHeight="1" thickBot="1" x14ac:dyDescent="0.25">
      <c r="A17" s="316"/>
      <c r="B17" s="274">
        <v>2</v>
      </c>
      <c r="C17" s="270">
        <f t="shared" si="0"/>
        <v>1430</v>
      </c>
      <c r="D17" s="259"/>
      <c r="I17" s="260"/>
      <c r="J17" s="260"/>
      <c r="K17" s="259"/>
    </row>
    <row r="18" spans="1:11" ht="17.25" customHeight="1" thickBot="1" x14ac:dyDescent="0.25">
      <c r="A18" s="316"/>
      <c r="B18" s="274">
        <v>1</v>
      </c>
      <c r="C18" s="270">
        <f t="shared" si="0"/>
        <v>890</v>
      </c>
      <c r="I18" s="275"/>
      <c r="K18" s="276"/>
    </row>
    <row r="19" spans="1:11" ht="17.25" customHeight="1" thickBot="1" x14ac:dyDescent="0.25">
      <c r="A19" s="317"/>
      <c r="B19" s="270">
        <v>0.5</v>
      </c>
      <c r="C19" s="270">
        <f t="shared" si="0"/>
        <v>1235</v>
      </c>
      <c r="I19" s="275"/>
      <c r="K19" s="277"/>
    </row>
    <row r="20" spans="1:11" ht="17.25" customHeight="1" thickBot="1" x14ac:dyDescent="0.25">
      <c r="A20" s="318" t="s">
        <v>44</v>
      </c>
      <c r="B20" s="278">
        <v>0.25</v>
      </c>
      <c r="C20" s="270">
        <f t="shared" si="0"/>
        <v>400</v>
      </c>
      <c r="I20" s="275"/>
    </row>
    <row r="21" spans="1:11" ht="17.25" customHeight="1" thickBot="1" x14ac:dyDescent="0.25">
      <c r="A21" s="319"/>
      <c r="B21" s="279">
        <v>0.125</v>
      </c>
      <c r="C21" s="270">
        <f t="shared" si="0"/>
        <v>65</v>
      </c>
      <c r="I21" s="275"/>
      <c r="K21" s="276"/>
    </row>
    <row r="22" spans="1:11" ht="17.25" customHeight="1" thickBot="1" x14ac:dyDescent="0.25">
      <c r="A22" s="319"/>
      <c r="B22" s="279">
        <v>6.3E-2</v>
      </c>
      <c r="C22" s="270">
        <f t="shared" si="0"/>
        <v>60</v>
      </c>
      <c r="I22" s="275"/>
      <c r="K22" s="276"/>
    </row>
    <row r="23" spans="1:11" ht="17.25" customHeight="1" thickBot="1" x14ac:dyDescent="0.25">
      <c r="A23" s="320"/>
      <c r="B23" s="280">
        <v>3.1E-2</v>
      </c>
      <c r="C23" s="270">
        <v>0</v>
      </c>
      <c r="I23" s="275"/>
      <c r="K23" s="276"/>
    </row>
    <row r="24" spans="1:11" ht="17.25" customHeight="1" thickBot="1" x14ac:dyDescent="0.25">
      <c r="A24" s="320"/>
      <c r="B24" s="281">
        <v>3.8999999999999998E-3</v>
      </c>
      <c r="C24" s="270">
        <v>0</v>
      </c>
      <c r="I24" s="275"/>
      <c r="K24" s="276"/>
    </row>
    <row r="25" spans="1:11" ht="17.25" customHeight="1" thickBot="1" x14ac:dyDescent="0.25">
      <c r="A25" s="321"/>
      <c r="B25" s="282">
        <v>6.0000000000000002E-5</v>
      </c>
      <c r="C25" s="270">
        <v>0</v>
      </c>
      <c r="I25" s="275"/>
      <c r="K25" s="276"/>
    </row>
    <row r="26" spans="1:11" ht="17.25" customHeight="1" x14ac:dyDescent="0.2">
      <c r="B26" s="259"/>
      <c r="C26" s="283"/>
      <c r="I26" s="275"/>
      <c r="K26" s="276"/>
    </row>
    <row r="27" spans="1:11" ht="17.25" customHeight="1" x14ac:dyDescent="0.2">
      <c r="C27" s="251"/>
      <c r="I27" s="275"/>
    </row>
    <row r="28" spans="1:11" ht="25.5" customHeight="1" x14ac:dyDescent="0.2">
      <c r="B28" s="259"/>
      <c r="C28" s="251"/>
    </row>
    <row r="29" spans="1:11" x14ac:dyDescent="0.2">
      <c r="D29" s="253" t="s">
        <v>2</v>
      </c>
      <c r="E29" s="254"/>
      <c r="F29" s="253" t="s">
        <v>23</v>
      </c>
      <c r="G29" s="254"/>
      <c r="H29" s="254"/>
      <c r="I29" s="253" t="s">
        <v>24</v>
      </c>
      <c r="J29" s="254"/>
      <c r="K29" s="253" t="s">
        <v>20</v>
      </c>
    </row>
    <row r="30" spans="1:11" x14ac:dyDescent="0.2">
      <c r="C30" s="285"/>
      <c r="D30" s="253" t="s">
        <v>3</v>
      </c>
      <c r="F30" s="253" t="s">
        <v>5</v>
      </c>
      <c r="I30" s="253" t="s">
        <v>5</v>
      </c>
      <c r="K30" s="253" t="s">
        <v>5</v>
      </c>
    </row>
    <row r="31" spans="1:11" x14ac:dyDescent="0.2">
      <c r="B31" s="254" t="s">
        <v>22</v>
      </c>
      <c r="C31" s="285"/>
      <c r="D31" s="286">
        <v>250</v>
      </c>
      <c r="E31" s="287">
        <v>0</v>
      </c>
      <c r="F31" s="287">
        <v>0</v>
      </c>
      <c r="G31" s="287">
        <v>0</v>
      </c>
      <c r="H31" s="288">
        <v>0</v>
      </c>
      <c r="I31" s="288">
        <v>0</v>
      </c>
      <c r="J31" s="288">
        <v>0</v>
      </c>
      <c r="K31" s="289">
        <f>AVERAGE(H31:J31)-AVERAGE(E31:G31)</f>
        <v>0</v>
      </c>
    </row>
    <row r="32" spans="1:11" ht="10.8" thickBot="1" x14ac:dyDescent="0.25">
      <c r="B32" s="254" t="s">
        <v>25</v>
      </c>
      <c r="C32" s="285"/>
      <c r="D32" s="286">
        <v>125</v>
      </c>
      <c r="E32" s="287">
        <v>0</v>
      </c>
      <c r="F32" s="287">
        <v>0</v>
      </c>
      <c r="G32" s="287">
        <v>0</v>
      </c>
      <c r="H32" s="288">
        <v>0</v>
      </c>
      <c r="I32" s="288">
        <v>0</v>
      </c>
      <c r="J32" s="288">
        <v>0</v>
      </c>
      <c r="K32" s="289">
        <f t="shared" ref="K32:K33" si="1">AVERAGE(H32:J32)-AVERAGE(E32:G32)</f>
        <v>0</v>
      </c>
    </row>
    <row r="33" spans="2:11" ht="10.8" thickBot="1" x14ac:dyDescent="0.25">
      <c r="B33" s="254" t="s">
        <v>0</v>
      </c>
      <c r="C33" s="290"/>
      <c r="D33" s="291">
        <v>63</v>
      </c>
      <c r="E33" s="287">
        <v>1545</v>
      </c>
      <c r="F33" s="287">
        <f>E33</f>
        <v>1545</v>
      </c>
      <c r="G33" s="287">
        <f>F33</f>
        <v>1545</v>
      </c>
      <c r="H33" s="288">
        <v>1545</v>
      </c>
      <c r="I33" s="288">
        <f>H33</f>
        <v>1545</v>
      </c>
      <c r="J33" s="288">
        <f>I33</f>
        <v>1545</v>
      </c>
      <c r="K33" s="289">
        <f t="shared" si="1"/>
        <v>0</v>
      </c>
    </row>
    <row r="34" spans="2:11" ht="10.8" thickBot="1" x14ac:dyDescent="0.25">
      <c r="B34" s="254" t="s">
        <v>26</v>
      </c>
      <c r="C34" s="292"/>
      <c r="D34" s="291">
        <v>31.5</v>
      </c>
      <c r="E34" s="287">
        <v>1720</v>
      </c>
      <c r="F34" s="287">
        <f t="shared" ref="F34:G44" si="2">E34</f>
        <v>1720</v>
      </c>
      <c r="G34" s="287">
        <f t="shared" si="2"/>
        <v>1720</v>
      </c>
      <c r="H34" s="288">
        <v>4610</v>
      </c>
      <c r="I34" s="288">
        <f t="shared" ref="I34:J44" si="3">H34</f>
        <v>4610</v>
      </c>
      <c r="J34" s="288">
        <f t="shared" si="3"/>
        <v>4610</v>
      </c>
      <c r="K34" s="289">
        <f>AVERAGE(H34:J34)-AVERAGE(E34:G34)</f>
        <v>2890</v>
      </c>
    </row>
    <row r="35" spans="2:11" ht="10.8" thickBot="1" x14ac:dyDescent="0.25">
      <c r="B35" s="254" t="s">
        <v>27</v>
      </c>
      <c r="C35" s="293">
        <f>D47-D45</f>
        <v>20565</v>
      </c>
      <c r="D35" s="291">
        <v>16</v>
      </c>
      <c r="E35" s="287">
        <v>1760</v>
      </c>
      <c r="F35" s="287">
        <f t="shared" si="2"/>
        <v>1760</v>
      </c>
      <c r="G35" s="287">
        <f t="shared" si="2"/>
        <v>1760</v>
      </c>
      <c r="H35" s="288">
        <v>5770</v>
      </c>
      <c r="I35" s="288">
        <f t="shared" si="3"/>
        <v>5770</v>
      </c>
      <c r="J35" s="288">
        <f t="shared" si="3"/>
        <v>5770</v>
      </c>
      <c r="K35" s="289">
        <f t="shared" ref="K35:K44" si="4">AVERAGE(H35:J35)-AVERAGE(E35:G35)</f>
        <v>4010</v>
      </c>
    </row>
    <row r="36" spans="2:11" x14ac:dyDescent="0.2">
      <c r="B36" s="254" t="s">
        <v>28</v>
      </c>
      <c r="C36" s="252" t="s">
        <v>29</v>
      </c>
      <c r="D36" s="286">
        <v>8</v>
      </c>
      <c r="E36" s="287">
        <v>1495</v>
      </c>
      <c r="F36" s="287">
        <f t="shared" si="2"/>
        <v>1495</v>
      </c>
      <c r="G36" s="287">
        <f t="shared" si="2"/>
        <v>1495</v>
      </c>
      <c r="H36" s="288">
        <v>5355</v>
      </c>
      <c r="I36" s="288">
        <f t="shared" si="3"/>
        <v>5355</v>
      </c>
      <c r="J36" s="288">
        <f t="shared" si="3"/>
        <v>5355</v>
      </c>
      <c r="K36" s="289">
        <f t="shared" si="4"/>
        <v>3860</v>
      </c>
    </row>
    <row r="37" spans="2:11" x14ac:dyDescent="0.2">
      <c r="D37" s="286">
        <v>4</v>
      </c>
      <c r="E37" s="287">
        <v>1560</v>
      </c>
      <c r="F37" s="287">
        <f t="shared" si="2"/>
        <v>1560</v>
      </c>
      <c r="G37" s="287">
        <f t="shared" si="2"/>
        <v>1560</v>
      </c>
      <c r="H37" s="288">
        <v>4825</v>
      </c>
      <c r="I37" s="288">
        <f t="shared" si="3"/>
        <v>4825</v>
      </c>
      <c r="J37" s="288">
        <f t="shared" si="3"/>
        <v>4825</v>
      </c>
      <c r="K37" s="289">
        <f t="shared" si="4"/>
        <v>3265</v>
      </c>
    </row>
    <row r="38" spans="2:11" x14ac:dyDescent="0.2">
      <c r="B38" s="254"/>
      <c r="C38" s="251"/>
      <c r="D38" s="286">
        <v>2</v>
      </c>
      <c r="E38" s="287">
        <v>1365</v>
      </c>
      <c r="F38" s="287">
        <f t="shared" si="2"/>
        <v>1365</v>
      </c>
      <c r="G38" s="287">
        <f t="shared" si="2"/>
        <v>1365</v>
      </c>
      <c r="H38" s="288">
        <v>3835</v>
      </c>
      <c r="I38" s="288">
        <f t="shared" si="3"/>
        <v>3835</v>
      </c>
      <c r="J38" s="288">
        <f t="shared" si="3"/>
        <v>3835</v>
      </c>
      <c r="K38" s="289">
        <f t="shared" si="4"/>
        <v>2470</v>
      </c>
    </row>
    <row r="39" spans="2:11" x14ac:dyDescent="0.2">
      <c r="C39" s="251"/>
      <c r="D39" s="286">
        <v>1</v>
      </c>
      <c r="E39" s="287">
        <v>1195</v>
      </c>
      <c r="F39" s="287">
        <f t="shared" si="2"/>
        <v>1195</v>
      </c>
      <c r="G39" s="287">
        <f t="shared" si="2"/>
        <v>1195</v>
      </c>
      <c r="H39" s="288">
        <v>2625</v>
      </c>
      <c r="I39" s="288">
        <f t="shared" si="3"/>
        <v>2625</v>
      </c>
      <c r="J39" s="288">
        <f t="shared" si="3"/>
        <v>2625</v>
      </c>
      <c r="K39" s="289">
        <f t="shared" si="4"/>
        <v>1430</v>
      </c>
    </row>
    <row r="40" spans="2:11" x14ac:dyDescent="0.2">
      <c r="C40" s="251"/>
      <c r="D40" s="286">
        <v>0.5</v>
      </c>
      <c r="E40" s="287">
        <v>1040</v>
      </c>
      <c r="F40" s="287">
        <f t="shared" si="2"/>
        <v>1040</v>
      </c>
      <c r="G40" s="287">
        <f t="shared" si="2"/>
        <v>1040</v>
      </c>
      <c r="H40" s="288">
        <v>1930</v>
      </c>
      <c r="I40" s="288">
        <f t="shared" si="3"/>
        <v>1930</v>
      </c>
      <c r="J40" s="288">
        <f t="shared" si="3"/>
        <v>1930</v>
      </c>
      <c r="K40" s="289">
        <f t="shared" si="4"/>
        <v>890</v>
      </c>
    </row>
    <row r="41" spans="2:11" x14ac:dyDescent="0.2">
      <c r="C41" s="251"/>
      <c r="D41" s="286">
        <v>0.25</v>
      </c>
      <c r="E41" s="287">
        <v>975</v>
      </c>
      <c r="F41" s="287">
        <f t="shared" si="2"/>
        <v>975</v>
      </c>
      <c r="G41" s="287">
        <f t="shared" si="2"/>
        <v>975</v>
      </c>
      <c r="H41" s="288">
        <v>2210</v>
      </c>
      <c r="I41" s="288">
        <f t="shared" si="3"/>
        <v>2210</v>
      </c>
      <c r="J41" s="288">
        <f t="shared" si="3"/>
        <v>2210</v>
      </c>
      <c r="K41" s="289">
        <f t="shared" si="4"/>
        <v>1235</v>
      </c>
    </row>
    <row r="42" spans="2:11" x14ac:dyDescent="0.2">
      <c r="C42" s="251"/>
      <c r="D42" s="286">
        <v>0.125</v>
      </c>
      <c r="E42" s="287">
        <v>950</v>
      </c>
      <c r="F42" s="287">
        <f t="shared" si="2"/>
        <v>950</v>
      </c>
      <c r="G42" s="287">
        <f t="shared" si="2"/>
        <v>950</v>
      </c>
      <c r="H42" s="288">
        <v>1350</v>
      </c>
      <c r="I42" s="288">
        <f t="shared" si="3"/>
        <v>1350</v>
      </c>
      <c r="J42" s="288">
        <f t="shared" si="3"/>
        <v>1350</v>
      </c>
      <c r="K42" s="289">
        <f t="shared" si="4"/>
        <v>400</v>
      </c>
    </row>
    <row r="43" spans="2:11" x14ac:dyDescent="0.2">
      <c r="C43" s="251"/>
      <c r="D43" s="286">
        <v>6.3E-2</v>
      </c>
      <c r="E43" s="287">
        <v>910</v>
      </c>
      <c r="F43" s="287">
        <f t="shared" si="2"/>
        <v>910</v>
      </c>
      <c r="G43" s="287">
        <f t="shared" si="2"/>
        <v>910</v>
      </c>
      <c r="H43" s="288">
        <v>975</v>
      </c>
      <c r="I43" s="288">
        <f t="shared" si="3"/>
        <v>975</v>
      </c>
      <c r="J43" s="288">
        <f t="shared" si="3"/>
        <v>975</v>
      </c>
      <c r="K43" s="289">
        <f t="shared" si="4"/>
        <v>65</v>
      </c>
    </row>
    <row r="44" spans="2:11" ht="10.8" thickBot="1" x14ac:dyDescent="0.25">
      <c r="C44" s="251"/>
      <c r="D44" s="286" t="s">
        <v>196</v>
      </c>
      <c r="E44" s="287">
        <v>1685</v>
      </c>
      <c r="F44" s="287">
        <f t="shared" si="2"/>
        <v>1685</v>
      </c>
      <c r="G44" s="287">
        <f t="shared" si="2"/>
        <v>1685</v>
      </c>
      <c r="H44" s="288">
        <v>1745</v>
      </c>
      <c r="I44" s="288">
        <f t="shared" si="3"/>
        <v>1745</v>
      </c>
      <c r="J44" s="288">
        <f t="shared" si="3"/>
        <v>1745</v>
      </c>
      <c r="K44" s="289">
        <f t="shared" si="4"/>
        <v>60</v>
      </c>
    </row>
    <row r="45" spans="2:11" ht="10.8" thickBot="1" x14ac:dyDescent="0.25">
      <c r="C45" s="295" t="s">
        <v>30</v>
      </c>
      <c r="D45" s="296">
        <f>3315+3325</f>
        <v>6640</v>
      </c>
      <c r="I45" s="275"/>
      <c r="J45" s="251" t="s">
        <v>31</v>
      </c>
      <c r="K45" s="276">
        <f>SUM(K31:K44)</f>
        <v>20575</v>
      </c>
    </row>
    <row r="46" spans="2:11" ht="10.8" thickBot="1" x14ac:dyDescent="0.25">
      <c r="B46" s="284" t="s">
        <v>32</v>
      </c>
      <c r="C46" s="251"/>
      <c r="I46" s="275"/>
      <c r="J46" s="251" t="s">
        <v>41</v>
      </c>
      <c r="K46" s="311">
        <f>((C35-K45)/C35)</f>
        <v>-4.8626306831996109E-4</v>
      </c>
    </row>
    <row r="47" spans="2:11" ht="10.8" thickBot="1" x14ac:dyDescent="0.25">
      <c r="B47" s="295" t="s">
        <v>33</v>
      </c>
      <c r="C47" s="295"/>
      <c r="D47" s="300">
        <f>14400+12805</f>
        <v>27205</v>
      </c>
      <c r="E47" s="301" t="s">
        <v>195</v>
      </c>
      <c r="G47" s="276"/>
      <c r="I47" s="275"/>
      <c r="K47" s="302"/>
    </row>
    <row r="48" spans="2:11" ht="10.8" thickBot="1" x14ac:dyDescent="0.25">
      <c r="B48" s="251" t="s">
        <v>34</v>
      </c>
      <c r="C48" s="251"/>
      <c r="D48" s="298"/>
      <c r="E48" s="299"/>
      <c r="I48" s="275"/>
    </row>
    <row r="49" spans="2:11" ht="10.8" thickBot="1" x14ac:dyDescent="0.25">
      <c r="B49" s="251" t="s">
        <v>35</v>
      </c>
      <c r="D49" s="297"/>
      <c r="I49" s="275"/>
    </row>
    <row r="50" spans="2:11" ht="27.75" customHeight="1" x14ac:dyDescent="0.2">
      <c r="B50" s="252"/>
      <c r="C50" s="251"/>
      <c r="H50" s="275"/>
      <c r="I50" s="251"/>
    </row>
    <row r="51" spans="2:11" x14ac:dyDescent="0.2">
      <c r="D51" s="253" t="s">
        <v>2</v>
      </c>
      <c r="E51" s="254"/>
      <c r="F51" s="253" t="s">
        <v>23</v>
      </c>
      <c r="G51" s="254"/>
      <c r="H51" s="254"/>
      <c r="I51" s="253" t="s">
        <v>24</v>
      </c>
      <c r="J51" s="254"/>
      <c r="K51" s="253" t="s">
        <v>20</v>
      </c>
    </row>
    <row r="52" spans="2:11" x14ac:dyDescent="0.2">
      <c r="C52" s="285"/>
      <c r="D52" s="253" t="s">
        <v>3</v>
      </c>
      <c r="F52" s="253" t="s">
        <v>5</v>
      </c>
      <c r="I52" s="253" t="s">
        <v>5</v>
      </c>
      <c r="K52" s="253" t="s">
        <v>5</v>
      </c>
    </row>
    <row r="53" spans="2:11" x14ac:dyDescent="0.2">
      <c r="B53" s="254" t="s">
        <v>22</v>
      </c>
      <c r="C53" s="285"/>
      <c r="D53" s="286">
        <v>256</v>
      </c>
      <c r="E53" s="287">
        <v>0</v>
      </c>
      <c r="F53" s="287">
        <v>0</v>
      </c>
      <c r="G53" s="287">
        <v>0</v>
      </c>
      <c r="H53" s="288">
        <v>0</v>
      </c>
      <c r="I53" s="288">
        <v>0</v>
      </c>
      <c r="J53" s="288">
        <v>0</v>
      </c>
      <c r="K53" s="289">
        <f>AVERAGE(H53:J53)-AVERAGE(E53:G53)</f>
        <v>0</v>
      </c>
    </row>
    <row r="54" spans="2:11" ht="10.8" thickBot="1" x14ac:dyDescent="0.25">
      <c r="B54" s="254" t="s">
        <v>25</v>
      </c>
      <c r="C54" s="285"/>
      <c r="D54" s="286">
        <v>128</v>
      </c>
      <c r="E54" s="287">
        <v>0</v>
      </c>
      <c r="F54" s="287">
        <v>0</v>
      </c>
      <c r="G54" s="287">
        <v>0</v>
      </c>
      <c r="H54" s="288">
        <v>0</v>
      </c>
      <c r="I54" s="288">
        <v>0</v>
      </c>
      <c r="J54" s="288">
        <v>0</v>
      </c>
      <c r="K54" s="289">
        <f t="shared" ref="K54:K60" si="5">AVERAGE(H54:J54)-AVERAGE(E54:G54)</f>
        <v>0</v>
      </c>
    </row>
    <row r="55" spans="2:11" ht="10.8" thickBot="1" x14ac:dyDescent="0.25">
      <c r="B55" s="254" t="s">
        <v>0</v>
      </c>
      <c r="C55" s="290"/>
      <c r="D55" s="291">
        <v>63</v>
      </c>
      <c r="E55" s="287">
        <v>0</v>
      </c>
      <c r="F55" s="287">
        <v>0</v>
      </c>
      <c r="G55" s="287">
        <v>0</v>
      </c>
      <c r="H55" s="288">
        <v>0</v>
      </c>
      <c r="I55" s="288">
        <v>0</v>
      </c>
      <c r="J55" s="288">
        <v>0</v>
      </c>
      <c r="K55" s="289">
        <f t="shared" si="5"/>
        <v>0</v>
      </c>
    </row>
    <row r="56" spans="2:11" ht="10.8" thickBot="1" x14ac:dyDescent="0.25">
      <c r="B56" s="254" t="s">
        <v>26</v>
      </c>
      <c r="C56" s="292"/>
      <c r="D56" s="291">
        <v>31.5</v>
      </c>
      <c r="E56" s="287">
        <v>0</v>
      </c>
      <c r="F56" s="287">
        <v>0</v>
      </c>
      <c r="G56" s="287">
        <v>0</v>
      </c>
      <c r="H56" s="288">
        <v>0</v>
      </c>
      <c r="I56" s="288">
        <v>0</v>
      </c>
      <c r="J56" s="288">
        <v>0</v>
      </c>
      <c r="K56" s="289">
        <f t="shared" si="5"/>
        <v>0</v>
      </c>
    </row>
    <row r="57" spans="2:11" ht="10.8" thickBot="1" x14ac:dyDescent="0.25">
      <c r="B57" s="254" t="s">
        <v>27</v>
      </c>
      <c r="C57" s="293">
        <f>D69-D67</f>
        <v>0</v>
      </c>
      <c r="D57" s="291">
        <v>16</v>
      </c>
      <c r="E57" s="287">
        <v>0</v>
      </c>
      <c r="F57" s="287">
        <v>0</v>
      </c>
      <c r="G57" s="287">
        <v>0</v>
      </c>
      <c r="H57" s="288">
        <v>0</v>
      </c>
      <c r="I57" s="288">
        <v>0</v>
      </c>
      <c r="J57" s="288">
        <v>0</v>
      </c>
      <c r="K57" s="289">
        <f t="shared" si="5"/>
        <v>0</v>
      </c>
    </row>
    <row r="58" spans="2:11" x14ac:dyDescent="0.2">
      <c r="B58" s="254" t="s">
        <v>28</v>
      </c>
      <c r="C58" s="252" t="s">
        <v>29</v>
      </c>
      <c r="D58" s="286">
        <v>8</v>
      </c>
      <c r="E58" s="287">
        <v>0</v>
      </c>
      <c r="F58" s="287">
        <v>0</v>
      </c>
      <c r="G58" s="287">
        <v>0</v>
      </c>
      <c r="H58" s="288">
        <v>0</v>
      </c>
      <c r="I58" s="288">
        <v>0</v>
      </c>
      <c r="J58" s="288">
        <v>0</v>
      </c>
      <c r="K58" s="289">
        <f t="shared" si="5"/>
        <v>0</v>
      </c>
    </row>
    <row r="59" spans="2:11" x14ac:dyDescent="0.2">
      <c r="D59" s="286">
        <v>4</v>
      </c>
      <c r="E59" s="287">
        <v>0</v>
      </c>
      <c r="F59" s="287">
        <v>0</v>
      </c>
      <c r="G59" s="287">
        <v>0</v>
      </c>
      <c r="H59" s="288">
        <v>0</v>
      </c>
      <c r="I59" s="288">
        <v>0</v>
      </c>
      <c r="J59" s="288">
        <v>0</v>
      </c>
      <c r="K59" s="289">
        <f t="shared" si="5"/>
        <v>0</v>
      </c>
    </row>
    <row r="60" spans="2:11" x14ac:dyDescent="0.2">
      <c r="B60" s="254"/>
      <c r="C60" s="251"/>
      <c r="D60" s="286">
        <v>2</v>
      </c>
      <c r="E60" s="287">
        <v>0</v>
      </c>
      <c r="F60" s="287">
        <v>0</v>
      </c>
      <c r="G60" s="287">
        <v>0</v>
      </c>
      <c r="H60" s="288">
        <v>0</v>
      </c>
      <c r="I60" s="288">
        <v>0</v>
      </c>
      <c r="J60" s="288">
        <v>0</v>
      </c>
      <c r="K60" s="289">
        <f t="shared" si="5"/>
        <v>0</v>
      </c>
    </row>
    <row r="61" spans="2:11" x14ac:dyDescent="0.2">
      <c r="C61" s="251"/>
      <c r="D61" s="286">
        <v>1</v>
      </c>
      <c r="E61" s="287">
        <v>0</v>
      </c>
      <c r="F61" s="287">
        <v>0</v>
      </c>
      <c r="G61" s="287">
        <v>0</v>
      </c>
      <c r="H61" s="288">
        <v>0</v>
      </c>
      <c r="I61" s="288">
        <v>0</v>
      </c>
      <c r="J61" s="288">
        <v>0</v>
      </c>
      <c r="K61" s="289">
        <f>AVERAGE(H61:J61)-AVERAGE(E61:G61)</f>
        <v>0</v>
      </c>
    </row>
    <row r="62" spans="2:11" x14ac:dyDescent="0.2">
      <c r="C62" s="251"/>
      <c r="D62" s="286">
        <v>0.5</v>
      </c>
      <c r="E62" s="287">
        <v>0</v>
      </c>
      <c r="F62" s="287">
        <v>0</v>
      </c>
      <c r="G62" s="287">
        <v>0</v>
      </c>
      <c r="H62" s="288">
        <v>0</v>
      </c>
      <c r="I62" s="288">
        <v>0</v>
      </c>
      <c r="J62" s="288">
        <v>0</v>
      </c>
      <c r="K62" s="289">
        <f>AVERAGE(H62:J62)-AVERAGE(E62:G62)</f>
        <v>0</v>
      </c>
    </row>
    <row r="63" spans="2:11" x14ac:dyDescent="0.2">
      <c r="C63" s="251"/>
      <c r="D63" s="286">
        <v>0.25</v>
      </c>
      <c r="E63" s="287">
        <v>0</v>
      </c>
      <c r="F63" s="287">
        <v>0</v>
      </c>
      <c r="G63" s="287">
        <v>0</v>
      </c>
      <c r="H63" s="288">
        <v>0</v>
      </c>
      <c r="I63" s="288">
        <v>0</v>
      </c>
      <c r="J63" s="288">
        <v>0</v>
      </c>
      <c r="K63" s="289">
        <f>AVERAGE(H63:J63)-AVERAGE(E63:G63)</f>
        <v>0</v>
      </c>
    </row>
    <row r="64" spans="2:11" x14ac:dyDescent="0.2">
      <c r="C64" s="251"/>
      <c r="D64" s="286">
        <v>0.125</v>
      </c>
      <c r="E64" s="287">
        <v>0</v>
      </c>
      <c r="F64" s="287">
        <v>0</v>
      </c>
      <c r="G64" s="287">
        <v>0</v>
      </c>
      <c r="H64" s="288">
        <v>0</v>
      </c>
      <c r="I64" s="288">
        <v>0</v>
      </c>
      <c r="J64" s="288">
        <v>0</v>
      </c>
      <c r="K64" s="289">
        <f>AVERAGE(H64:J64)-AVERAGE(E64:G64)</f>
        <v>0</v>
      </c>
    </row>
    <row r="65" spans="2:11" x14ac:dyDescent="0.2">
      <c r="C65" s="251"/>
      <c r="D65" s="286">
        <v>6.3E-2</v>
      </c>
      <c r="E65" s="287">
        <v>0</v>
      </c>
      <c r="F65" s="287">
        <v>0</v>
      </c>
      <c r="G65" s="287">
        <v>0</v>
      </c>
      <c r="H65" s="288">
        <v>0</v>
      </c>
      <c r="I65" s="288">
        <v>0</v>
      </c>
      <c r="J65" s="288">
        <v>0</v>
      </c>
      <c r="K65" s="289">
        <f t="shared" ref="K65" si="6">AVERAGE(H65:J65)-AVERAGE(E65:G65)</f>
        <v>0</v>
      </c>
    </row>
    <row r="66" spans="2:11" ht="10.8" thickBot="1" x14ac:dyDescent="0.25">
      <c r="C66" s="251"/>
      <c r="D66" s="286" t="s">
        <v>196</v>
      </c>
      <c r="E66" s="287">
        <v>0</v>
      </c>
      <c r="F66" s="287">
        <v>0</v>
      </c>
      <c r="G66" s="287">
        <v>0</v>
      </c>
      <c r="H66" s="288">
        <v>0</v>
      </c>
      <c r="I66" s="288">
        <v>0</v>
      </c>
      <c r="J66" s="288">
        <v>0</v>
      </c>
      <c r="K66" s="289">
        <f>AVERAGE(H66:J66)-AVERAGE(E66:G66)</f>
        <v>0</v>
      </c>
    </row>
    <row r="67" spans="2:11" ht="10.8" thickBot="1" x14ac:dyDescent="0.25">
      <c r="C67" s="251" t="s">
        <v>36</v>
      </c>
      <c r="D67" s="297"/>
      <c r="I67" s="275"/>
      <c r="J67" s="251" t="s">
        <v>31</v>
      </c>
      <c r="K67" s="276">
        <f>SUM(K53:K66)</f>
        <v>0</v>
      </c>
    </row>
    <row r="68" spans="2:11" ht="10.8" thickBot="1" x14ac:dyDescent="0.25">
      <c r="B68" s="284" t="s">
        <v>32</v>
      </c>
      <c r="C68" s="251"/>
      <c r="I68" s="275"/>
      <c r="J68" s="251" t="s">
        <v>41</v>
      </c>
      <c r="K68" s="277" t="e">
        <f>((C57-K67)/C57)</f>
        <v>#DIV/0!</v>
      </c>
    </row>
    <row r="69" spans="2:11" ht="10.8" thickBot="1" x14ac:dyDescent="0.25">
      <c r="B69" s="251" t="s">
        <v>33</v>
      </c>
      <c r="C69" s="251"/>
      <c r="D69" s="297"/>
      <c r="I69" s="275"/>
      <c r="J69" s="251" t="s">
        <v>194</v>
      </c>
      <c r="K69" s="302" t="e">
        <f>(C57-D71)/C57</f>
        <v>#DIV/0!</v>
      </c>
    </row>
    <row r="70" spans="2:11" ht="10.8" thickBot="1" x14ac:dyDescent="0.25">
      <c r="B70" s="251" t="s">
        <v>34</v>
      </c>
      <c r="C70" s="251"/>
      <c r="D70" s="297"/>
      <c r="I70" s="275"/>
    </row>
    <row r="71" spans="2:11" ht="10.8" thickBot="1" x14ac:dyDescent="0.25">
      <c r="B71" s="251" t="s">
        <v>37</v>
      </c>
      <c r="D71" s="297">
        <f>D70-D67</f>
        <v>0</v>
      </c>
      <c r="I71" s="275"/>
    </row>
    <row r="72" spans="2:11" ht="29.25" customHeight="1" x14ac:dyDescent="0.2">
      <c r="I72" s="275"/>
    </row>
    <row r="73" spans="2:11" x14ac:dyDescent="0.2">
      <c r="D73" s="253" t="s">
        <v>2</v>
      </c>
      <c r="E73" s="254"/>
      <c r="F73" s="253" t="s">
        <v>23</v>
      </c>
      <c r="G73" s="254"/>
      <c r="H73" s="254"/>
      <c r="I73" s="253" t="s">
        <v>24</v>
      </c>
      <c r="J73" s="254"/>
      <c r="K73" s="253" t="s">
        <v>20</v>
      </c>
    </row>
    <row r="74" spans="2:11" x14ac:dyDescent="0.2">
      <c r="C74" s="285"/>
      <c r="D74" s="253" t="s">
        <v>3</v>
      </c>
      <c r="F74" s="253" t="s">
        <v>5</v>
      </c>
      <c r="I74" s="253" t="s">
        <v>5</v>
      </c>
      <c r="K74" s="253" t="s">
        <v>5</v>
      </c>
    </row>
    <row r="75" spans="2:11" x14ac:dyDescent="0.2">
      <c r="B75" s="254" t="s">
        <v>22</v>
      </c>
      <c r="C75" s="285"/>
      <c r="D75" s="286">
        <v>256</v>
      </c>
      <c r="E75" s="287"/>
      <c r="F75" s="287"/>
      <c r="G75" s="287"/>
      <c r="H75" s="288"/>
      <c r="I75" s="288"/>
      <c r="J75" s="288"/>
      <c r="K75" s="289"/>
    </row>
    <row r="76" spans="2:11" ht="10.8" thickBot="1" x14ac:dyDescent="0.25">
      <c r="B76" s="254" t="s">
        <v>25</v>
      </c>
      <c r="C76" s="285"/>
      <c r="D76" s="286">
        <v>128</v>
      </c>
      <c r="E76" s="287"/>
      <c r="F76" s="287"/>
      <c r="G76" s="287"/>
      <c r="H76" s="288"/>
      <c r="I76" s="288"/>
      <c r="J76" s="288"/>
      <c r="K76" s="289"/>
    </row>
    <row r="77" spans="2:11" ht="10.8" thickBot="1" x14ac:dyDescent="0.25">
      <c r="B77" s="254" t="s">
        <v>0</v>
      </c>
      <c r="C77" s="290"/>
      <c r="D77" s="291">
        <v>63</v>
      </c>
      <c r="E77" s="287"/>
      <c r="F77" s="287"/>
      <c r="G77" s="287"/>
      <c r="H77" s="288"/>
      <c r="I77" s="288"/>
      <c r="J77" s="288"/>
      <c r="K77" s="289"/>
    </row>
    <row r="78" spans="2:11" ht="10.8" thickBot="1" x14ac:dyDescent="0.25">
      <c r="B78" s="254" t="s">
        <v>26</v>
      </c>
      <c r="C78" s="292"/>
      <c r="D78" s="291">
        <v>31.5</v>
      </c>
      <c r="E78" s="287"/>
      <c r="F78" s="287"/>
      <c r="G78" s="287"/>
      <c r="H78" s="288"/>
      <c r="I78" s="288"/>
      <c r="J78" s="288"/>
      <c r="K78" s="289"/>
    </row>
    <row r="79" spans="2:11" ht="10.8" thickBot="1" x14ac:dyDescent="0.25">
      <c r="B79" s="254" t="s">
        <v>27</v>
      </c>
      <c r="C79" s="293">
        <f>D91-D89</f>
        <v>0</v>
      </c>
      <c r="D79" s="291">
        <v>16</v>
      </c>
      <c r="E79" s="287"/>
      <c r="F79" s="287"/>
      <c r="G79" s="287"/>
      <c r="H79" s="288"/>
      <c r="I79" s="288"/>
      <c r="J79" s="288"/>
      <c r="K79" s="289"/>
    </row>
    <row r="80" spans="2:11" x14ac:dyDescent="0.2">
      <c r="B80" s="254" t="s">
        <v>28</v>
      </c>
      <c r="C80" s="252" t="s">
        <v>29</v>
      </c>
      <c r="D80" s="286">
        <v>8</v>
      </c>
      <c r="E80" s="287"/>
      <c r="F80" s="287"/>
      <c r="G80" s="287"/>
      <c r="H80" s="288"/>
      <c r="I80" s="288"/>
      <c r="J80" s="288"/>
      <c r="K80" s="289"/>
    </row>
    <row r="81" spans="2:11" x14ac:dyDescent="0.2">
      <c r="D81" s="286">
        <v>4</v>
      </c>
      <c r="E81" s="287"/>
      <c r="F81" s="287"/>
      <c r="G81" s="287"/>
      <c r="H81" s="288"/>
      <c r="I81" s="288"/>
      <c r="J81" s="288"/>
      <c r="K81" s="289"/>
    </row>
    <row r="82" spans="2:11" x14ac:dyDescent="0.2">
      <c r="B82" s="254"/>
      <c r="C82" s="251"/>
      <c r="D82" s="286">
        <v>2</v>
      </c>
      <c r="E82" s="287"/>
      <c r="F82" s="287"/>
      <c r="G82" s="287"/>
      <c r="H82" s="288"/>
      <c r="I82" s="288"/>
      <c r="J82" s="288"/>
      <c r="K82" s="289"/>
    </row>
    <row r="83" spans="2:11" x14ac:dyDescent="0.2">
      <c r="C83" s="251"/>
      <c r="D83" s="286">
        <v>1</v>
      </c>
      <c r="E83" s="287"/>
      <c r="F83" s="287"/>
      <c r="G83" s="287"/>
      <c r="H83" s="288"/>
      <c r="I83" s="288"/>
      <c r="J83" s="288"/>
      <c r="K83" s="289"/>
    </row>
    <row r="84" spans="2:11" x14ac:dyDescent="0.2">
      <c r="C84" s="251"/>
      <c r="D84" s="286">
        <v>0.5</v>
      </c>
      <c r="E84" s="287"/>
      <c r="F84" s="287"/>
      <c r="G84" s="287"/>
      <c r="H84" s="288"/>
      <c r="I84" s="288"/>
      <c r="J84" s="288"/>
      <c r="K84" s="289"/>
    </row>
    <row r="85" spans="2:11" x14ac:dyDescent="0.2">
      <c r="C85" s="251"/>
      <c r="D85" s="286">
        <v>0.25</v>
      </c>
      <c r="E85" s="287"/>
      <c r="F85" s="287"/>
      <c r="G85" s="287"/>
      <c r="H85" s="288"/>
      <c r="I85" s="288"/>
      <c r="J85" s="288"/>
      <c r="K85" s="289"/>
    </row>
    <row r="86" spans="2:11" x14ac:dyDescent="0.2">
      <c r="C86" s="251"/>
      <c r="D86" s="286">
        <v>0.125</v>
      </c>
      <c r="E86" s="287"/>
      <c r="F86" s="287"/>
      <c r="G86" s="287"/>
      <c r="H86" s="288"/>
      <c r="I86" s="288"/>
      <c r="J86" s="288"/>
      <c r="K86" s="289"/>
    </row>
    <row r="87" spans="2:11" x14ac:dyDescent="0.2">
      <c r="C87" s="251"/>
      <c r="D87" s="286">
        <v>6.3E-2</v>
      </c>
      <c r="E87" s="287"/>
      <c r="F87" s="287"/>
      <c r="G87" s="287"/>
      <c r="H87" s="288"/>
      <c r="I87" s="288"/>
      <c r="J87" s="288"/>
      <c r="K87" s="289"/>
    </row>
    <row r="88" spans="2:11" ht="10.8" thickBot="1" x14ac:dyDescent="0.25">
      <c r="C88" s="251"/>
      <c r="D88" s="286" t="s">
        <v>196</v>
      </c>
      <c r="E88" s="294"/>
      <c r="F88" s="294"/>
      <c r="G88" s="294"/>
      <c r="H88" s="288"/>
      <c r="I88" s="288"/>
      <c r="J88" s="288"/>
      <c r="K88" s="289"/>
    </row>
    <row r="89" spans="2:11" ht="10.8" thickBot="1" x14ac:dyDescent="0.25">
      <c r="C89" s="251" t="s">
        <v>38</v>
      </c>
      <c r="D89" s="297"/>
      <c r="I89" s="275"/>
      <c r="J89" s="251" t="s">
        <v>31</v>
      </c>
      <c r="K89" s="276">
        <f>SUM(K75:K88)</f>
        <v>0</v>
      </c>
    </row>
    <row r="90" spans="2:11" ht="10.8" thickBot="1" x14ac:dyDescent="0.25">
      <c r="B90" s="284" t="s">
        <v>32</v>
      </c>
      <c r="C90" s="251"/>
      <c r="I90" s="275"/>
      <c r="J90" s="251" t="s">
        <v>41</v>
      </c>
      <c r="K90" s="277" t="e">
        <f>((C79-K89)/C79)*100</f>
        <v>#DIV/0!</v>
      </c>
    </row>
    <row r="91" spans="2:11" ht="10.8" thickBot="1" x14ac:dyDescent="0.25">
      <c r="B91" s="251" t="s">
        <v>33</v>
      </c>
      <c r="C91" s="251"/>
      <c r="D91" s="297"/>
      <c r="I91" s="275"/>
    </row>
    <row r="92" spans="2:11" ht="10.8" thickBot="1" x14ac:dyDescent="0.25">
      <c r="B92" s="251" t="s">
        <v>39</v>
      </c>
      <c r="C92" s="251"/>
      <c r="D92" s="297"/>
      <c r="I92" s="275"/>
    </row>
    <row r="93" spans="2:11" ht="10.8" thickBot="1" x14ac:dyDescent="0.25">
      <c r="B93" s="251" t="s">
        <v>37</v>
      </c>
      <c r="D93" s="297">
        <f>D92-D89</f>
        <v>0</v>
      </c>
      <c r="I93" s="275"/>
    </row>
    <row r="94" spans="2:11" ht="33.75" customHeight="1" x14ac:dyDescent="0.2">
      <c r="I94" s="275"/>
    </row>
    <row r="95" spans="2:11" x14ac:dyDescent="0.2">
      <c r="D95" s="253" t="s">
        <v>2</v>
      </c>
      <c r="E95" s="254"/>
      <c r="F95" s="253" t="s">
        <v>23</v>
      </c>
      <c r="G95" s="254"/>
      <c r="H95" s="254"/>
      <c r="I95" s="253" t="s">
        <v>24</v>
      </c>
      <c r="J95" s="254"/>
      <c r="K95" s="253" t="s">
        <v>20</v>
      </c>
    </row>
    <row r="96" spans="2:11" x14ac:dyDescent="0.2">
      <c r="C96" s="285"/>
      <c r="D96" s="253" t="s">
        <v>3</v>
      </c>
      <c r="F96" s="253" t="s">
        <v>5</v>
      </c>
      <c r="I96" s="253" t="s">
        <v>5</v>
      </c>
      <c r="K96" s="253" t="s">
        <v>5</v>
      </c>
    </row>
    <row r="97" spans="2:11" x14ac:dyDescent="0.2">
      <c r="B97" s="254" t="s">
        <v>22</v>
      </c>
      <c r="C97" s="285"/>
      <c r="D97" s="286">
        <v>256</v>
      </c>
      <c r="E97" s="287"/>
      <c r="F97" s="287"/>
      <c r="G97" s="287"/>
      <c r="H97" s="288"/>
      <c r="I97" s="288"/>
      <c r="J97" s="288"/>
      <c r="K97" s="289"/>
    </row>
    <row r="98" spans="2:11" ht="10.8" thickBot="1" x14ac:dyDescent="0.25">
      <c r="B98" s="254" t="s">
        <v>25</v>
      </c>
      <c r="C98" s="285"/>
      <c r="D98" s="286">
        <v>128</v>
      </c>
      <c r="E98" s="287"/>
      <c r="F98" s="287"/>
      <c r="G98" s="287"/>
      <c r="H98" s="288"/>
      <c r="I98" s="288"/>
      <c r="J98" s="288"/>
      <c r="K98" s="289"/>
    </row>
    <row r="99" spans="2:11" ht="10.8" thickBot="1" x14ac:dyDescent="0.25">
      <c r="B99" s="254" t="s">
        <v>0</v>
      </c>
      <c r="C99" s="290"/>
      <c r="D99" s="291">
        <v>63</v>
      </c>
      <c r="E99" s="287"/>
      <c r="F99" s="287"/>
      <c r="G99" s="287"/>
      <c r="H99" s="288"/>
      <c r="I99" s="288"/>
      <c r="J99" s="288"/>
      <c r="K99" s="289"/>
    </row>
    <row r="100" spans="2:11" ht="10.8" thickBot="1" x14ac:dyDescent="0.25">
      <c r="B100" s="254" t="s">
        <v>26</v>
      </c>
      <c r="C100" s="292"/>
      <c r="D100" s="291">
        <v>31.5</v>
      </c>
      <c r="E100" s="287"/>
      <c r="F100" s="287"/>
      <c r="G100" s="287"/>
      <c r="H100" s="288"/>
      <c r="I100" s="288"/>
      <c r="J100" s="288"/>
      <c r="K100" s="289"/>
    </row>
    <row r="101" spans="2:11" ht="10.8" thickBot="1" x14ac:dyDescent="0.25">
      <c r="B101" s="254" t="s">
        <v>27</v>
      </c>
      <c r="C101" s="293">
        <f>D113-D111</f>
        <v>0</v>
      </c>
      <c r="D101" s="291">
        <v>16</v>
      </c>
      <c r="E101" s="287"/>
      <c r="F101" s="287"/>
      <c r="G101" s="287"/>
      <c r="H101" s="288"/>
      <c r="I101" s="288"/>
      <c r="J101" s="288"/>
      <c r="K101" s="289"/>
    </row>
    <row r="102" spans="2:11" x14ac:dyDescent="0.2">
      <c r="B102" s="254" t="s">
        <v>28</v>
      </c>
      <c r="C102" s="252" t="s">
        <v>29</v>
      </c>
      <c r="D102" s="286">
        <v>8</v>
      </c>
      <c r="E102" s="287"/>
      <c r="F102" s="287"/>
      <c r="G102" s="287"/>
      <c r="H102" s="288"/>
      <c r="I102" s="288"/>
      <c r="J102" s="288"/>
      <c r="K102" s="289"/>
    </row>
    <row r="103" spans="2:11" x14ac:dyDescent="0.2">
      <c r="D103" s="286">
        <v>4</v>
      </c>
      <c r="E103" s="287"/>
      <c r="F103" s="287"/>
      <c r="G103" s="287"/>
      <c r="H103" s="288"/>
      <c r="I103" s="288"/>
      <c r="J103" s="288"/>
      <c r="K103" s="289"/>
    </row>
    <row r="104" spans="2:11" x14ac:dyDescent="0.2">
      <c r="B104" s="254"/>
      <c r="C104" s="251"/>
      <c r="D104" s="286">
        <v>2</v>
      </c>
      <c r="E104" s="287"/>
      <c r="F104" s="287"/>
      <c r="G104" s="287"/>
      <c r="H104" s="288"/>
      <c r="I104" s="288"/>
      <c r="J104" s="288"/>
      <c r="K104" s="289"/>
    </row>
    <row r="105" spans="2:11" x14ac:dyDescent="0.2">
      <c r="C105" s="251"/>
      <c r="D105" s="286">
        <v>1</v>
      </c>
      <c r="E105" s="287"/>
      <c r="F105" s="287"/>
      <c r="G105" s="287"/>
      <c r="H105" s="288"/>
      <c r="I105" s="288"/>
      <c r="J105" s="288"/>
      <c r="K105" s="289"/>
    </row>
    <row r="106" spans="2:11" x14ac:dyDescent="0.2">
      <c r="C106" s="251"/>
      <c r="D106" s="286">
        <v>0.5</v>
      </c>
      <c r="E106" s="287"/>
      <c r="F106" s="287"/>
      <c r="G106" s="287"/>
      <c r="H106" s="288"/>
      <c r="I106" s="288"/>
      <c r="J106" s="288"/>
      <c r="K106" s="289"/>
    </row>
    <row r="107" spans="2:11" x14ac:dyDescent="0.2">
      <c r="C107" s="251"/>
      <c r="D107" s="286">
        <v>0.25</v>
      </c>
      <c r="E107" s="287"/>
      <c r="F107" s="287"/>
      <c r="G107" s="287"/>
      <c r="H107" s="288"/>
      <c r="I107" s="288"/>
      <c r="J107" s="288"/>
      <c r="K107" s="289"/>
    </row>
    <row r="108" spans="2:11" x14ac:dyDescent="0.2">
      <c r="C108" s="251"/>
      <c r="D108" s="286">
        <v>0.125</v>
      </c>
      <c r="E108" s="287"/>
      <c r="F108" s="287"/>
      <c r="G108" s="287"/>
      <c r="H108" s="288"/>
      <c r="I108" s="288"/>
      <c r="J108" s="288"/>
      <c r="K108" s="289"/>
    </row>
    <row r="109" spans="2:11" x14ac:dyDescent="0.2">
      <c r="C109" s="251"/>
      <c r="D109" s="286">
        <v>6.3E-2</v>
      </c>
      <c r="E109" s="287"/>
      <c r="F109" s="287"/>
      <c r="G109" s="287"/>
      <c r="H109" s="288"/>
      <c r="I109" s="288"/>
      <c r="J109" s="288"/>
      <c r="K109" s="289"/>
    </row>
    <row r="110" spans="2:11" ht="10.8" thickBot="1" x14ac:dyDescent="0.25">
      <c r="C110" s="251"/>
      <c r="D110" s="286" t="s">
        <v>196</v>
      </c>
      <c r="E110" s="294"/>
      <c r="F110" s="294"/>
      <c r="G110" s="294"/>
      <c r="H110" s="288"/>
      <c r="I110" s="288"/>
      <c r="J110" s="288"/>
      <c r="K110" s="289"/>
    </row>
    <row r="111" spans="2:11" ht="10.8" thickBot="1" x14ac:dyDescent="0.25">
      <c r="C111" s="251" t="s">
        <v>40</v>
      </c>
      <c r="D111" s="297"/>
      <c r="I111" s="275"/>
      <c r="J111" s="251" t="s">
        <v>31</v>
      </c>
      <c r="K111" s="276">
        <f>SUM(K97:K110)</f>
        <v>0</v>
      </c>
    </row>
    <row r="112" spans="2:11" ht="10.8" thickBot="1" x14ac:dyDescent="0.25">
      <c r="B112" s="284" t="s">
        <v>32</v>
      </c>
      <c r="C112" s="251"/>
      <c r="I112" s="275"/>
      <c r="J112" s="251" t="s">
        <v>41</v>
      </c>
      <c r="K112" s="277" t="e">
        <f>((C101-K111)/C101)*100</f>
        <v>#DIV/0!</v>
      </c>
    </row>
    <row r="113" spans="2:9" ht="10.8" thickBot="1" x14ac:dyDescent="0.25">
      <c r="B113" s="251" t="s">
        <v>33</v>
      </c>
      <c r="C113" s="251"/>
      <c r="D113" s="297"/>
      <c r="I113" s="275"/>
    </row>
    <row r="114" spans="2:9" ht="10.8" thickBot="1" x14ac:dyDescent="0.25">
      <c r="B114" s="251" t="s">
        <v>34</v>
      </c>
      <c r="C114" s="251"/>
      <c r="D114" s="297"/>
      <c r="I114" s="275"/>
    </row>
    <row r="115" spans="2:9" ht="10.8" thickBot="1" x14ac:dyDescent="0.25">
      <c r="B115" s="251" t="s">
        <v>35</v>
      </c>
      <c r="D115" s="297">
        <f>D114-D111</f>
        <v>0</v>
      </c>
      <c r="I115" s="275"/>
    </row>
    <row r="116" spans="2:9" x14ac:dyDescent="0.2">
      <c r="I116" s="275"/>
    </row>
    <row r="117" spans="2:9" x14ac:dyDescent="0.2">
      <c r="I117" s="275"/>
    </row>
    <row r="118" spans="2:9" x14ac:dyDescent="0.2">
      <c r="I118" s="275"/>
    </row>
    <row r="119" spans="2:9" x14ac:dyDescent="0.2">
      <c r="I119" s="275"/>
    </row>
    <row r="120" spans="2:9" x14ac:dyDescent="0.2">
      <c r="I120" s="275"/>
    </row>
  </sheetData>
  <mergeCells count="3">
    <mergeCell ref="A10:A13"/>
    <mergeCell ref="A14:A19"/>
    <mergeCell ref="A20:A25"/>
  </mergeCells>
  <conditionalFormatting sqref="F4:F13">
    <cfRule type="cellIs" dxfId="0" priority="2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G15" sqref="G15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376" t="s">
        <v>20</v>
      </c>
      <c r="D1" s="377"/>
      <c r="E1" s="377"/>
      <c r="F1" s="378"/>
    </row>
    <row r="2" spans="1:11" ht="16.2" thickBot="1" x14ac:dyDescent="0.35">
      <c r="B2" s="22" t="s">
        <v>3</v>
      </c>
      <c r="C2" s="379" t="s">
        <v>5</v>
      </c>
      <c r="D2" s="380"/>
      <c r="E2" s="380"/>
      <c r="F2" s="381"/>
    </row>
    <row r="3" spans="1:11" x14ac:dyDescent="0.25">
      <c r="B3" s="19" t="s">
        <v>1</v>
      </c>
      <c r="C3" s="382">
        <f>'Input-data'!C4</f>
        <v>44342</v>
      </c>
      <c r="D3" s="382"/>
      <c r="E3" s="382"/>
      <c r="F3" s="383"/>
    </row>
    <row r="4" spans="1:11" x14ac:dyDescent="0.25">
      <c r="B4" s="20" t="s">
        <v>42</v>
      </c>
      <c r="C4" s="370">
        <f>'Input-data'!C5</f>
        <v>0</v>
      </c>
      <c r="D4" s="370"/>
      <c r="E4" s="370"/>
      <c r="F4" s="371"/>
    </row>
    <row r="5" spans="1:11" x14ac:dyDescent="0.25">
      <c r="B5" s="20" t="s">
        <v>43</v>
      </c>
      <c r="C5" s="372">
        <f>'Input-data'!C6</f>
        <v>0</v>
      </c>
      <c r="D5" s="372"/>
      <c r="E5" s="372"/>
      <c r="F5" s="373"/>
    </row>
    <row r="6" spans="1:11" x14ac:dyDescent="0.25">
      <c r="B6" s="20" t="s">
        <v>0</v>
      </c>
      <c r="C6" s="384" t="str">
        <f>'Input-data'!C7</f>
        <v>Z4 SP US</v>
      </c>
      <c r="D6" s="384"/>
      <c r="E6" s="384"/>
      <c r="F6" s="385"/>
      <c r="G6" s="7"/>
    </row>
    <row r="7" spans="1:11" x14ac:dyDescent="0.25">
      <c r="B7" s="20" t="s">
        <v>4</v>
      </c>
      <c r="C7" s="368" t="str">
        <f>'Input-data'!C8</f>
        <v>US</v>
      </c>
      <c r="D7" s="368"/>
      <c r="E7" s="368"/>
      <c r="F7" s="369"/>
      <c r="G7" s="7"/>
    </row>
    <row r="8" spans="1:11" x14ac:dyDescent="0.25">
      <c r="B8" s="20" t="s">
        <v>11</v>
      </c>
      <c r="C8" s="374">
        <f>(C9-D12)/D12</f>
        <v>-4.8602673147023087E-4</v>
      </c>
      <c r="D8" s="374"/>
      <c r="E8" s="374"/>
      <c r="F8" s="375"/>
      <c r="G8" s="7"/>
    </row>
    <row r="9" spans="1:11" ht="13.8" thickBot="1" x14ac:dyDescent="0.3">
      <c r="B9" s="224" t="s">
        <v>6</v>
      </c>
      <c r="C9" s="386">
        <f>'Input-data'!C9</f>
        <v>20565</v>
      </c>
      <c r="D9" s="386"/>
      <c r="E9" s="386"/>
      <c r="F9" s="387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361" t="s">
        <v>52</v>
      </c>
      <c r="B11" s="230">
        <v>250</v>
      </c>
      <c r="C11" s="242">
        <f>'Input-data'!C10</f>
        <v>0</v>
      </c>
      <c r="D11" s="243">
        <f t="shared" ref="D11:D26" si="0">D12+C11</f>
        <v>20575</v>
      </c>
      <c r="E11" s="244">
        <f>C11/$D$11</f>
        <v>0</v>
      </c>
      <c r="F11" s="245">
        <f t="shared" ref="F11:F26" si="1">F12+E11</f>
        <v>1</v>
      </c>
      <c r="G11" s="7"/>
    </row>
    <row r="12" spans="1:11" ht="17.25" customHeight="1" x14ac:dyDescent="0.25">
      <c r="A12" s="362"/>
      <c r="B12" s="231">
        <v>125</v>
      </c>
      <c r="C12" s="242">
        <f>'Input-data'!C11</f>
        <v>0</v>
      </c>
      <c r="D12" s="243">
        <f t="shared" si="0"/>
        <v>20575</v>
      </c>
      <c r="E12" s="244">
        <f t="shared" ref="E12:E26" si="2">C12/$D$11</f>
        <v>0</v>
      </c>
      <c r="F12" s="245">
        <f t="shared" si="1"/>
        <v>1</v>
      </c>
      <c r="G12" s="7"/>
    </row>
    <row r="13" spans="1:11" ht="17.25" customHeight="1" x14ac:dyDescent="0.25">
      <c r="A13" s="363"/>
      <c r="B13" s="231">
        <v>63</v>
      </c>
      <c r="C13" s="242">
        <f>'Input-data'!C12</f>
        <v>2890</v>
      </c>
      <c r="D13" s="243">
        <f t="shared" si="0"/>
        <v>20575</v>
      </c>
      <c r="E13" s="244">
        <f t="shared" si="2"/>
        <v>0.14046172539489671</v>
      </c>
      <c r="F13" s="245">
        <f t="shared" si="1"/>
        <v>1</v>
      </c>
      <c r="G13" s="7"/>
    </row>
    <row r="14" spans="1:11" ht="17.25" customHeight="1" x14ac:dyDescent="0.25">
      <c r="A14" s="365" t="s">
        <v>53</v>
      </c>
      <c r="B14" s="232">
        <v>31.5</v>
      </c>
      <c r="C14" s="242">
        <f>'Input-data'!C13</f>
        <v>4010</v>
      </c>
      <c r="D14" s="243">
        <f t="shared" si="0"/>
        <v>17685</v>
      </c>
      <c r="E14" s="244">
        <f t="shared" si="2"/>
        <v>0.19489671931956257</v>
      </c>
      <c r="F14" s="245">
        <f t="shared" si="1"/>
        <v>0.85953827460510324</v>
      </c>
      <c r="G14" s="7"/>
    </row>
    <row r="15" spans="1:11" ht="17.25" customHeight="1" x14ac:dyDescent="0.25">
      <c r="A15" s="366"/>
      <c r="B15" s="232">
        <v>16</v>
      </c>
      <c r="C15" s="242">
        <f>'Input-data'!C14</f>
        <v>3860</v>
      </c>
      <c r="D15" s="243">
        <f t="shared" si="0"/>
        <v>13675</v>
      </c>
      <c r="E15" s="244">
        <f t="shared" si="2"/>
        <v>0.18760631834750913</v>
      </c>
      <c r="F15" s="245">
        <f t="shared" si="1"/>
        <v>0.6646415552855407</v>
      </c>
      <c r="G15" s="7"/>
    </row>
    <row r="16" spans="1:11" ht="17.25" customHeight="1" x14ac:dyDescent="0.25">
      <c r="A16" s="366"/>
      <c r="B16" s="232">
        <v>8</v>
      </c>
      <c r="C16" s="242">
        <f>'Input-data'!C15</f>
        <v>3265</v>
      </c>
      <c r="D16" s="243">
        <f t="shared" si="0"/>
        <v>9815</v>
      </c>
      <c r="E16" s="244">
        <f t="shared" si="2"/>
        <v>0.15868772782503038</v>
      </c>
      <c r="F16" s="245">
        <f t="shared" si="1"/>
        <v>0.47703523693803163</v>
      </c>
      <c r="G16" s="7"/>
      <c r="H16" s="43"/>
      <c r="I16" s="43"/>
      <c r="J16" s="43"/>
      <c r="K16" s="43"/>
    </row>
    <row r="17" spans="1:8" ht="17.25" customHeight="1" x14ac:dyDescent="0.25">
      <c r="A17" s="366"/>
      <c r="B17" s="232">
        <v>4</v>
      </c>
      <c r="C17" s="242">
        <f>'Input-data'!C16</f>
        <v>2470</v>
      </c>
      <c r="D17" s="243">
        <f t="shared" si="0"/>
        <v>6550</v>
      </c>
      <c r="E17" s="244">
        <f t="shared" si="2"/>
        <v>0.12004860267314703</v>
      </c>
      <c r="F17" s="245">
        <f t="shared" si="1"/>
        <v>0.31834750911300125</v>
      </c>
      <c r="G17" s="7"/>
    </row>
    <row r="18" spans="1:8" ht="17.25" customHeight="1" x14ac:dyDescent="0.25">
      <c r="A18" s="367"/>
      <c r="B18" s="232">
        <v>2</v>
      </c>
      <c r="C18" s="242">
        <f>'Input-data'!C17</f>
        <v>1430</v>
      </c>
      <c r="D18" s="243">
        <f t="shared" si="0"/>
        <v>4080</v>
      </c>
      <c r="E18" s="244">
        <f t="shared" si="2"/>
        <v>6.9501822600243013E-2</v>
      </c>
      <c r="F18" s="245">
        <f t="shared" si="1"/>
        <v>0.19829890643985421</v>
      </c>
      <c r="G18" s="7"/>
      <c r="H18" s="12"/>
    </row>
    <row r="19" spans="1:8" ht="17.25" customHeight="1" x14ac:dyDescent="0.25">
      <c r="A19" s="364" t="s">
        <v>54</v>
      </c>
      <c r="B19" s="231">
        <v>1</v>
      </c>
      <c r="C19" s="242">
        <f>'Input-data'!C18</f>
        <v>890</v>
      </c>
      <c r="D19" s="243">
        <f t="shared" si="0"/>
        <v>2650</v>
      </c>
      <c r="E19" s="244">
        <f t="shared" si="2"/>
        <v>4.3256379100850548E-2</v>
      </c>
      <c r="F19" s="245">
        <f t="shared" si="1"/>
        <v>0.12879708383961119</v>
      </c>
      <c r="G19" s="7"/>
    </row>
    <row r="20" spans="1:8" ht="17.25" customHeight="1" x14ac:dyDescent="0.25">
      <c r="A20" s="362"/>
      <c r="B20" s="231">
        <v>0.5</v>
      </c>
      <c r="C20" s="242">
        <f>'Input-data'!C19</f>
        <v>1235</v>
      </c>
      <c r="D20" s="243">
        <f t="shared" si="0"/>
        <v>1760</v>
      </c>
      <c r="E20" s="244">
        <f t="shared" si="2"/>
        <v>6.0024301336573514E-2</v>
      </c>
      <c r="F20" s="245">
        <f t="shared" si="1"/>
        <v>8.5540704738760631E-2</v>
      </c>
      <c r="G20" s="7"/>
    </row>
    <row r="21" spans="1:8" ht="17.25" customHeight="1" x14ac:dyDescent="0.25">
      <c r="A21" s="362"/>
      <c r="B21" s="233">
        <v>0.25</v>
      </c>
      <c r="C21" s="242">
        <f>'Input-data'!C20</f>
        <v>400</v>
      </c>
      <c r="D21" s="243">
        <f t="shared" si="0"/>
        <v>525</v>
      </c>
      <c r="E21" s="244">
        <f t="shared" si="2"/>
        <v>1.9441069258809233E-2</v>
      </c>
      <c r="F21" s="245">
        <f t="shared" si="1"/>
        <v>2.5516403402187117E-2</v>
      </c>
    </row>
    <row r="22" spans="1:8" ht="17.25" customHeight="1" x14ac:dyDescent="0.25">
      <c r="A22" s="362"/>
      <c r="B22" s="233">
        <v>0.125</v>
      </c>
      <c r="C22" s="242">
        <f>'Input-data'!C21</f>
        <v>65</v>
      </c>
      <c r="D22" s="243">
        <f t="shared" si="0"/>
        <v>125</v>
      </c>
      <c r="E22" s="244">
        <f t="shared" si="2"/>
        <v>3.1591737545565005E-3</v>
      </c>
      <c r="F22" s="245">
        <f t="shared" si="1"/>
        <v>6.0753341433778859E-3</v>
      </c>
    </row>
    <row r="23" spans="1:8" ht="17.25" customHeight="1" x14ac:dyDescent="0.25">
      <c r="A23" s="363"/>
      <c r="B23" s="233">
        <v>6.3E-2</v>
      </c>
      <c r="C23" s="242">
        <f>'Input-data'!C22</f>
        <v>60</v>
      </c>
      <c r="D23" s="243">
        <f t="shared" si="0"/>
        <v>60</v>
      </c>
      <c r="E23" s="244">
        <f t="shared" si="2"/>
        <v>2.9161603888213854E-3</v>
      </c>
      <c r="F23" s="245">
        <f t="shared" si="1"/>
        <v>2.9161603888213854E-3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3">
        <f t="shared" si="0"/>
        <v>0</v>
      </c>
      <c r="E24" s="244">
        <f t="shared" si="2"/>
        <v>0</v>
      </c>
      <c r="F24" s="245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3">
        <f t="shared" si="0"/>
        <v>0</v>
      </c>
      <c r="E25" s="244">
        <f t="shared" si="2"/>
        <v>0</v>
      </c>
      <c r="F25" s="245">
        <f t="shared" si="1"/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3">
        <f t="shared" si="0"/>
        <v>0</v>
      </c>
      <c r="E26" s="244">
        <f t="shared" si="2"/>
        <v>0</v>
      </c>
      <c r="F26" s="245">
        <f t="shared" si="1"/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351" t="s">
        <v>63</v>
      </c>
      <c r="B30" s="352"/>
      <c r="C30" s="341">
        <f ca="1">SUM(Interpolation!E3:E403)*0.0025</f>
        <v>15.141368441800545</v>
      </c>
      <c r="D30" s="342"/>
      <c r="E30" s="241" t="s">
        <v>197</v>
      </c>
      <c r="F30" s="241"/>
      <c r="G30" s="241"/>
      <c r="H30" s="241"/>
    </row>
    <row r="31" spans="1:8" ht="20.25" customHeight="1" x14ac:dyDescent="0.25">
      <c r="A31" s="353" t="s">
        <v>68</v>
      </c>
      <c r="B31" s="354"/>
      <c r="C31" s="337">
        <f ca="1">(C45*C39)^0.5</f>
        <v>6.5871453022138677</v>
      </c>
      <c r="D31" s="338"/>
    </row>
    <row r="32" spans="1:8" ht="20.25" customHeight="1" x14ac:dyDescent="0.25">
      <c r="A32" s="349" t="s">
        <v>15</v>
      </c>
      <c r="B32" s="350"/>
      <c r="C32" s="337">
        <f ca="1">C31/C33</f>
        <v>2.3341234900731878</v>
      </c>
      <c r="D32" s="338"/>
    </row>
    <row r="33" spans="1:6" ht="20.25" customHeight="1" x14ac:dyDescent="0.25">
      <c r="A33" s="347" t="s">
        <v>69</v>
      </c>
      <c r="B33" s="348"/>
      <c r="C33" s="337">
        <f ca="1">(C44/C40)^0.5</f>
        <v>2.8221065981420392</v>
      </c>
      <c r="D33" s="338"/>
    </row>
    <row r="34" spans="1:6" ht="20.25" customHeight="1" x14ac:dyDescent="0.25">
      <c r="A34" s="349" t="s">
        <v>12</v>
      </c>
      <c r="B34" s="350"/>
      <c r="C34" s="337">
        <f ca="1">STDEV(Interpolation!E3:E403)</f>
        <v>16.061748341366737</v>
      </c>
      <c r="D34" s="338"/>
    </row>
    <row r="35" spans="1:6" ht="20.25" customHeight="1" x14ac:dyDescent="0.25">
      <c r="A35" s="345" t="s">
        <v>76</v>
      </c>
      <c r="B35" s="346"/>
      <c r="C35" s="343">
        <f>geometric_std_dev!G21</f>
        <v>2.1544573734050405</v>
      </c>
      <c r="D35" s="344"/>
      <c r="E35" s="228"/>
    </row>
    <row r="36" spans="1:6" ht="20.25" customHeight="1" x14ac:dyDescent="0.25">
      <c r="A36" s="349" t="s">
        <v>10</v>
      </c>
      <c r="B36" s="350"/>
      <c r="C36" s="337">
        <f ca="1">SKEW(Interpolation!E3:E403)</f>
        <v>1.3395545676302185</v>
      </c>
      <c r="D36" s="338"/>
      <c r="E36" s="228"/>
      <c r="F36" s="228"/>
    </row>
    <row r="37" spans="1:6" ht="20.25" customHeight="1" x14ac:dyDescent="0.25">
      <c r="A37" s="349" t="s">
        <v>9</v>
      </c>
      <c r="B37" s="350"/>
      <c r="C37" s="337">
        <f ca="1">KURT(Interpolation!E3:E403)</f>
        <v>0.97913539337716005</v>
      </c>
      <c r="D37" s="338"/>
      <c r="E37" s="228"/>
      <c r="F37" s="228"/>
    </row>
    <row r="38" spans="1:6" ht="20.25" customHeight="1" x14ac:dyDescent="0.25">
      <c r="A38" s="349" t="s">
        <v>7</v>
      </c>
      <c r="B38" s="350"/>
      <c r="C38" s="337">
        <f ca="1">Interpolation!E363</f>
        <v>0.6671348314606742</v>
      </c>
      <c r="D38" s="338"/>
      <c r="E38" s="228"/>
      <c r="F38" s="228"/>
    </row>
    <row r="39" spans="1:6" ht="20.25" customHeight="1" x14ac:dyDescent="0.25">
      <c r="A39" s="349" t="s">
        <v>16</v>
      </c>
      <c r="B39" s="350"/>
      <c r="C39" s="337">
        <f ca="1">Interpolation!E339</f>
        <v>1.4489510489510486</v>
      </c>
      <c r="D39" s="338"/>
      <c r="E39" s="228"/>
      <c r="F39" s="228"/>
    </row>
    <row r="40" spans="1:6" ht="20.25" customHeight="1" x14ac:dyDescent="0.25">
      <c r="A40" s="349" t="s">
        <v>18</v>
      </c>
      <c r="B40" s="350"/>
      <c r="C40" s="337">
        <f ca="1">Interpolation!E303</f>
        <v>2.861336032388663</v>
      </c>
      <c r="D40" s="338"/>
      <c r="E40" s="228"/>
      <c r="F40" s="228"/>
    </row>
    <row r="41" spans="1:6" ht="20.25" customHeight="1" x14ac:dyDescent="0.25">
      <c r="A41" s="347" t="s">
        <v>50</v>
      </c>
      <c r="B41" s="348"/>
      <c r="C41" s="337">
        <f ca="1">Interpolation!E283</f>
        <v>3.6943319838056672</v>
      </c>
      <c r="D41" s="338"/>
      <c r="E41" s="228"/>
      <c r="F41" s="228"/>
    </row>
    <row r="42" spans="1:6" ht="20.25" customHeight="1" x14ac:dyDescent="0.3">
      <c r="A42" s="345" t="s">
        <v>51</v>
      </c>
      <c r="B42" s="346"/>
      <c r="C42" s="343">
        <f ca="1">Interpolation!E203</f>
        <v>8.9792746113989637</v>
      </c>
      <c r="D42" s="344"/>
      <c r="E42" s="303">
        <f ca="1">17.5*(C42/1000)^(-1/6)</f>
        <v>38.385261748649221</v>
      </c>
      <c r="F42" s="228"/>
    </row>
    <row r="43" spans="1:6" ht="20.25" customHeight="1" x14ac:dyDescent="0.25">
      <c r="A43" s="347" t="s">
        <v>47</v>
      </c>
      <c r="B43" s="348"/>
      <c r="C43" s="337">
        <f ca="1">Interpolation!E163</f>
        <v>13.243523316062177</v>
      </c>
      <c r="D43" s="338"/>
      <c r="E43" s="304"/>
      <c r="F43" s="228"/>
    </row>
    <row r="44" spans="1:6" ht="20.25" customHeight="1" x14ac:dyDescent="0.25">
      <c r="A44" s="349" t="s">
        <v>19</v>
      </c>
      <c r="B44" s="350"/>
      <c r="C44" s="337">
        <f ca="1">Interpolation!E103</f>
        <v>22.788497506234414</v>
      </c>
      <c r="D44" s="338"/>
      <c r="E44" s="304"/>
      <c r="F44" s="228"/>
    </row>
    <row r="45" spans="1:6" ht="20.25" customHeight="1" x14ac:dyDescent="0.25">
      <c r="A45" s="355" t="s">
        <v>17</v>
      </c>
      <c r="B45" s="356"/>
      <c r="C45" s="337">
        <f ca="1">Interpolation!E67</f>
        <v>29.946134663341645</v>
      </c>
      <c r="D45" s="338"/>
      <c r="E45" s="304"/>
      <c r="F45" s="228"/>
    </row>
    <row r="46" spans="1:6" ht="20.25" customHeight="1" x14ac:dyDescent="0.25">
      <c r="A46" s="355" t="s">
        <v>8</v>
      </c>
      <c r="B46" s="356"/>
      <c r="C46" s="337">
        <f ca="1">Interpolation!E43</f>
        <v>40.862024221453282</v>
      </c>
      <c r="D46" s="338"/>
      <c r="E46" s="304">
        <f ca="1">23.5*(2*C46/1000)^(-1/6)</f>
        <v>35.673266930177455</v>
      </c>
      <c r="F46" s="228"/>
    </row>
    <row r="47" spans="1:6" ht="20.25" customHeight="1" x14ac:dyDescent="0.25">
      <c r="A47" s="357" t="s">
        <v>48</v>
      </c>
      <c r="B47" s="358"/>
      <c r="C47" s="337">
        <f ca="1">C43/C38</f>
        <v>19.851344423234252</v>
      </c>
      <c r="D47" s="338"/>
      <c r="E47" s="228"/>
      <c r="F47" s="228"/>
    </row>
    <row r="48" spans="1:6" ht="20.25" customHeight="1" thickBot="1" x14ac:dyDescent="0.3">
      <c r="A48" s="359" t="s">
        <v>49</v>
      </c>
      <c r="B48" s="360"/>
      <c r="C48" s="339">
        <f ca="1">C41^2/(C43*C38)</f>
        <v>1.5447374775089009</v>
      </c>
      <c r="D48" s="340"/>
      <c r="E48" s="228"/>
      <c r="F48" s="228"/>
    </row>
    <row r="49" spans="1:5" ht="20.25" customHeight="1" x14ac:dyDescent="0.25">
      <c r="A49" s="322" t="s">
        <v>184</v>
      </c>
      <c r="B49" s="323"/>
      <c r="C49" s="323"/>
      <c r="D49" s="324"/>
    </row>
    <row r="50" spans="1:5" ht="20.25" customHeight="1" x14ac:dyDescent="0.25">
      <c r="A50" s="327" t="s">
        <v>179</v>
      </c>
      <c r="B50" s="328"/>
      <c r="C50" s="325">
        <f ca="1">-0.0333+(0.4665/((1000*C42/1000)^0.21))</f>
        <v>0.26091918274479392</v>
      </c>
      <c r="D50" s="326"/>
    </row>
    <row r="51" spans="1:5" ht="20.25" customHeight="1" x14ac:dyDescent="0.25">
      <c r="A51" s="329" t="s">
        <v>180</v>
      </c>
      <c r="B51" s="330"/>
      <c r="C51" s="333">
        <f ca="1">0.13+(0.21/((1000*C42/1000+0.002)^0.21))</f>
        <v>0.262439740112827</v>
      </c>
      <c r="D51" s="334"/>
    </row>
    <row r="52" spans="1:5" ht="20.25" customHeight="1" x14ac:dyDescent="0.25">
      <c r="A52" s="327" t="s">
        <v>181</v>
      </c>
      <c r="B52" s="328"/>
      <c r="C52" s="325">
        <f>0.621*EXP(-0.457*C35)</f>
        <v>0.23200155222927984</v>
      </c>
      <c r="D52" s="326"/>
    </row>
    <row r="53" spans="1:5" ht="20.25" customHeight="1" x14ac:dyDescent="0.25">
      <c r="A53" s="329" t="s">
        <v>182</v>
      </c>
      <c r="B53" s="330"/>
      <c r="C53" s="333">
        <f>'Berechnung_Yu&amp;Stand'!J1086</f>
        <v>0.14511966174452312</v>
      </c>
      <c r="D53" s="334"/>
    </row>
    <row r="54" spans="1:5" ht="20.25" customHeight="1" thickBot="1" x14ac:dyDescent="0.3">
      <c r="A54" s="331" t="s">
        <v>183</v>
      </c>
      <c r="B54" s="332"/>
      <c r="C54" s="335">
        <f>0.353-0.068*C35+0.146*F20</f>
        <v>0.21898584150031628</v>
      </c>
      <c r="D54" s="336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C1:F1"/>
    <mergeCell ref="C2:F2"/>
    <mergeCell ref="C3:F3"/>
    <mergeCell ref="C6:F6"/>
    <mergeCell ref="C9:F9"/>
    <mergeCell ref="A11:A13"/>
    <mergeCell ref="A19:A23"/>
    <mergeCell ref="A14:A18"/>
    <mergeCell ref="C7:F7"/>
    <mergeCell ref="C4:F4"/>
    <mergeCell ref="C5:F5"/>
    <mergeCell ref="C8:F8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C30:D30"/>
    <mergeCell ref="C31:D31"/>
    <mergeCell ref="C32:D32"/>
    <mergeCell ref="C33:D33"/>
    <mergeCell ref="C34:D34"/>
    <mergeCell ref="C45:D45"/>
    <mergeCell ref="C46:D46"/>
    <mergeCell ref="C47:D47"/>
    <mergeCell ref="C43:D43"/>
    <mergeCell ref="C48:D48"/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C43" sqref="C43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6" sqref="G36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B9" sqref="B9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63.421550605536339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63.421550605536339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62.84310121107265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62.264651816608989</v>
      </c>
    </row>
    <row r="7" spans="1:5" x14ac:dyDescent="0.25">
      <c r="A7" s="16">
        <f>Statistik!F23*100</f>
        <v>0.29161603888213855</v>
      </c>
      <c r="B7" s="18">
        <f>'Input-data'!B22</f>
        <v>6.3E-2</v>
      </c>
      <c r="D7" s="2">
        <v>99</v>
      </c>
      <c r="E7" s="6">
        <f t="shared" ca="1" si="0"/>
        <v>61.686202422145328</v>
      </c>
    </row>
    <row r="8" spans="1:5" x14ac:dyDescent="0.25">
      <c r="A8" s="16">
        <f>Statistik!F22*100</f>
        <v>0.60753341433778862</v>
      </c>
      <c r="B8" s="18">
        <v>0.125</v>
      </c>
      <c r="D8" s="2">
        <v>98.75</v>
      </c>
      <c r="E8" s="6">
        <f t="shared" ca="1" si="0"/>
        <v>61.107753027681667</v>
      </c>
    </row>
    <row r="9" spans="1:5" x14ac:dyDescent="0.25">
      <c r="A9" s="16">
        <f>Statistik!F21*100</f>
        <v>2.5516403402187118</v>
      </c>
      <c r="B9" s="18">
        <f>'Input-data'!B20</f>
        <v>0.25</v>
      </c>
      <c r="D9" s="2">
        <v>98.5</v>
      </c>
      <c r="E9" s="6">
        <f t="shared" ca="1" si="0"/>
        <v>60.529303633217978</v>
      </c>
    </row>
    <row r="10" spans="1:5" x14ac:dyDescent="0.25">
      <c r="A10" s="16">
        <f>Statistik!F20*100</f>
        <v>8.5540704738760631</v>
      </c>
      <c r="B10" s="18">
        <f>'Input-data'!B19</f>
        <v>0.5</v>
      </c>
      <c r="D10" s="2">
        <v>98.25</v>
      </c>
      <c r="E10" s="6">
        <f t="shared" ca="1" si="0"/>
        <v>59.950854238754317</v>
      </c>
    </row>
    <row r="11" spans="1:5" x14ac:dyDescent="0.25">
      <c r="A11" s="16">
        <f>Statistik!F19*100</f>
        <v>12.87970838396112</v>
      </c>
      <c r="B11" s="18">
        <f>'Input-data'!B18</f>
        <v>1</v>
      </c>
      <c r="D11" s="2">
        <v>98</v>
      </c>
      <c r="E11" s="6">
        <f t="shared" ca="1" si="0"/>
        <v>59.372404844290656</v>
      </c>
    </row>
    <row r="12" spans="1:5" x14ac:dyDescent="0.25">
      <c r="A12" s="16">
        <f>Statistik!F18*100</f>
        <v>19.829890643985422</v>
      </c>
      <c r="B12" s="18">
        <f>'Input-data'!B17</f>
        <v>2</v>
      </c>
      <c r="D12" s="2">
        <v>97.75</v>
      </c>
      <c r="E12" s="6">
        <f t="shared" ca="1" si="0"/>
        <v>58.793955449826996</v>
      </c>
    </row>
    <row r="13" spans="1:5" x14ac:dyDescent="0.25">
      <c r="A13" s="16">
        <f>Statistik!F17*100</f>
        <v>31.834750911300127</v>
      </c>
      <c r="B13" s="18">
        <f>'Input-data'!B16</f>
        <v>4</v>
      </c>
      <c r="D13" s="2">
        <v>97.5</v>
      </c>
      <c r="E13" s="6">
        <f t="shared" ca="1" si="0"/>
        <v>58.215506055363306</v>
      </c>
    </row>
    <row r="14" spans="1:5" x14ac:dyDescent="0.25">
      <c r="A14" s="16">
        <f>Statistik!F16*100</f>
        <v>47.703523693803163</v>
      </c>
      <c r="B14" s="18">
        <f>'Input-data'!B15</f>
        <v>8</v>
      </c>
      <c r="D14" s="2">
        <v>97.25</v>
      </c>
      <c r="E14" s="6">
        <f t="shared" ca="1" si="0"/>
        <v>57.637056660899646</v>
      </c>
    </row>
    <row r="15" spans="1:5" x14ac:dyDescent="0.25">
      <c r="A15" s="16">
        <f>Statistik!F15*100</f>
        <v>66.464155528554073</v>
      </c>
      <c r="B15" s="18">
        <f>'Input-data'!B14</f>
        <v>16</v>
      </c>
      <c r="D15" s="2">
        <v>97</v>
      </c>
      <c r="E15" s="6">
        <f t="shared" ca="1" si="0"/>
        <v>57.058607266435985</v>
      </c>
    </row>
    <row r="16" spans="1:5" x14ac:dyDescent="0.25">
      <c r="A16" s="16">
        <f>Statistik!F14*100</f>
        <v>85.953827460510325</v>
      </c>
      <c r="B16" s="18">
        <f>'Input-data'!B13</f>
        <v>31.5</v>
      </c>
      <c r="D16" s="2">
        <v>96.75</v>
      </c>
      <c r="E16" s="6">
        <f t="shared" ca="1" si="0"/>
        <v>56.480157871972324</v>
      </c>
    </row>
    <row r="17" spans="1:5" x14ac:dyDescent="0.25">
      <c r="A17" s="16">
        <f>Statistik!F13*100</f>
        <v>100</v>
      </c>
      <c r="B17" s="18">
        <v>64</v>
      </c>
      <c r="D17" s="2">
        <v>96.5</v>
      </c>
      <c r="E17" s="6">
        <f t="shared" ca="1" si="0"/>
        <v>55.901708477508635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55.323259083044974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54.744809688581313</v>
      </c>
    </row>
    <row r="20" spans="1:5" x14ac:dyDescent="0.25">
      <c r="D20" s="2">
        <v>95.75</v>
      </c>
      <c r="E20" s="6">
        <f t="shared" ca="1" si="0"/>
        <v>54.166360294117652</v>
      </c>
    </row>
    <row r="21" spans="1:5" x14ac:dyDescent="0.25">
      <c r="D21" s="2">
        <v>95.5</v>
      </c>
      <c r="E21" s="6">
        <f t="shared" ca="1" si="0"/>
        <v>53.587910899653991</v>
      </c>
    </row>
    <row r="22" spans="1:5" x14ac:dyDescent="0.25">
      <c r="D22" s="2">
        <v>95.25</v>
      </c>
      <c r="E22" s="6">
        <f t="shared" ca="1" si="0"/>
        <v>53.009461505190302</v>
      </c>
    </row>
    <row r="23" spans="1:5" x14ac:dyDescent="0.25">
      <c r="D23" s="2">
        <v>95</v>
      </c>
      <c r="E23" s="6">
        <f t="shared" ca="1" si="0"/>
        <v>52.431012110726641</v>
      </c>
    </row>
    <row r="24" spans="1:5" x14ac:dyDescent="0.25">
      <c r="D24" s="2">
        <v>94.75</v>
      </c>
      <c r="E24" s="6">
        <f t="shared" ca="1" si="0"/>
        <v>51.85256271626298</v>
      </c>
    </row>
    <row r="25" spans="1:5" x14ac:dyDescent="0.25">
      <c r="D25" s="2">
        <v>94.5</v>
      </c>
      <c r="E25" s="6">
        <f t="shared" ca="1" si="0"/>
        <v>51.274113321799319</v>
      </c>
    </row>
    <row r="26" spans="1:5" x14ac:dyDescent="0.25">
      <c r="D26" s="2">
        <v>94.25</v>
      </c>
      <c r="E26" s="6">
        <f t="shared" ca="1" si="0"/>
        <v>50.69566392733563</v>
      </c>
    </row>
    <row r="27" spans="1:5" x14ac:dyDescent="0.25">
      <c r="D27" s="2">
        <v>94</v>
      </c>
      <c r="E27" s="6">
        <f t="shared" ca="1" si="0"/>
        <v>50.117214532871969</v>
      </c>
    </row>
    <row r="28" spans="1:5" x14ac:dyDescent="0.25">
      <c r="D28" s="2">
        <v>93.75</v>
      </c>
      <c r="E28" s="6">
        <f t="shared" ca="1" si="0"/>
        <v>49.538765138408309</v>
      </c>
    </row>
    <row r="29" spans="1:5" x14ac:dyDescent="0.25">
      <c r="D29" s="2">
        <v>93.5</v>
      </c>
      <c r="E29" s="6">
        <f t="shared" ca="1" si="0"/>
        <v>48.960315743944648</v>
      </c>
    </row>
    <row r="30" spans="1:5" x14ac:dyDescent="0.25">
      <c r="D30" s="2">
        <v>93.25</v>
      </c>
      <c r="E30" s="6">
        <f t="shared" ca="1" si="0"/>
        <v>48.381866349480958</v>
      </c>
    </row>
    <row r="31" spans="1:5" x14ac:dyDescent="0.25">
      <c r="D31" s="2">
        <v>93</v>
      </c>
      <c r="E31" s="6">
        <f t="shared" ca="1" si="0"/>
        <v>47.803416955017298</v>
      </c>
    </row>
    <row r="32" spans="1:5" x14ac:dyDescent="0.25">
      <c r="D32" s="2">
        <v>92.75</v>
      </c>
      <c r="E32" s="6">
        <f t="shared" ca="1" si="0"/>
        <v>47.224967560553637</v>
      </c>
    </row>
    <row r="33" spans="4:5" x14ac:dyDescent="0.25">
      <c r="D33" s="2">
        <v>92.5</v>
      </c>
      <c r="E33" s="6">
        <f t="shared" ca="1" si="0"/>
        <v>46.646518166089976</v>
      </c>
    </row>
    <row r="34" spans="4:5" x14ac:dyDescent="0.25">
      <c r="D34" s="2">
        <v>92.25</v>
      </c>
      <c r="E34" s="6">
        <f t="shared" ca="1" si="0"/>
        <v>46.068068771626287</v>
      </c>
    </row>
    <row r="35" spans="4:5" x14ac:dyDescent="0.25">
      <c r="D35" s="2">
        <v>92</v>
      </c>
      <c r="E35" s="6">
        <f t="shared" ca="1" si="0"/>
        <v>45.489619377162626</v>
      </c>
    </row>
    <row r="36" spans="4:5" x14ac:dyDescent="0.25">
      <c r="D36" s="2">
        <v>91.75</v>
      </c>
      <c r="E36" s="6">
        <f t="shared" ca="1" si="0"/>
        <v>44.911169982698965</v>
      </c>
    </row>
    <row r="37" spans="4:5" x14ac:dyDescent="0.25">
      <c r="D37" s="2">
        <v>91.5</v>
      </c>
      <c r="E37" s="6">
        <f t="shared" ca="1" si="0"/>
        <v>44.332720588235304</v>
      </c>
    </row>
    <row r="38" spans="4:5" x14ac:dyDescent="0.25">
      <c r="D38" s="2">
        <v>91.25</v>
      </c>
      <c r="E38" s="6">
        <f t="shared" ca="1" si="0"/>
        <v>43.754271193771615</v>
      </c>
    </row>
    <row r="39" spans="4:5" x14ac:dyDescent="0.25">
      <c r="D39" s="2">
        <v>91</v>
      </c>
      <c r="E39" s="6">
        <f t="shared" ca="1" si="0"/>
        <v>43.175821799307954</v>
      </c>
    </row>
    <row r="40" spans="4:5" x14ac:dyDescent="0.25">
      <c r="D40" s="2">
        <v>90.75</v>
      </c>
      <c r="E40" s="6">
        <f t="shared" ca="1" si="0"/>
        <v>42.597372404844293</v>
      </c>
    </row>
    <row r="41" spans="4:5" x14ac:dyDescent="0.25">
      <c r="D41" s="2">
        <v>90.5</v>
      </c>
      <c r="E41" s="6">
        <f t="shared" ca="1" si="0"/>
        <v>42.018923010380632</v>
      </c>
    </row>
    <row r="42" spans="4:5" x14ac:dyDescent="0.25">
      <c r="D42" s="2">
        <v>90.25</v>
      </c>
      <c r="E42" s="6">
        <f t="shared" ca="1" si="0"/>
        <v>41.440473615916943</v>
      </c>
    </row>
    <row r="43" spans="4:5" x14ac:dyDescent="0.25">
      <c r="D43" s="2">
        <v>90</v>
      </c>
      <c r="E43" s="6">
        <f t="shared" ca="1" si="0"/>
        <v>40.862024221453282</v>
      </c>
    </row>
    <row r="44" spans="4:5" x14ac:dyDescent="0.25">
      <c r="D44" s="2">
        <v>89.75</v>
      </c>
      <c r="E44" s="6">
        <f t="shared" ca="1" si="0"/>
        <v>40.283574826989621</v>
      </c>
    </row>
    <row r="45" spans="4:5" x14ac:dyDescent="0.25">
      <c r="D45" s="2">
        <v>89.5</v>
      </c>
      <c r="E45" s="6">
        <f t="shared" ca="1" si="0"/>
        <v>39.705125432525961</v>
      </c>
    </row>
    <row r="46" spans="4:5" x14ac:dyDescent="0.25">
      <c r="D46" s="2">
        <v>89.25</v>
      </c>
      <c r="E46" s="6">
        <f t="shared" ca="1" si="0"/>
        <v>39.126676038062271</v>
      </c>
    </row>
    <row r="47" spans="4:5" x14ac:dyDescent="0.25">
      <c r="D47" s="2">
        <v>89</v>
      </c>
      <c r="E47" s="6">
        <f t="shared" ca="1" si="0"/>
        <v>38.548226643598611</v>
      </c>
    </row>
    <row r="48" spans="4:5" x14ac:dyDescent="0.25">
      <c r="D48" s="2">
        <v>88.75</v>
      </c>
      <c r="E48" s="6">
        <f t="shared" ca="1" si="0"/>
        <v>37.96977724913495</v>
      </c>
    </row>
    <row r="49" spans="4:5" x14ac:dyDescent="0.25">
      <c r="D49" s="2">
        <v>88.5</v>
      </c>
      <c r="E49" s="6">
        <f t="shared" ca="1" si="0"/>
        <v>37.391327854671289</v>
      </c>
    </row>
    <row r="50" spans="4:5" x14ac:dyDescent="0.25">
      <c r="D50" s="2">
        <v>88.25</v>
      </c>
      <c r="E50" s="6">
        <f t="shared" ca="1" si="0"/>
        <v>36.8128784602076</v>
      </c>
    </row>
    <row r="51" spans="4:5" x14ac:dyDescent="0.25">
      <c r="D51" s="2">
        <v>88</v>
      </c>
      <c r="E51" s="6">
        <f t="shared" ca="1" si="0"/>
        <v>36.234429065743939</v>
      </c>
    </row>
    <row r="52" spans="4:5" x14ac:dyDescent="0.25">
      <c r="D52" s="2">
        <v>87.75</v>
      </c>
      <c r="E52" s="6">
        <f t="shared" ca="1" si="0"/>
        <v>35.655979671280278</v>
      </c>
    </row>
    <row r="53" spans="4:5" x14ac:dyDescent="0.25">
      <c r="D53" s="2">
        <v>87.5</v>
      </c>
      <c r="E53" s="6">
        <f t="shared" ca="1" si="0"/>
        <v>35.077530276816617</v>
      </c>
    </row>
    <row r="54" spans="4:5" x14ac:dyDescent="0.25">
      <c r="D54" s="2">
        <v>87.25</v>
      </c>
      <c r="E54" s="6">
        <f t="shared" ca="1" si="0"/>
        <v>34.499080882352956</v>
      </c>
    </row>
    <row r="55" spans="4:5" x14ac:dyDescent="0.25">
      <c r="D55" s="2">
        <v>87</v>
      </c>
      <c r="E55" s="6">
        <f t="shared" ca="1" si="0"/>
        <v>33.920631487889267</v>
      </c>
    </row>
    <row r="56" spans="4:5" x14ac:dyDescent="0.25">
      <c r="D56" s="2">
        <v>86.75</v>
      </c>
      <c r="E56" s="6">
        <f t="shared" ca="1" si="0"/>
        <v>33.342182093425606</v>
      </c>
    </row>
    <row r="57" spans="4:5" x14ac:dyDescent="0.25">
      <c r="D57" s="2">
        <v>86.5</v>
      </c>
      <c r="E57" s="6">
        <f t="shared" ca="1" si="0"/>
        <v>32.763732698961945</v>
      </c>
    </row>
    <row r="58" spans="4:5" x14ac:dyDescent="0.25">
      <c r="D58" s="2">
        <v>86.25</v>
      </c>
      <c r="E58" s="6">
        <f t="shared" ca="1" si="0"/>
        <v>32.185283304498284</v>
      </c>
    </row>
    <row r="59" spans="4:5" x14ac:dyDescent="0.25">
      <c r="D59" s="2">
        <v>86</v>
      </c>
      <c r="E59" s="6">
        <f t="shared" ca="1" si="0"/>
        <v>31.606833910034595</v>
      </c>
    </row>
    <row r="60" spans="4:5" x14ac:dyDescent="0.25">
      <c r="D60" s="2">
        <v>85.75</v>
      </c>
      <c r="E60" s="6">
        <f t="shared" ca="1" si="0"/>
        <v>31.337897443890277</v>
      </c>
    </row>
    <row r="61" spans="4:5" x14ac:dyDescent="0.25">
      <c r="D61" s="2">
        <v>85.5</v>
      </c>
      <c r="E61" s="6">
        <f t="shared" ca="1" si="0"/>
        <v>31.139074189526191</v>
      </c>
    </row>
    <row r="62" spans="4:5" x14ac:dyDescent="0.25">
      <c r="D62" s="2">
        <v>85.25</v>
      </c>
      <c r="E62" s="6">
        <f t="shared" ca="1" si="0"/>
        <v>30.940250935162105</v>
      </c>
    </row>
    <row r="63" spans="4:5" x14ac:dyDescent="0.25">
      <c r="D63" s="2">
        <v>85</v>
      </c>
      <c r="E63" s="6">
        <f t="shared" ca="1" si="0"/>
        <v>30.741427680798004</v>
      </c>
    </row>
    <row r="64" spans="4:5" x14ac:dyDescent="0.25">
      <c r="D64" s="2">
        <v>84.75</v>
      </c>
      <c r="E64" s="6">
        <f t="shared" ca="1" si="0"/>
        <v>30.542604426433918</v>
      </c>
    </row>
    <row r="65" spans="4:5" x14ac:dyDescent="0.25">
      <c r="D65" s="2">
        <v>84.5</v>
      </c>
      <c r="E65" s="6">
        <f t="shared" ca="1" si="0"/>
        <v>30.343781172069832</v>
      </c>
    </row>
    <row r="66" spans="4:5" x14ac:dyDescent="0.25">
      <c r="D66" s="2">
        <v>84.25</v>
      </c>
      <c r="E66" s="6">
        <f t="shared" ca="1" si="0"/>
        <v>30.144957917705746</v>
      </c>
    </row>
    <row r="67" spans="4:5" x14ac:dyDescent="0.25">
      <c r="D67" s="2">
        <v>84</v>
      </c>
      <c r="E67" s="6">
        <f t="shared" ca="1" si="0"/>
        <v>29.946134663341645</v>
      </c>
    </row>
    <row r="68" spans="4:5" x14ac:dyDescent="0.25">
      <c r="D68" s="2">
        <v>83.75</v>
      </c>
      <c r="E68" s="6">
        <f t="shared" ca="1" si="0"/>
        <v>29.747311408977559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29.548488154613473</v>
      </c>
    </row>
    <row r="70" spans="4:5" x14ac:dyDescent="0.25">
      <c r="D70" s="2">
        <v>83.25</v>
      </c>
      <c r="E70" s="6">
        <f t="shared" ca="1" si="1"/>
        <v>29.349664900249387</v>
      </c>
    </row>
    <row r="71" spans="4:5" x14ac:dyDescent="0.25">
      <c r="D71" s="2">
        <v>83</v>
      </c>
      <c r="E71" s="6">
        <f t="shared" ca="1" si="1"/>
        <v>29.150841645885286</v>
      </c>
    </row>
    <row r="72" spans="4:5" x14ac:dyDescent="0.25">
      <c r="D72" s="2">
        <v>82.75</v>
      </c>
      <c r="E72" s="6">
        <f t="shared" ca="1" si="1"/>
        <v>28.9520183915212</v>
      </c>
    </row>
    <row r="73" spans="4:5" x14ac:dyDescent="0.25">
      <c r="D73" s="2">
        <v>82.5</v>
      </c>
      <c r="E73" s="6">
        <f t="shared" ca="1" si="1"/>
        <v>28.753195137157114</v>
      </c>
    </row>
    <row r="74" spans="4:5" x14ac:dyDescent="0.25">
      <c r="D74" s="2">
        <v>82.25</v>
      </c>
      <c r="E74" s="6">
        <f t="shared" ca="1" si="1"/>
        <v>28.554371882793028</v>
      </c>
    </row>
    <row r="75" spans="4:5" x14ac:dyDescent="0.25">
      <c r="D75" s="2">
        <v>82</v>
      </c>
      <c r="E75" s="6">
        <f t="shared" ca="1" si="1"/>
        <v>28.355548628428927</v>
      </c>
    </row>
    <row r="76" spans="4:5" x14ac:dyDescent="0.25">
      <c r="D76" s="2">
        <v>81.75</v>
      </c>
      <c r="E76" s="6">
        <f t="shared" ca="1" si="1"/>
        <v>28.156725374064841</v>
      </c>
    </row>
    <row r="77" spans="4:5" x14ac:dyDescent="0.25">
      <c r="D77" s="2">
        <v>81.5</v>
      </c>
      <c r="E77" s="6">
        <f t="shared" ca="1" si="1"/>
        <v>27.957902119700755</v>
      </c>
    </row>
    <row r="78" spans="4:5" x14ac:dyDescent="0.25">
      <c r="D78" s="2">
        <v>81.25</v>
      </c>
      <c r="E78" s="6">
        <f t="shared" ca="1" si="1"/>
        <v>27.759078865336669</v>
      </c>
    </row>
    <row r="79" spans="4:5" x14ac:dyDescent="0.25">
      <c r="D79" s="2">
        <v>81</v>
      </c>
      <c r="E79" s="6">
        <f t="shared" ca="1" si="1"/>
        <v>27.560255610972568</v>
      </c>
    </row>
    <row r="80" spans="4:5" x14ac:dyDescent="0.25">
      <c r="D80" s="2">
        <v>80.75</v>
      </c>
      <c r="E80" s="6">
        <f t="shared" ca="1" si="1"/>
        <v>27.361432356608482</v>
      </c>
    </row>
    <row r="81" spans="4:5" x14ac:dyDescent="0.25">
      <c r="D81" s="2">
        <v>80.5</v>
      </c>
      <c r="E81" s="6">
        <f t="shared" ca="1" si="1"/>
        <v>27.162609102244396</v>
      </c>
    </row>
    <row r="82" spans="4:5" x14ac:dyDescent="0.25">
      <c r="D82" s="2">
        <v>80.25</v>
      </c>
      <c r="E82" s="6">
        <f t="shared" ca="1" si="1"/>
        <v>26.963785847880303</v>
      </c>
    </row>
    <row r="83" spans="4:5" x14ac:dyDescent="0.25">
      <c r="D83" s="2">
        <v>80</v>
      </c>
      <c r="E83" s="6">
        <f t="shared" ca="1" si="1"/>
        <v>26.764962593516209</v>
      </c>
    </row>
    <row r="84" spans="4:5" x14ac:dyDescent="0.25">
      <c r="D84" s="2">
        <v>79.75</v>
      </c>
      <c r="E84" s="6">
        <f t="shared" ca="1" si="1"/>
        <v>26.566139339152123</v>
      </c>
    </row>
    <row r="85" spans="4:5" x14ac:dyDescent="0.25">
      <c r="D85" s="2">
        <v>79.5</v>
      </c>
      <c r="E85" s="6">
        <f t="shared" ca="1" si="1"/>
        <v>26.36731608478803</v>
      </c>
    </row>
    <row r="86" spans="4:5" x14ac:dyDescent="0.25">
      <c r="D86" s="2">
        <v>79.25</v>
      </c>
      <c r="E86" s="6">
        <f t="shared" ca="1" si="1"/>
        <v>26.168492830423943</v>
      </c>
    </row>
    <row r="87" spans="4:5" x14ac:dyDescent="0.25">
      <c r="D87" s="2">
        <v>79</v>
      </c>
      <c r="E87" s="6">
        <f t="shared" ca="1" si="1"/>
        <v>25.96966957605985</v>
      </c>
    </row>
    <row r="88" spans="4:5" x14ac:dyDescent="0.25">
      <c r="D88" s="2">
        <v>78.75</v>
      </c>
      <c r="E88" s="6">
        <f t="shared" ca="1" si="1"/>
        <v>25.770846321695764</v>
      </c>
    </row>
    <row r="89" spans="4:5" x14ac:dyDescent="0.25">
      <c r="D89" s="2">
        <v>78.5</v>
      </c>
      <c r="E89" s="6">
        <f t="shared" ca="1" si="1"/>
        <v>25.572023067331671</v>
      </c>
    </row>
    <row r="90" spans="4:5" x14ac:dyDescent="0.25">
      <c r="D90" s="2">
        <v>78.25</v>
      </c>
      <c r="E90" s="6">
        <f t="shared" ca="1" si="1"/>
        <v>25.373199812967584</v>
      </c>
    </row>
    <row r="91" spans="4:5" x14ac:dyDescent="0.25">
      <c r="D91" s="2">
        <v>78</v>
      </c>
      <c r="E91" s="6">
        <f t="shared" ca="1" si="1"/>
        <v>25.174376558603491</v>
      </c>
    </row>
    <row r="92" spans="4:5" x14ac:dyDescent="0.25">
      <c r="D92" s="2">
        <v>77.75</v>
      </c>
      <c r="E92" s="6">
        <f t="shared" ca="1" si="1"/>
        <v>24.975553304239405</v>
      </c>
    </row>
    <row r="93" spans="4:5" x14ac:dyDescent="0.25">
      <c r="D93" s="2">
        <v>77.5</v>
      </c>
      <c r="E93" s="6">
        <f t="shared" ca="1" si="1"/>
        <v>24.776730049875312</v>
      </c>
    </row>
    <row r="94" spans="4:5" x14ac:dyDescent="0.25">
      <c r="D94" s="2">
        <v>77.25</v>
      </c>
      <c r="E94" s="6">
        <f t="shared" ca="1" si="1"/>
        <v>24.577906795511225</v>
      </c>
    </row>
    <row r="95" spans="4:5" x14ac:dyDescent="0.25">
      <c r="D95" s="2">
        <v>77</v>
      </c>
      <c r="E95" s="6">
        <f t="shared" ca="1" si="1"/>
        <v>24.379083541147132</v>
      </c>
    </row>
    <row r="96" spans="4:5" x14ac:dyDescent="0.25">
      <c r="D96" s="2">
        <v>76.75</v>
      </c>
      <c r="E96" s="6">
        <f t="shared" ca="1" si="1"/>
        <v>24.180260286783046</v>
      </c>
    </row>
    <row r="97" spans="4:5" x14ac:dyDescent="0.25">
      <c r="D97" s="2">
        <v>76.5</v>
      </c>
      <c r="E97" s="6">
        <f t="shared" ca="1" si="1"/>
        <v>23.981437032418953</v>
      </c>
    </row>
    <row r="98" spans="4:5" x14ac:dyDescent="0.25">
      <c r="D98" s="2">
        <v>76.25</v>
      </c>
      <c r="E98" s="6">
        <f t="shared" ca="1" si="1"/>
        <v>23.782613778054866</v>
      </c>
    </row>
    <row r="99" spans="4:5" x14ac:dyDescent="0.25">
      <c r="D99" s="2">
        <v>76</v>
      </c>
      <c r="E99" s="6">
        <f t="shared" ca="1" si="1"/>
        <v>23.583790523690773</v>
      </c>
    </row>
    <row r="100" spans="4:5" x14ac:dyDescent="0.25">
      <c r="D100" s="2">
        <v>75.75</v>
      </c>
      <c r="E100" s="6">
        <f t="shared" ca="1" si="1"/>
        <v>23.384967269326687</v>
      </c>
    </row>
    <row r="101" spans="4:5" x14ac:dyDescent="0.25">
      <c r="D101" s="2">
        <v>75.5</v>
      </c>
      <c r="E101" s="6">
        <f t="shared" ca="1" si="1"/>
        <v>23.186144014962593</v>
      </c>
    </row>
    <row r="102" spans="4:5" x14ac:dyDescent="0.25">
      <c r="D102" s="2">
        <v>75.25</v>
      </c>
      <c r="E102" s="6">
        <f t="shared" ca="1" si="1"/>
        <v>22.987320760598507</v>
      </c>
    </row>
    <row r="103" spans="4:5" x14ac:dyDescent="0.25">
      <c r="D103" s="2">
        <v>75</v>
      </c>
      <c r="E103" s="6">
        <f t="shared" ca="1" si="1"/>
        <v>22.788497506234414</v>
      </c>
    </row>
    <row r="104" spans="4:5" x14ac:dyDescent="0.25">
      <c r="D104" s="2">
        <v>74.75</v>
      </c>
      <c r="E104" s="6">
        <f t="shared" ca="1" si="1"/>
        <v>22.589674251870328</v>
      </c>
    </row>
    <row r="105" spans="4:5" x14ac:dyDescent="0.25">
      <c r="D105" s="2">
        <v>74.5</v>
      </c>
      <c r="E105" s="6">
        <f t="shared" ca="1" si="1"/>
        <v>22.390850997506234</v>
      </c>
    </row>
    <row r="106" spans="4:5" x14ac:dyDescent="0.25">
      <c r="D106" s="2">
        <v>74.25</v>
      </c>
      <c r="E106" s="6">
        <f t="shared" ca="1" si="1"/>
        <v>22.192027743142148</v>
      </c>
    </row>
    <row r="107" spans="4:5" x14ac:dyDescent="0.25">
      <c r="D107" s="2">
        <v>74</v>
      </c>
      <c r="E107" s="6">
        <f t="shared" ca="1" si="1"/>
        <v>21.993204488778055</v>
      </c>
    </row>
    <row r="108" spans="4:5" x14ac:dyDescent="0.25">
      <c r="D108" s="2">
        <v>73.75</v>
      </c>
      <c r="E108" s="6">
        <f t="shared" ca="1" si="1"/>
        <v>21.794381234413969</v>
      </c>
    </row>
    <row r="109" spans="4:5" x14ac:dyDescent="0.25">
      <c r="D109" s="2">
        <v>73.5</v>
      </c>
      <c r="E109" s="6">
        <f t="shared" ca="1" si="1"/>
        <v>21.595557980049875</v>
      </c>
    </row>
    <row r="110" spans="4:5" x14ac:dyDescent="0.25">
      <c r="D110" s="2">
        <v>73.25</v>
      </c>
      <c r="E110" s="6">
        <f t="shared" ca="1" si="1"/>
        <v>21.396734725685789</v>
      </c>
    </row>
    <row r="111" spans="4:5" x14ac:dyDescent="0.25">
      <c r="D111" s="2">
        <v>73</v>
      </c>
      <c r="E111" s="6">
        <f t="shared" ca="1" si="1"/>
        <v>21.197911471321696</v>
      </c>
    </row>
    <row r="112" spans="4:5" x14ac:dyDescent="0.25">
      <c r="D112" s="2">
        <v>72.75</v>
      </c>
      <c r="E112" s="6">
        <f t="shared" ca="1" si="1"/>
        <v>20.99908821695761</v>
      </c>
    </row>
    <row r="113" spans="4:5" x14ac:dyDescent="0.25">
      <c r="D113" s="2">
        <v>72.5</v>
      </c>
      <c r="E113" s="6">
        <f t="shared" ca="1" si="1"/>
        <v>20.800264962593516</v>
      </c>
    </row>
    <row r="114" spans="4:5" x14ac:dyDescent="0.25">
      <c r="D114" s="2">
        <v>72.25</v>
      </c>
      <c r="E114" s="6">
        <f t="shared" ca="1" si="1"/>
        <v>20.60144170822943</v>
      </c>
    </row>
    <row r="115" spans="4:5" x14ac:dyDescent="0.25">
      <c r="D115" s="2">
        <v>72</v>
      </c>
      <c r="E115" s="6">
        <f t="shared" ca="1" si="1"/>
        <v>20.402618453865337</v>
      </c>
    </row>
    <row r="116" spans="4:5" x14ac:dyDescent="0.25">
      <c r="D116" s="2">
        <v>71.75</v>
      </c>
      <c r="E116" s="6">
        <f t="shared" ca="1" si="1"/>
        <v>20.203795199501251</v>
      </c>
    </row>
    <row r="117" spans="4:5" x14ac:dyDescent="0.25">
      <c r="D117" s="2">
        <v>71.5</v>
      </c>
      <c r="E117" s="6">
        <f t="shared" ca="1" si="1"/>
        <v>20.004971945137157</v>
      </c>
    </row>
    <row r="118" spans="4:5" x14ac:dyDescent="0.25">
      <c r="D118" s="2">
        <v>71.25</v>
      </c>
      <c r="E118" s="6">
        <f t="shared" ca="1" si="1"/>
        <v>19.806148690773071</v>
      </c>
    </row>
    <row r="119" spans="4:5" x14ac:dyDescent="0.25">
      <c r="D119" s="2">
        <v>71</v>
      </c>
      <c r="E119" s="6">
        <f t="shared" ca="1" si="1"/>
        <v>19.607325436408978</v>
      </c>
    </row>
    <row r="120" spans="4:5" x14ac:dyDescent="0.25">
      <c r="D120" s="2">
        <v>70.75</v>
      </c>
      <c r="E120" s="6">
        <f t="shared" ca="1" si="1"/>
        <v>19.408502182044892</v>
      </c>
    </row>
    <row r="121" spans="4:5" x14ac:dyDescent="0.25">
      <c r="D121" s="2">
        <v>70.5</v>
      </c>
      <c r="E121" s="6">
        <f t="shared" ca="1" si="1"/>
        <v>19.209678927680798</v>
      </c>
    </row>
    <row r="122" spans="4:5" x14ac:dyDescent="0.25">
      <c r="D122" s="2">
        <v>70.25</v>
      </c>
      <c r="E122" s="6">
        <f t="shared" ca="1" si="1"/>
        <v>19.010855673316712</v>
      </c>
    </row>
    <row r="123" spans="4:5" x14ac:dyDescent="0.25">
      <c r="D123" s="2">
        <v>70</v>
      </c>
      <c r="E123" s="6">
        <f t="shared" ca="1" si="1"/>
        <v>18.812032418952619</v>
      </c>
    </row>
    <row r="124" spans="4:5" x14ac:dyDescent="0.25">
      <c r="D124" s="2">
        <v>69.75</v>
      </c>
      <c r="E124" s="6">
        <f t="shared" ca="1" si="1"/>
        <v>18.613209164588532</v>
      </c>
    </row>
    <row r="125" spans="4:5" x14ac:dyDescent="0.25">
      <c r="D125" s="2">
        <v>69.5</v>
      </c>
      <c r="E125" s="6">
        <f t="shared" ca="1" si="1"/>
        <v>18.414385910224439</v>
      </c>
    </row>
    <row r="126" spans="4:5" x14ac:dyDescent="0.25">
      <c r="D126" s="2">
        <v>69.25</v>
      </c>
      <c r="E126" s="6">
        <f t="shared" ca="1" si="1"/>
        <v>18.215562655860353</v>
      </c>
    </row>
    <row r="127" spans="4:5" x14ac:dyDescent="0.25">
      <c r="D127" s="2">
        <v>69</v>
      </c>
      <c r="E127" s="6">
        <f t="shared" ca="1" si="1"/>
        <v>18.01673940149626</v>
      </c>
    </row>
    <row r="128" spans="4:5" x14ac:dyDescent="0.25">
      <c r="D128" s="2">
        <v>68.75</v>
      </c>
      <c r="E128" s="6">
        <f t="shared" ca="1" si="1"/>
        <v>17.817916147132173</v>
      </c>
    </row>
    <row r="129" spans="4:5" x14ac:dyDescent="0.25">
      <c r="D129" s="2">
        <v>68.5</v>
      </c>
      <c r="E129" s="6">
        <f t="shared" ca="1" si="1"/>
        <v>17.61909289276808</v>
      </c>
    </row>
    <row r="130" spans="4:5" x14ac:dyDescent="0.25">
      <c r="D130" s="2">
        <v>68.25</v>
      </c>
      <c r="E130" s="6">
        <f t="shared" ca="1" si="1"/>
        <v>17.420269638403994</v>
      </c>
    </row>
    <row r="131" spans="4:5" x14ac:dyDescent="0.25">
      <c r="D131" s="2">
        <v>68</v>
      </c>
      <c r="E131" s="6">
        <f t="shared" ca="1" si="1"/>
        <v>17.221446384039901</v>
      </c>
    </row>
    <row r="132" spans="4:5" x14ac:dyDescent="0.25">
      <c r="D132" s="2">
        <v>67.75</v>
      </c>
      <c r="E132" s="6">
        <f t="shared" ca="1" si="1"/>
        <v>17.022623129675814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16.823799875311721</v>
      </c>
    </row>
    <row r="134" spans="4:5" x14ac:dyDescent="0.25">
      <c r="D134" s="2">
        <v>67.25</v>
      </c>
      <c r="E134" s="6">
        <f t="shared" ca="1" si="2"/>
        <v>16.624976620947635</v>
      </c>
    </row>
    <row r="135" spans="4:5" x14ac:dyDescent="0.25">
      <c r="D135" s="2">
        <v>67</v>
      </c>
      <c r="E135" s="6">
        <f t="shared" ca="1" si="2"/>
        <v>16.426153366583542</v>
      </c>
    </row>
    <row r="136" spans="4:5" x14ac:dyDescent="0.25">
      <c r="D136" s="2">
        <v>66.75</v>
      </c>
      <c r="E136" s="6">
        <f t="shared" ca="1" si="2"/>
        <v>16.227330112219455</v>
      </c>
    </row>
    <row r="137" spans="4:5" x14ac:dyDescent="0.25">
      <c r="D137" s="2">
        <v>66.5</v>
      </c>
      <c r="E137" s="6">
        <f t="shared" ca="1" si="2"/>
        <v>16.028506857855362</v>
      </c>
    </row>
    <row r="138" spans="4:5" x14ac:dyDescent="0.25">
      <c r="D138" s="2">
        <v>66.25</v>
      </c>
      <c r="E138" s="6">
        <f t="shared" ca="1" si="2"/>
        <v>15.908678756476686</v>
      </c>
    </row>
    <row r="139" spans="4:5" x14ac:dyDescent="0.25">
      <c r="D139" s="2">
        <v>66</v>
      </c>
      <c r="E139" s="6">
        <f t="shared" ca="1" si="2"/>
        <v>15.802072538860106</v>
      </c>
    </row>
    <row r="140" spans="4:5" x14ac:dyDescent="0.25">
      <c r="D140" s="2">
        <v>65.75</v>
      </c>
      <c r="E140" s="6">
        <f t="shared" ca="1" si="2"/>
        <v>15.695466321243522</v>
      </c>
    </row>
    <row r="141" spans="4:5" x14ac:dyDescent="0.25">
      <c r="D141" s="2">
        <v>65.5</v>
      </c>
      <c r="E141" s="6">
        <f t="shared" ca="1" si="2"/>
        <v>15.588860103626942</v>
      </c>
    </row>
    <row r="142" spans="4:5" x14ac:dyDescent="0.25">
      <c r="D142" s="2">
        <v>65.25</v>
      </c>
      <c r="E142" s="6">
        <f t="shared" ca="1" si="2"/>
        <v>15.482253886010362</v>
      </c>
    </row>
    <row r="143" spans="4:5" x14ac:dyDescent="0.25">
      <c r="D143" s="2">
        <v>65</v>
      </c>
      <c r="E143" s="6">
        <f t="shared" ca="1" si="2"/>
        <v>15.375647668393782</v>
      </c>
    </row>
    <row r="144" spans="4:5" x14ac:dyDescent="0.25">
      <c r="D144" s="2">
        <v>64.75</v>
      </c>
      <c r="E144" s="6">
        <f t="shared" ca="1" si="2"/>
        <v>15.269041450777202</v>
      </c>
    </row>
    <row r="145" spans="4:5" x14ac:dyDescent="0.25">
      <c r="D145" s="2">
        <v>64.5</v>
      </c>
      <c r="E145" s="6">
        <f t="shared" ca="1" si="2"/>
        <v>15.162435233160622</v>
      </c>
    </row>
    <row r="146" spans="4:5" x14ac:dyDescent="0.25">
      <c r="D146" s="2">
        <v>64.25</v>
      </c>
      <c r="E146" s="6">
        <f t="shared" ca="1" si="2"/>
        <v>15.055829015544042</v>
      </c>
    </row>
    <row r="147" spans="4:5" x14ac:dyDescent="0.25">
      <c r="D147" s="2">
        <v>64</v>
      </c>
      <c r="E147" s="6">
        <f t="shared" ca="1" si="2"/>
        <v>14.949222797927462</v>
      </c>
    </row>
    <row r="148" spans="4:5" x14ac:dyDescent="0.25">
      <c r="D148" s="2">
        <v>63.75</v>
      </c>
      <c r="E148" s="6">
        <f t="shared" ca="1" si="2"/>
        <v>14.842616580310882</v>
      </c>
    </row>
    <row r="149" spans="4:5" x14ac:dyDescent="0.25">
      <c r="D149" s="2">
        <v>63.5</v>
      </c>
      <c r="E149" s="6">
        <f t="shared" ca="1" si="2"/>
        <v>14.736010362694302</v>
      </c>
    </row>
    <row r="150" spans="4:5" x14ac:dyDescent="0.25">
      <c r="D150" s="2">
        <v>63.25</v>
      </c>
      <c r="E150" s="6">
        <f t="shared" ca="1" si="2"/>
        <v>14.629404145077721</v>
      </c>
    </row>
    <row r="151" spans="4:5" x14ac:dyDescent="0.25">
      <c r="D151" s="2">
        <v>63</v>
      </c>
      <c r="E151" s="6">
        <f t="shared" ca="1" si="2"/>
        <v>14.522797927461141</v>
      </c>
    </row>
    <row r="152" spans="4:5" x14ac:dyDescent="0.25">
      <c r="D152" s="2">
        <v>62.75</v>
      </c>
      <c r="E152" s="6">
        <f t="shared" ca="1" si="2"/>
        <v>14.416191709844561</v>
      </c>
    </row>
    <row r="153" spans="4:5" x14ac:dyDescent="0.25">
      <c r="D153" s="2">
        <v>62.5</v>
      </c>
      <c r="E153" s="6">
        <f t="shared" ca="1" si="2"/>
        <v>14.309585492227981</v>
      </c>
    </row>
    <row r="154" spans="4:5" x14ac:dyDescent="0.25">
      <c r="D154" s="2">
        <v>62.25</v>
      </c>
      <c r="E154" s="6">
        <f t="shared" ca="1" si="2"/>
        <v>14.202979274611401</v>
      </c>
    </row>
    <row r="155" spans="4:5" x14ac:dyDescent="0.25">
      <c r="D155" s="2">
        <v>62</v>
      </c>
      <c r="E155" s="6">
        <f t="shared" ca="1" si="2"/>
        <v>14.096373056994818</v>
      </c>
    </row>
    <row r="156" spans="4:5" x14ac:dyDescent="0.25">
      <c r="D156" s="2">
        <v>61.75</v>
      </c>
      <c r="E156" s="6">
        <f t="shared" ca="1" si="2"/>
        <v>13.989766839378238</v>
      </c>
    </row>
    <row r="157" spans="4:5" x14ac:dyDescent="0.25">
      <c r="D157" s="2">
        <v>61.5</v>
      </c>
      <c r="E157" s="6">
        <f t="shared" ca="1" si="2"/>
        <v>13.883160621761657</v>
      </c>
    </row>
    <row r="158" spans="4:5" x14ac:dyDescent="0.25">
      <c r="D158" s="2">
        <v>61.25</v>
      </c>
      <c r="E158" s="6">
        <f t="shared" ca="1" si="2"/>
        <v>13.776554404145077</v>
      </c>
    </row>
    <row r="159" spans="4:5" x14ac:dyDescent="0.25">
      <c r="D159" s="2">
        <v>61</v>
      </c>
      <c r="E159" s="6">
        <f t="shared" ca="1" si="2"/>
        <v>13.669948186528497</v>
      </c>
    </row>
    <row r="160" spans="4:5" x14ac:dyDescent="0.25">
      <c r="D160" s="2">
        <v>60.75</v>
      </c>
      <c r="E160" s="6">
        <f t="shared" ca="1" si="2"/>
        <v>13.563341968911917</v>
      </c>
    </row>
    <row r="161" spans="4:5" x14ac:dyDescent="0.25">
      <c r="D161" s="2">
        <v>60.5</v>
      </c>
      <c r="E161" s="6">
        <f t="shared" ca="1" si="2"/>
        <v>13.456735751295337</v>
      </c>
    </row>
    <row r="162" spans="4:5" x14ac:dyDescent="0.25">
      <c r="D162" s="2">
        <v>60.25</v>
      </c>
      <c r="E162" s="6">
        <f t="shared" ca="1" si="2"/>
        <v>13.350129533678757</v>
      </c>
    </row>
    <row r="163" spans="4:5" x14ac:dyDescent="0.25">
      <c r="D163" s="2">
        <v>60</v>
      </c>
      <c r="E163" s="6">
        <f t="shared" ca="1" si="2"/>
        <v>13.243523316062177</v>
      </c>
    </row>
    <row r="164" spans="4:5" x14ac:dyDescent="0.25">
      <c r="D164" s="2">
        <v>59.75</v>
      </c>
      <c r="E164" s="6">
        <f t="shared" ca="1" si="2"/>
        <v>13.136917098445597</v>
      </c>
    </row>
    <row r="165" spans="4:5" x14ac:dyDescent="0.25">
      <c r="D165" s="2">
        <v>59.5</v>
      </c>
      <c r="E165" s="6">
        <f t="shared" ca="1" si="2"/>
        <v>13.030310880829017</v>
      </c>
    </row>
    <row r="166" spans="4:5" x14ac:dyDescent="0.25">
      <c r="D166" s="2">
        <v>59.25</v>
      </c>
      <c r="E166" s="6">
        <f t="shared" ca="1" si="2"/>
        <v>12.923704663212437</v>
      </c>
    </row>
    <row r="167" spans="4:5" x14ac:dyDescent="0.25">
      <c r="D167" s="2">
        <v>59</v>
      </c>
      <c r="E167" s="6">
        <f t="shared" ca="1" si="2"/>
        <v>12.817098445595857</v>
      </c>
    </row>
    <row r="168" spans="4:5" x14ac:dyDescent="0.25">
      <c r="D168" s="2">
        <v>58.75</v>
      </c>
      <c r="E168" s="6">
        <f t="shared" ca="1" si="2"/>
        <v>12.710492227979277</v>
      </c>
    </row>
    <row r="169" spans="4:5" x14ac:dyDescent="0.25">
      <c r="D169" s="2">
        <v>58.5</v>
      </c>
      <c r="E169" s="6">
        <f t="shared" ca="1" si="2"/>
        <v>12.603886010362693</v>
      </c>
    </row>
    <row r="170" spans="4:5" x14ac:dyDescent="0.25">
      <c r="D170" s="2">
        <v>58.25</v>
      </c>
      <c r="E170" s="6">
        <f t="shared" ca="1" si="2"/>
        <v>12.497279792746113</v>
      </c>
    </row>
    <row r="171" spans="4:5" x14ac:dyDescent="0.25">
      <c r="D171" s="2">
        <v>58</v>
      </c>
      <c r="E171" s="6">
        <f t="shared" ca="1" si="2"/>
        <v>12.390673575129533</v>
      </c>
    </row>
    <row r="172" spans="4:5" x14ac:dyDescent="0.25">
      <c r="D172" s="2">
        <v>57.75</v>
      </c>
      <c r="E172" s="6">
        <f t="shared" ca="1" si="2"/>
        <v>12.284067357512953</v>
      </c>
    </row>
    <row r="173" spans="4:5" x14ac:dyDescent="0.25">
      <c r="D173" s="2">
        <v>57.5</v>
      </c>
      <c r="E173" s="6">
        <f t="shared" ca="1" si="2"/>
        <v>12.177461139896373</v>
      </c>
    </row>
    <row r="174" spans="4:5" x14ac:dyDescent="0.25">
      <c r="D174" s="2">
        <v>57.25</v>
      </c>
      <c r="E174" s="6">
        <f t="shared" ca="1" si="2"/>
        <v>12.070854922279793</v>
      </c>
    </row>
    <row r="175" spans="4:5" x14ac:dyDescent="0.25">
      <c r="D175" s="2">
        <v>57</v>
      </c>
      <c r="E175" s="6">
        <f t="shared" ca="1" si="2"/>
        <v>11.964248704663213</v>
      </c>
    </row>
    <row r="176" spans="4:5" x14ac:dyDescent="0.25">
      <c r="D176" s="2">
        <v>56.75</v>
      </c>
      <c r="E176" s="6">
        <f t="shared" ca="1" si="2"/>
        <v>11.857642487046633</v>
      </c>
    </row>
    <row r="177" spans="4:5" x14ac:dyDescent="0.25">
      <c r="D177" s="2">
        <v>56.5</v>
      </c>
      <c r="E177" s="6">
        <f t="shared" ca="1" si="2"/>
        <v>11.751036269430053</v>
      </c>
    </row>
    <row r="178" spans="4:5" x14ac:dyDescent="0.25">
      <c r="D178" s="2">
        <v>56.25</v>
      </c>
      <c r="E178" s="6">
        <f t="shared" ca="1" si="2"/>
        <v>11.644430051813472</v>
      </c>
    </row>
    <row r="179" spans="4:5" x14ac:dyDescent="0.25">
      <c r="D179" s="2">
        <v>56</v>
      </c>
      <c r="E179" s="6">
        <f t="shared" ca="1" si="2"/>
        <v>11.537823834196892</v>
      </c>
    </row>
    <row r="180" spans="4:5" x14ac:dyDescent="0.25">
      <c r="D180" s="2">
        <v>55.75</v>
      </c>
      <c r="E180" s="6">
        <f t="shared" ca="1" si="2"/>
        <v>11.431217616580312</v>
      </c>
    </row>
    <row r="181" spans="4:5" x14ac:dyDescent="0.25">
      <c r="D181" s="2">
        <v>55.5</v>
      </c>
      <c r="E181" s="6">
        <f t="shared" ca="1" si="2"/>
        <v>11.324611398963732</v>
      </c>
    </row>
    <row r="182" spans="4:5" x14ac:dyDescent="0.25">
      <c r="D182" s="2">
        <v>55.25</v>
      </c>
      <c r="E182" s="6">
        <f t="shared" ca="1" si="2"/>
        <v>11.218005181347152</v>
      </c>
    </row>
    <row r="183" spans="4:5" x14ac:dyDescent="0.25">
      <c r="D183" s="2">
        <v>55</v>
      </c>
      <c r="E183" s="6">
        <f t="shared" ca="1" si="2"/>
        <v>11.111398963730569</v>
      </c>
    </row>
    <row r="184" spans="4:5" x14ac:dyDescent="0.25">
      <c r="D184" s="2">
        <v>54.75</v>
      </c>
      <c r="E184" s="6">
        <f t="shared" ca="1" si="2"/>
        <v>11.004792746113988</v>
      </c>
    </row>
    <row r="185" spans="4:5" x14ac:dyDescent="0.25">
      <c r="D185" s="2">
        <v>54.5</v>
      </c>
      <c r="E185" s="6">
        <f t="shared" ca="1" si="2"/>
        <v>10.898186528497408</v>
      </c>
    </row>
    <row r="186" spans="4:5" x14ac:dyDescent="0.25">
      <c r="D186" s="2">
        <v>54.25</v>
      </c>
      <c r="E186" s="6">
        <f t="shared" ca="1" si="2"/>
        <v>10.791580310880828</v>
      </c>
    </row>
    <row r="187" spans="4:5" x14ac:dyDescent="0.25">
      <c r="D187" s="2">
        <v>54</v>
      </c>
      <c r="E187" s="6">
        <f t="shared" ca="1" si="2"/>
        <v>10.684974093264248</v>
      </c>
    </row>
    <row r="188" spans="4:5" x14ac:dyDescent="0.25">
      <c r="D188" s="2">
        <v>53.75</v>
      </c>
      <c r="E188" s="6">
        <f t="shared" ca="1" si="2"/>
        <v>10.578367875647668</v>
      </c>
    </row>
    <row r="189" spans="4:5" x14ac:dyDescent="0.25">
      <c r="D189" s="2">
        <v>53.5</v>
      </c>
      <c r="E189" s="6">
        <f t="shared" ca="1" si="2"/>
        <v>10.471761658031088</v>
      </c>
    </row>
    <row r="190" spans="4:5" x14ac:dyDescent="0.25">
      <c r="D190" s="2">
        <v>53.25</v>
      </c>
      <c r="E190" s="6">
        <f t="shared" ca="1" si="2"/>
        <v>10.365155440414508</v>
      </c>
    </row>
    <row r="191" spans="4:5" x14ac:dyDescent="0.25">
      <c r="D191" s="2">
        <v>53</v>
      </c>
      <c r="E191" s="6">
        <f t="shared" ca="1" si="2"/>
        <v>10.258549222797928</v>
      </c>
    </row>
    <row r="192" spans="4:5" x14ac:dyDescent="0.25">
      <c r="D192" s="2">
        <v>52.75</v>
      </c>
      <c r="E192" s="6">
        <f t="shared" ca="1" si="2"/>
        <v>10.151943005181348</v>
      </c>
    </row>
    <row r="193" spans="4:5" x14ac:dyDescent="0.25">
      <c r="D193" s="2">
        <v>52.5</v>
      </c>
      <c r="E193" s="6">
        <f t="shared" ca="1" si="2"/>
        <v>10.045336787564768</v>
      </c>
    </row>
    <row r="194" spans="4:5" x14ac:dyDescent="0.25">
      <c r="D194" s="2">
        <v>52.25</v>
      </c>
      <c r="E194" s="6">
        <f t="shared" ca="1" si="2"/>
        <v>9.9387305699481878</v>
      </c>
    </row>
    <row r="195" spans="4:5" x14ac:dyDescent="0.25">
      <c r="D195" s="2">
        <v>52</v>
      </c>
      <c r="E195" s="6">
        <f t="shared" ca="1" si="2"/>
        <v>9.8321243523316078</v>
      </c>
    </row>
    <row r="196" spans="4:5" x14ac:dyDescent="0.25">
      <c r="D196" s="2">
        <v>51.75</v>
      </c>
      <c r="E196" s="6">
        <f t="shared" ca="1" si="2"/>
        <v>9.7255181347150277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9.6189119170984441</v>
      </c>
    </row>
    <row r="198" spans="4:5" x14ac:dyDescent="0.25">
      <c r="D198" s="2">
        <v>51.25</v>
      </c>
      <c r="E198" s="6">
        <f t="shared" ca="1" si="3"/>
        <v>9.512305699481864</v>
      </c>
    </row>
    <row r="199" spans="4:5" x14ac:dyDescent="0.25">
      <c r="D199" s="2">
        <v>51</v>
      </c>
      <c r="E199" s="6">
        <f t="shared" ca="1" si="3"/>
        <v>9.4056994818652839</v>
      </c>
    </row>
    <row r="200" spans="4:5" x14ac:dyDescent="0.25">
      <c r="D200" s="2">
        <v>50.75</v>
      </c>
      <c r="E200" s="6">
        <f t="shared" ca="1" si="3"/>
        <v>9.2990932642487039</v>
      </c>
    </row>
    <row r="201" spans="4:5" x14ac:dyDescent="0.25">
      <c r="D201" s="2">
        <v>50.5</v>
      </c>
      <c r="E201" s="6">
        <f t="shared" ca="1" si="3"/>
        <v>9.1924870466321238</v>
      </c>
    </row>
    <row r="202" spans="4:5" x14ac:dyDescent="0.25">
      <c r="D202" s="2">
        <v>50.25</v>
      </c>
      <c r="E202" s="6">
        <f t="shared" ca="1" si="3"/>
        <v>9.0858808290155437</v>
      </c>
    </row>
    <row r="203" spans="4:5" x14ac:dyDescent="0.25">
      <c r="D203" s="2">
        <v>50</v>
      </c>
      <c r="E203" s="6">
        <f t="shared" ca="1" si="3"/>
        <v>8.9792746113989637</v>
      </c>
    </row>
    <row r="204" spans="4:5" x14ac:dyDescent="0.25">
      <c r="D204" s="2">
        <v>49.75</v>
      </c>
      <c r="E204" s="6">
        <f t="shared" ca="1" si="3"/>
        <v>8.8726683937823836</v>
      </c>
    </row>
    <row r="205" spans="4:5" x14ac:dyDescent="0.25">
      <c r="D205" s="2">
        <v>49.5</v>
      </c>
      <c r="E205" s="6">
        <f t="shared" ca="1" si="3"/>
        <v>8.7660621761658035</v>
      </c>
    </row>
    <row r="206" spans="4:5" x14ac:dyDescent="0.25">
      <c r="D206" s="2">
        <v>49.25</v>
      </c>
      <c r="E206" s="6">
        <f t="shared" ca="1" si="3"/>
        <v>8.6594559585492235</v>
      </c>
    </row>
    <row r="207" spans="4:5" x14ac:dyDescent="0.25">
      <c r="D207" s="2">
        <v>49</v>
      </c>
      <c r="E207" s="6">
        <f t="shared" ca="1" si="3"/>
        <v>8.5528497409326434</v>
      </c>
    </row>
    <row r="208" spans="4:5" x14ac:dyDescent="0.25">
      <c r="D208" s="2">
        <v>48.75</v>
      </c>
      <c r="E208" s="6">
        <f t="shared" ca="1" si="3"/>
        <v>8.4462435233160633</v>
      </c>
    </row>
    <row r="209" spans="4:5" x14ac:dyDescent="0.25">
      <c r="D209" s="2">
        <v>48.5</v>
      </c>
      <c r="E209" s="6">
        <f t="shared" ca="1" si="3"/>
        <v>8.3396373056994832</v>
      </c>
    </row>
    <row r="210" spans="4:5" x14ac:dyDescent="0.25">
      <c r="D210" s="2">
        <v>48.25</v>
      </c>
      <c r="E210" s="6">
        <f t="shared" ca="1" si="3"/>
        <v>8.2330310880829032</v>
      </c>
    </row>
    <row r="211" spans="4:5" x14ac:dyDescent="0.25">
      <c r="D211" s="2">
        <v>48</v>
      </c>
      <c r="E211" s="6">
        <f t="shared" ca="1" si="3"/>
        <v>8.1264248704663231</v>
      </c>
    </row>
    <row r="212" spans="4:5" x14ac:dyDescent="0.25">
      <c r="D212" s="2">
        <v>47.75</v>
      </c>
      <c r="E212" s="6">
        <f t="shared" ca="1" si="3"/>
        <v>8.0198186528497395</v>
      </c>
    </row>
    <row r="213" spans="4:5" x14ac:dyDescent="0.25">
      <c r="D213" s="2">
        <v>47.5</v>
      </c>
      <c r="E213" s="6">
        <f t="shared" ca="1" si="3"/>
        <v>7.9486983154670749</v>
      </c>
    </row>
    <row r="214" spans="4:5" x14ac:dyDescent="0.25">
      <c r="D214" s="2">
        <v>47.25</v>
      </c>
      <c r="E214" s="6">
        <f t="shared" ca="1" si="3"/>
        <v>7.8856814701378255</v>
      </c>
    </row>
    <row r="215" spans="4:5" x14ac:dyDescent="0.25">
      <c r="D215" s="2">
        <v>47</v>
      </c>
      <c r="E215" s="6">
        <f t="shared" ca="1" si="3"/>
        <v>7.8226646248085761</v>
      </c>
    </row>
    <row r="216" spans="4:5" x14ac:dyDescent="0.25">
      <c r="D216" s="2">
        <v>46.75</v>
      </c>
      <c r="E216" s="6">
        <f t="shared" ca="1" si="3"/>
        <v>7.7596477794793266</v>
      </c>
    </row>
    <row r="217" spans="4:5" x14ac:dyDescent="0.25">
      <c r="D217" s="2">
        <v>46.5</v>
      </c>
      <c r="E217" s="6">
        <f t="shared" ca="1" si="3"/>
        <v>7.6966309341500754</v>
      </c>
    </row>
    <row r="218" spans="4:5" x14ac:dyDescent="0.25">
      <c r="D218" s="2">
        <v>46.25</v>
      </c>
      <c r="E218" s="6">
        <f t="shared" ca="1" si="3"/>
        <v>7.6336140888208259</v>
      </c>
    </row>
    <row r="219" spans="4:5" x14ac:dyDescent="0.25">
      <c r="D219" s="2">
        <v>46</v>
      </c>
      <c r="E219" s="6">
        <f t="shared" ca="1" si="3"/>
        <v>7.5705972434915765</v>
      </c>
    </row>
    <row r="220" spans="4:5" x14ac:dyDescent="0.25">
      <c r="D220" s="2">
        <v>45.75</v>
      </c>
      <c r="E220" s="6">
        <f t="shared" ca="1" si="3"/>
        <v>7.507580398162327</v>
      </c>
    </row>
    <row r="221" spans="4:5" x14ac:dyDescent="0.25">
      <c r="D221" s="2">
        <v>45.5</v>
      </c>
      <c r="E221" s="6">
        <f t="shared" ca="1" si="3"/>
        <v>7.4445635528330776</v>
      </c>
    </row>
    <row r="222" spans="4:5" x14ac:dyDescent="0.25">
      <c r="D222" s="2">
        <v>45.25</v>
      </c>
      <c r="E222" s="6">
        <f t="shared" ca="1" si="3"/>
        <v>7.3815467075038281</v>
      </c>
    </row>
    <row r="223" spans="4:5" x14ac:dyDescent="0.25">
      <c r="D223" s="2">
        <v>45</v>
      </c>
      <c r="E223" s="6">
        <f t="shared" ca="1" si="3"/>
        <v>7.3185298621745787</v>
      </c>
    </row>
    <row r="224" spans="4:5" x14ac:dyDescent="0.25">
      <c r="D224" s="2">
        <v>44.75</v>
      </c>
      <c r="E224" s="6">
        <f t="shared" ca="1" si="3"/>
        <v>7.2555130168453292</v>
      </c>
    </row>
    <row r="225" spans="4:5" x14ac:dyDescent="0.25">
      <c r="D225" s="2">
        <v>44.5</v>
      </c>
      <c r="E225" s="6">
        <f t="shared" ca="1" si="3"/>
        <v>7.1924961715160798</v>
      </c>
    </row>
    <row r="226" spans="4:5" x14ac:dyDescent="0.25">
      <c r="D226" s="2">
        <v>44.25</v>
      </c>
      <c r="E226" s="6">
        <f t="shared" ca="1" si="3"/>
        <v>7.1294793261868303</v>
      </c>
    </row>
    <row r="227" spans="4:5" x14ac:dyDescent="0.25">
      <c r="D227" s="2">
        <v>44</v>
      </c>
      <c r="E227" s="6">
        <f t="shared" ca="1" si="3"/>
        <v>7.0664624808575791</v>
      </c>
    </row>
    <row r="228" spans="4:5" x14ac:dyDescent="0.25">
      <c r="D228" s="2">
        <v>43.75</v>
      </c>
      <c r="E228" s="6">
        <f t="shared" ca="1" si="3"/>
        <v>7.0034456355283297</v>
      </c>
    </row>
    <row r="229" spans="4:5" x14ac:dyDescent="0.25">
      <c r="D229" s="2">
        <v>43.5</v>
      </c>
      <c r="E229" s="6">
        <f t="shared" ca="1" si="3"/>
        <v>6.9404287901990802</v>
      </c>
    </row>
    <row r="230" spans="4:5" x14ac:dyDescent="0.25">
      <c r="D230" s="2">
        <v>43.25</v>
      </c>
      <c r="E230" s="6">
        <f t="shared" ca="1" si="3"/>
        <v>6.8774119448698308</v>
      </c>
    </row>
    <row r="231" spans="4:5" x14ac:dyDescent="0.25">
      <c r="D231" s="2">
        <v>43</v>
      </c>
      <c r="E231" s="6">
        <f t="shared" ca="1" si="3"/>
        <v>6.8143950995405813</v>
      </c>
    </row>
    <row r="232" spans="4:5" x14ac:dyDescent="0.25">
      <c r="D232" s="2">
        <v>42.75</v>
      </c>
      <c r="E232" s="6">
        <f t="shared" ca="1" si="3"/>
        <v>6.7513782542113319</v>
      </c>
    </row>
    <row r="233" spans="4:5" x14ac:dyDescent="0.25">
      <c r="D233" s="2">
        <v>42.5</v>
      </c>
      <c r="E233" s="6">
        <f t="shared" ca="1" si="3"/>
        <v>6.6883614088820824</v>
      </c>
    </row>
    <row r="234" spans="4:5" x14ac:dyDescent="0.25">
      <c r="D234" s="2">
        <v>42.25</v>
      </c>
      <c r="E234" s="6">
        <f t="shared" ca="1" si="3"/>
        <v>6.625344563552833</v>
      </c>
    </row>
    <row r="235" spans="4:5" x14ac:dyDescent="0.25">
      <c r="D235" s="2">
        <v>42</v>
      </c>
      <c r="E235" s="6">
        <f t="shared" ca="1" si="3"/>
        <v>6.5623277182235835</v>
      </c>
    </row>
    <row r="236" spans="4:5" x14ac:dyDescent="0.25">
      <c r="D236" s="2">
        <v>41.75</v>
      </c>
      <c r="E236" s="6">
        <f t="shared" ca="1" si="3"/>
        <v>6.4993108728943341</v>
      </c>
    </row>
    <row r="237" spans="4:5" x14ac:dyDescent="0.25">
      <c r="D237" s="2">
        <v>41.5</v>
      </c>
      <c r="E237" s="6">
        <f t="shared" ca="1" si="3"/>
        <v>6.4362940275650846</v>
      </c>
    </row>
    <row r="238" spans="4:5" x14ac:dyDescent="0.25">
      <c r="D238" s="2">
        <v>41.25</v>
      </c>
      <c r="E238" s="6">
        <f t="shared" ca="1" si="3"/>
        <v>6.3732771822358334</v>
      </c>
    </row>
    <row r="239" spans="4:5" x14ac:dyDescent="0.25">
      <c r="D239" s="2">
        <v>41</v>
      </c>
      <c r="E239" s="6">
        <f t="shared" ca="1" si="3"/>
        <v>6.3102603369065839</v>
      </c>
    </row>
    <row r="240" spans="4:5" x14ac:dyDescent="0.25">
      <c r="D240" s="2">
        <v>40.75</v>
      </c>
      <c r="E240" s="6">
        <f t="shared" ca="1" si="3"/>
        <v>6.2472434915773345</v>
      </c>
    </row>
    <row r="241" spans="4:5" x14ac:dyDescent="0.25">
      <c r="D241" s="2">
        <v>40.5</v>
      </c>
      <c r="E241" s="6">
        <f t="shared" ca="1" si="3"/>
        <v>6.184226646248085</v>
      </c>
    </row>
    <row r="242" spans="4:5" x14ac:dyDescent="0.25">
      <c r="D242" s="2">
        <v>40.25</v>
      </c>
      <c r="E242" s="6">
        <f t="shared" ca="1" si="3"/>
        <v>6.1212098009188356</v>
      </c>
    </row>
    <row r="243" spans="4:5" x14ac:dyDescent="0.25">
      <c r="D243" s="2">
        <v>40</v>
      </c>
      <c r="E243" s="6">
        <f t="shared" ca="1" si="3"/>
        <v>6.0581929555895861</v>
      </c>
    </row>
    <row r="244" spans="4:5" x14ac:dyDescent="0.25">
      <c r="D244" s="2">
        <v>39.75</v>
      </c>
      <c r="E244" s="6">
        <f t="shared" ca="1" si="3"/>
        <v>5.9951761102603367</v>
      </c>
    </row>
    <row r="245" spans="4:5" x14ac:dyDescent="0.25">
      <c r="D245" s="2">
        <v>39.5</v>
      </c>
      <c r="E245" s="6">
        <f t="shared" ca="1" si="3"/>
        <v>5.9321592649310873</v>
      </c>
    </row>
    <row r="246" spans="4:5" x14ac:dyDescent="0.25">
      <c r="D246" s="2">
        <v>39.25</v>
      </c>
      <c r="E246" s="6">
        <f t="shared" ca="1" si="3"/>
        <v>5.8691424196018378</v>
      </c>
    </row>
    <row r="247" spans="4:5" x14ac:dyDescent="0.25">
      <c r="D247" s="2">
        <v>39</v>
      </c>
      <c r="E247" s="6">
        <f t="shared" ca="1" si="3"/>
        <v>5.8061255742725884</v>
      </c>
    </row>
    <row r="248" spans="4:5" x14ac:dyDescent="0.25">
      <c r="D248" s="2">
        <v>38.75</v>
      </c>
      <c r="E248" s="6">
        <f t="shared" ca="1" si="3"/>
        <v>5.7431087289433389</v>
      </c>
    </row>
    <row r="249" spans="4:5" x14ac:dyDescent="0.25">
      <c r="D249" s="2">
        <v>38.5</v>
      </c>
      <c r="E249" s="6">
        <f t="shared" ca="1" si="3"/>
        <v>5.6800918836140877</v>
      </c>
    </row>
    <row r="250" spans="4:5" x14ac:dyDescent="0.25">
      <c r="D250" s="2">
        <v>38.25</v>
      </c>
      <c r="E250" s="6">
        <f t="shared" ca="1" si="3"/>
        <v>5.6170750382848382</v>
      </c>
    </row>
    <row r="251" spans="4:5" x14ac:dyDescent="0.25">
      <c r="D251" s="2">
        <v>38</v>
      </c>
      <c r="E251" s="6">
        <f t="shared" ca="1" si="3"/>
        <v>5.5540581929555888</v>
      </c>
    </row>
    <row r="252" spans="4:5" x14ac:dyDescent="0.25">
      <c r="D252" s="2">
        <v>37.75</v>
      </c>
      <c r="E252" s="6">
        <f t="shared" ca="1" si="3"/>
        <v>5.4910413476263393</v>
      </c>
    </row>
    <row r="253" spans="4:5" x14ac:dyDescent="0.25">
      <c r="D253" s="2">
        <v>37.5</v>
      </c>
      <c r="E253" s="6">
        <f t="shared" ca="1" si="3"/>
        <v>5.4280245022970899</v>
      </c>
    </row>
    <row r="254" spans="4:5" x14ac:dyDescent="0.25">
      <c r="D254" s="2">
        <v>37.25</v>
      </c>
      <c r="E254" s="6">
        <f t="shared" ca="1" si="3"/>
        <v>5.3650076569678404</v>
      </c>
    </row>
    <row r="255" spans="4:5" x14ac:dyDescent="0.25">
      <c r="D255" s="2">
        <v>37</v>
      </c>
      <c r="E255" s="6">
        <f t="shared" ca="1" si="3"/>
        <v>5.301990811638591</v>
      </c>
    </row>
    <row r="256" spans="4:5" x14ac:dyDescent="0.25">
      <c r="D256" s="2">
        <v>36.75</v>
      </c>
      <c r="E256" s="6">
        <f t="shared" ca="1" si="3"/>
        <v>5.2389739663093415</v>
      </c>
    </row>
    <row r="257" spans="4:5" x14ac:dyDescent="0.25">
      <c r="D257" s="2">
        <v>36.5</v>
      </c>
      <c r="E257" s="6">
        <f t="shared" ca="1" si="3"/>
        <v>5.1759571209800921</v>
      </c>
    </row>
    <row r="258" spans="4:5" x14ac:dyDescent="0.25">
      <c r="D258" s="2">
        <v>36.25</v>
      </c>
      <c r="E258" s="6">
        <f t="shared" ca="1" si="3"/>
        <v>5.1129402756508426</v>
      </c>
    </row>
    <row r="259" spans="4:5" x14ac:dyDescent="0.25">
      <c r="D259" s="2">
        <v>36</v>
      </c>
      <c r="E259" s="6">
        <f t="shared" ca="1" si="3"/>
        <v>5.0499234303215932</v>
      </c>
    </row>
    <row r="260" spans="4:5" x14ac:dyDescent="0.25">
      <c r="D260" s="2">
        <v>35.75</v>
      </c>
      <c r="E260" s="6">
        <f t="shared" ca="1" si="3"/>
        <v>4.986906584992342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4.9238897396630925</v>
      </c>
    </row>
    <row r="262" spans="4:5" x14ac:dyDescent="0.25">
      <c r="D262" s="2">
        <v>35.25</v>
      </c>
      <c r="E262" s="6">
        <f t="shared" ca="1" si="4"/>
        <v>4.8608728943338431</v>
      </c>
    </row>
    <row r="263" spans="4:5" x14ac:dyDescent="0.25">
      <c r="D263" s="2">
        <v>35</v>
      </c>
      <c r="E263" s="6">
        <f t="shared" ca="1" si="4"/>
        <v>4.7978560490045936</v>
      </c>
    </row>
    <row r="264" spans="4:5" x14ac:dyDescent="0.25">
      <c r="D264" s="2">
        <v>34.75</v>
      </c>
      <c r="E264" s="6">
        <f t="shared" ca="1" si="4"/>
        <v>4.7348392036753442</v>
      </c>
    </row>
    <row r="265" spans="4:5" x14ac:dyDescent="0.25">
      <c r="D265" s="2">
        <v>34.5</v>
      </c>
      <c r="E265" s="6">
        <f t="shared" ca="1" si="4"/>
        <v>4.6718223583460947</v>
      </c>
    </row>
    <row r="266" spans="4:5" x14ac:dyDescent="0.25">
      <c r="D266" s="2">
        <v>34.25</v>
      </c>
      <c r="E266" s="6">
        <f t="shared" ca="1" si="4"/>
        <v>4.6088055130168453</v>
      </c>
    </row>
    <row r="267" spans="4:5" x14ac:dyDescent="0.25">
      <c r="D267" s="2">
        <v>34</v>
      </c>
      <c r="E267" s="6">
        <f t="shared" ca="1" si="4"/>
        <v>4.5457886676875958</v>
      </c>
    </row>
    <row r="268" spans="4:5" x14ac:dyDescent="0.25">
      <c r="D268" s="2">
        <v>33.75</v>
      </c>
      <c r="E268" s="6">
        <f t="shared" ca="1" si="4"/>
        <v>4.4827718223583464</v>
      </c>
    </row>
    <row r="269" spans="4:5" x14ac:dyDescent="0.25">
      <c r="D269" s="2">
        <v>33.5</v>
      </c>
      <c r="E269" s="6">
        <f t="shared" ca="1" si="4"/>
        <v>4.4197549770290969</v>
      </c>
    </row>
    <row r="270" spans="4:5" x14ac:dyDescent="0.25">
      <c r="D270" s="2">
        <v>33.25</v>
      </c>
      <c r="E270" s="6">
        <f t="shared" ca="1" si="4"/>
        <v>4.3567381316998457</v>
      </c>
    </row>
    <row r="271" spans="4:5" x14ac:dyDescent="0.25">
      <c r="D271" s="2">
        <v>33</v>
      </c>
      <c r="E271" s="6">
        <f t="shared" ca="1" si="4"/>
        <v>4.2937212863705962</v>
      </c>
    </row>
    <row r="272" spans="4:5" x14ac:dyDescent="0.25">
      <c r="D272" s="2">
        <v>32.75</v>
      </c>
      <c r="E272" s="6">
        <f t="shared" ca="1" si="4"/>
        <v>4.2307044410413468</v>
      </c>
    </row>
    <row r="273" spans="4:5" x14ac:dyDescent="0.25">
      <c r="D273" s="2">
        <v>32.5</v>
      </c>
      <c r="E273" s="6">
        <f t="shared" ca="1" si="4"/>
        <v>4.1676875957120973</v>
      </c>
    </row>
    <row r="274" spans="4:5" x14ac:dyDescent="0.25">
      <c r="D274" s="2">
        <v>32.25</v>
      </c>
      <c r="E274" s="6">
        <f t="shared" ca="1" si="4"/>
        <v>4.1046707503828479</v>
      </c>
    </row>
    <row r="275" spans="4:5" x14ac:dyDescent="0.25">
      <c r="D275" s="2">
        <v>32</v>
      </c>
      <c r="E275" s="6">
        <f t="shared" ca="1" si="4"/>
        <v>4.0416539050535985</v>
      </c>
    </row>
    <row r="276" spans="4:5" x14ac:dyDescent="0.25">
      <c r="D276" s="2">
        <v>31.75</v>
      </c>
      <c r="E276" s="6">
        <f t="shared" ca="1" si="4"/>
        <v>3.9858805668016188</v>
      </c>
    </row>
    <row r="277" spans="4:5" x14ac:dyDescent="0.25">
      <c r="D277" s="2">
        <v>31.5</v>
      </c>
      <c r="E277" s="6">
        <f t="shared" ca="1" si="4"/>
        <v>3.9442307692307681</v>
      </c>
    </row>
    <row r="278" spans="4:5" x14ac:dyDescent="0.25">
      <c r="D278" s="2">
        <v>31.25</v>
      </c>
      <c r="E278" s="6">
        <f t="shared" ca="1" si="4"/>
        <v>3.9025809716599182</v>
      </c>
    </row>
    <row r="279" spans="4:5" x14ac:dyDescent="0.25">
      <c r="D279" s="2">
        <v>31</v>
      </c>
      <c r="E279" s="6">
        <f t="shared" ca="1" si="4"/>
        <v>3.8609311740890675</v>
      </c>
    </row>
    <row r="280" spans="4:5" x14ac:dyDescent="0.25">
      <c r="D280" s="2">
        <v>30.75</v>
      </c>
      <c r="E280" s="6">
        <f t="shared" ca="1" si="4"/>
        <v>3.8192813765182176</v>
      </c>
    </row>
    <row r="281" spans="4:5" x14ac:dyDescent="0.25">
      <c r="D281" s="2">
        <v>30.5</v>
      </c>
      <c r="E281" s="6">
        <f t="shared" ca="1" si="4"/>
        <v>3.7776315789473678</v>
      </c>
    </row>
    <row r="282" spans="4:5" x14ac:dyDescent="0.25">
      <c r="D282" s="2">
        <v>30.25</v>
      </c>
      <c r="E282" s="6">
        <f t="shared" ca="1" si="4"/>
        <v>3.735981781376517</v>
      </c>
    </row>
    <row r="283" spans="4:5" x14ac:dyDescent="0.25">
      <c r="D283" s="2">
        <v>30</v>
      </c>
      <c r="E283" s="6">
        <f t="shared" ca="1" si="4"/>
        <v>3.6943319838056672</v>
      </c>
    </row>
    <row r="284" spans="4:5" x14ac:dyDescent="0.25">
      <c r="D284" s="2">
        <v>29.75</v>
      </c>
      <c r="E284" s="6">
        <f t="shared" ca="1" si="4"/>
        <v>3.6526821862348173</v>
      </c>
    </row>
    <row r="285" spans="4:5" x14ac:dyDescent="0.25">
      <c r="D285" s="2">
        <v>29.5</v>
      </c>
      <c r="E285" s="6">
        <f t="shared" ca="1" si="4"/>
        <v>3.6110323886639666</v>
      </c>
    </row>
    <row r="286" spans="4:5" x14ac:dyDescent="0.25">
      <c r="D286" s="2">
        <v>29.25</v>
      </c>
      <c r="E286" s="6">
        <f t="shared" ca="1" si="4"/>
        <v>3.5693825910931167</v>
      </c>
    </row>
    <row r="287" spans="4:5" x14ac:dyDescent="0.25">
      <c r="D287" s="2">
        <v>29</v>
      </c>
      <c r="E287" s="6">
        <f t="shared" ca="1" si="4"/>
        <v>3.527732793522266</v>
      </c>
    </row>
    <row r="288" spans="4:5" x14ac:dyDescent="0.25">
      <c r="D288" s="2">
        <v>28.75</v>
      </c>
      <c r="E288" s="6">
        <f t="shared" ca="1" si="4"/>
        <v>3.4860829959514161</v>
      </c>
    </row>
    <row r="289" spans="4:5" x14ac:dyDescent="0.25">
      <c r="D289" s="2">
        <v>28.5</v>
      </c>
      <c r="E289" s="6">
        <f t="shared" ca="1" si="4"/>
        <v>3.4444331983805663</v>
      </c>
    </row>
    <row r="290" spans="4:5" x14ac:dyDescent="0.25">
      <c r="D290" s="2">
        <v>28.25</v>
      </c>
      <c r="E290" s="6">
        <f t="shared" ca="1" si="4"/>
        <v>3.4027834008097155</v>
      </c>
    </row>
    <row r="291" spans="4:5" x14ac:dyDescent="0.25">
      <c r="D291" s="2">
        <v>28</v>
      </c>
      <c r="E291" s="6">
        <f t="shared" ca="1" si="4"/>
        <v>3.3611336032388657</v>
      </c>
    </row>
    <row r="292" spans="4:5" x14ac:dyDescent="0.25">
      <c r="D292" s="2">
        <v>27.75</v>
      </c>
      <c r="E292" s="6">
        <f t="shared" ca="1" si="4"/>
        <v>3.3194838056680149</v>
      </c>
    </row>
    <row r="293" spans="4:5" x14ac:dyDescent="0.25">
      <c r="D293" s="2">
        <v>27.5</v>
      </c>
      <c r="E293" s="6">
        <f t="shared" ca="1" si="4"/>
        <v>3.2778340080971651</v>
      </c>
    </row>
    <row r="294" spans="4:5" x14ac:dyDescent="0.25">
      <c r="D294" s="2">
        <v>27.25</v>
      </c>
      <c r="E294" s="6">
        <f t="shared" ca="1" si="4"/>
        <v>3.2361842105263152</v>
      </c>
    </row>
    <row r="295" spans="4:5" x14ac:dyDescent="0.25">
      <c r="D295" s="2">
        <v>27</v>
      </c>
      <c r="E295" s="6">
        <f t="shared" ca="1" si="4"/>
        <v>3.1945344129554645</v>
      </c>
    </row>
    <row r="296" spans="4:5" x14ac:dyDescent="0.25">
      <c r="D296" s="2">
        <v>26.75</v>
      </c>
      <c r="E296" s="6">
        <f t="shared" ca="1" si="4"/>
        <v>3.1528846153846146</v>
      </c>
    </row>
    <row r="297" spans="4:5" x14ac:dyDescent="0.25">
      <c r="D297" s="2">
        <v>26.5</v>
      </c>
      <c r="E297" s="6">
        <f t="shared" ca="1" si="4"/>
        <v>3.1112348178137648</v>
      </c>
    </row>
    <row r="298" spans="4:5" x14ac:dyDescent="0.25">
      <c r="D298" s="2">
        <v>26.25</v>
      </c>
      <c r="E298" s="6">
        <f t="shared" ca="1" si="4"/>
        <v>3.069585020242914</v>
      </c>
    </row>
    <row r="299" spans="4:5" x14ac:dyDescent="0.25">
      <c r="D299" s="2">
        <v>26</v>
      </c>
      <c r="E299" s="6">
        <f t="shared" ca="1" si="4"/>
        <v>3.0279352226720642</v>
      </c>
    </row>
    <row r="300" spans="4:5" x14ac:dyDescent="0.25">
      <c r="D300" s="2">
        <v>25.75</v>
      </c>
      <c r="E300" s="6">
        <f t="shared" ca="1" si="4"/>
        <v>2.9862854251012134</v>
      </c>
    </row>
    <row r="301" spans="4:5" x14ac:dyDescent="0.25">
      <c r="D301" s="2">
        <v>25.5</v>
      </c>
      <c r="E301" s="6">
        <f t="shared" ca="1" si="4"/>
        <v>2.9446356275303636</v>
      </c>
    </row>
    <row r="302" spans="4:5" x14ac:dyDescent="0.25">
      <c r="D302" s="2">
        <v>25.25</v>
      </c>
      <c r="E302" s="6">
        <f t="shared" ca="1" si="4"/>
        <v>2.9029858299595137</v>
      </c>
    </row>
    <row r="303" spans="4:5" x14ac:dyDescent="0.25">
      <c r="D303" s="2">
        <v>25</v>
      </c>
      <c r="E303" s="6">
        <f t="shared" ca="1" si="4"/>
        <v>2.861336032388663</v>
      </c>
    </row>
    <row r="304" spans="4:5" x14ac:dyDescent="0.25">
      <c r="D304" s="2">
        <v>24.75</v>
      </c>
      <c r="E304" s="6">
        <f t="shared" ca="1" si="4"/>
        <v>2.8196862348178131</v>
      </c>
    </row>
    <row r="305" spans="4:5" x14ac:dyDescent="0.25">
      <c r="D305" s="2">
        <v>24.5</v>
      </c>
      <c r="E305" s="6">
        <f t="shared" ca="1" si="4"/>
        <v>2.7780364372469633</v>
      </c>
    </row>
    <row r="306" spans="4:5" x14ac:dyDescent="0.25">
      <c r="D306" s="2">
        <v>24.25</v>
      </c>
      <c r="E306" s="6">
        <f t="shared" ca="1" si="4"/>
        <v>2.7363866396761125</v>
      </c>
    </row>
    <row r="307" spans="4:5" x14ac:dyDescent="0.25">
      <c r="D307" s="2">
        <v>24</v>
      </c>
      <c r="E307" s="6">
        <f t="shared" ca="1" si="4"/>
        <v>2.6947368421052627</v>
      </c>
    </row>
    <row r="308" spans="4:5" x14ac:dyDescent="0.25">
      <c r="D308" s="2">
        <v>23.75</v>
      </c>
      <c r="E308" s="6">
        <f t="shared" ca="1" si="4"/>
        <v>2.6530870445344124</v>
      </c>
    </row>
    <row r="309" spans="4:5" x14ac:dyDescent="0.25">
      <c r="D309" s="2">
        <v>23.5</v>
      </c>
      <c r="E309" s="6">
        <f t="shared" ca="1" si="4"/>
        <v>2.6114372469635621</v>
      </c>
    </row>
    <row r="310" spans="4:5" x14ac:dyDescent="0.25">
      <c r="D310" s="2">
        <v>23.25</v>
      </c>
      <c r="E310" s="6">
        <f t="shared" ca="1" si="4"/>
        <v>2.5697874493927118</v>
      </c>
    </row>
    <row r="311" spans="4:5" x14ac:dyDescent="0.25">
      <c r="D311" s="2">
        <v>23</v>
      </c>
      <c r="E311" s="6">
        <f t="shared" ca="1" si="4"/>
        <v>2.5281376518218615</v>
      </c>
    </row>
    <row r="312" spans="4:5" x14ac:dyDescent="0.25">
      <c r="D312" s="2">
        <v>22.75</v>
      </c>
      <c r="E312" s="6">
        <f t="shared" ca="1" si="4"/>
        <v>2.4864878542510116</v>
      </c>
    </row>
    <row r="313" spans="4:5" x14ac:dyDescent="0.25">
      <c r="D313" s="2">
        <v>22.5</v>
      </c>
      <c r="E313" s="6">
        <f t="shared" ca="1" si="4"/>
        <v>2.4448380566801613</v>
      </c>
    </row>
    <row r="314" spans="4:5" x14ac:dyDescent="0.25">
      <c r="D314" s="2">
        <v>22.25</v>
      </c>
      <c r="E314" s="6">
        <f t="shared" ca="1" si="4"/>
        <v>2.403188259109311</v>
      </c>
    </row>
    <row r="315" spans="4:5" x14ac:dyDescent="0.25">
      <c r="D315" s="2">
        <v>22</v>
      </c>
      <c r="E315" s="6">
        <f t="shared" ca="1" si="4"/>
        <v>2.3615384615384607</v>
      </c>
    </row>
    <row r="316" spans="4:5" x14ac:dyDescent="0.25">
      <c r="D316" s="2">
        <v>21.75</v>
      </c>
      <c r="E316" s="6">
        <f t="shared" ca="1" si="4"/>
        <v>2.3198886639676108</v>
      </c>
    </row>
    <row r="317" spans="4:5" x14ac:dyDescent="0.25">
      <c r="D317" s="2">
        <v>21.5</v>
      </c>
      <c r="E317" s="6">
        <f t="shared" ca="1" si="4"/>
        <v>2.2782388663967605</v>
      </c>
    </row>
    <row r="318" spans="4:5" x14ac:dyDescent="0.25">
      <c r="D318" s="2">
        <v>21.25</v>
      </c>
      <c r="E318" s="6">
        <f t="shared" ca="1" si="4"/>
        <v>2.2365890688259102</v>
      </c>
    </row>
    <row r="319" spans="4:5" x14ac:dyDescent="0.25">
      <c r="D319" s="2">
        <v>21</v>
      </c>
      <c r="E319" s="6">
        <f t="shared" ca="1" si="4"/>
        <v>2.1949392712550599</v>
      </c>
    </row>
    <row r="320" spans="4:5" x14ac:dyDescent="0.25">
      <c r="D320" s="2">
        <v>20.75</v>
      </c>
      <c r="E320" s="6">
        <f t="shared" ca="1" si="4"/>
        <v>2.1532894736842101</v>
      </c>
    </row>
    <row r="321" spans="4:5" x14ac:dyDescent="0.25">
      <c r="D321" s="2">
        <v>20.5</v>
      </c>
      <c r="E321" s="6">
        <f t="shared" ca="1" si="4"/>
        <v>2.1116396761133598</v>
      </c>
    </row>
    <row r="322" spans="4:5" x14ac:dyDescent="0.25">
      <c r="D322" s="2">
        <v>20.25</v>
      </c>
      <c r="E322" s="6">
        <f t="shared" ca="1" si="4"/>
        <v>2.0699898785425095</v>
      </c>
    </row>
    <row r="323" spans="4:5" x14ac:dyDescent="0.25">
      <c r="D323" s="2">
        <v>20</v>
      </c>
      <c r="E323" s="6">
        <f t="shared" ca="1" si="4"/>
        <v>2.0283400809716592</v>
      </c>
    </row>
    <row r="324" spans="4:5" x14ac:dyDescent="0.25">
      <c r="D324" s="2">
        <v>19.75</v>
      </c>
      <c r="E324" s="6">
        <f t="shared" ca="1" si="4"/>
        <v>1.9885052447552445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1.9525349650349648</v>
      </c>
    </row>
    <row r="326" spans="4:5" x14ac:dyDescent="0.25">
      <c r="D326" s="2">
        <v>19.25</v>
      </c>
      <c r="E326" s="6">
        <f t="shared" ca="1" si="5"/>
        <v>1.9165646853146852</v>
      </c>
    </row>
    <row r="327" spans="4:5" x14ac:dyDescent="0.25">
      <c r="D327" s="2">
        <v>19</v>
      </c>
      <c r="E327" s="6">
        <f t="shared" ca="1" si="5"/>
        <v>1.8805944055944055</v>
      </c>
    </row>
    <row r="328" spans="4:5" x14ac:dyDescent="0.25">
      <c r="D328" s="2">
        <v>18.75</v>
      </c>
      <c r="E328" s="6">
        <f t="shared" ca="1" si="5"/>
        <v>1.8446241258741254</v>
      </c>
    </row>
    <row r="329" spans="4:5" x14ac:dyDescent="0.25">
      <c r="D329" s="2">
        <v>18.5</v>
      </c>
      <c r="E329" s="6">
        <f t="shared" ca="1" si="5"/>
        <v>1.8086538461538457</v>
      </c>
    </row>
    <row r="330" spans="4:5" x14ac:dyDescent="0.25">
      <c r="D330" s="2">
        <v>18.25</v>
      </c>
      <c r="E330" s="6">
        <f t="shared" ca="1" si="5"/>
        <v>1.7726835664335661</v>
      </c>
    </row>
    <row r="331" spans="4:5" x14ac:dyDescent="0.25">
      <c r="D331" s="2">
        <v>18</v>
      </c>
      <c r="E331" s="6">
        <f t="shared" ca="1" si="5"/>
        <v>1.7367132867132864</v>
      </c>
    </row>
    <row r="332" spans="4:5" x14ac:dyDescent="0.25">
      <c r="D332" s="2">
        <v>17.75</v>
      </c>
      <c r="E332" s="6">
        <f t="shared" ca="1" si="5"/>
        <v>1.7007430069930067</v>
      </c>
    </row>
    <row r="333" spans="4:5" x14ac:dyDescent="0.25">
      <c r="D333" s="2">
        <v>17.5</v>
      </c>
      <c r="E333" s="6">
        <f t="shared" ca="1" si="5"/>
        <v>1.6647727272727271</v>
      </c>
    </row>
    <row r="334" spans="4:5" x14ac:dyDescent="0.25">
      <c r="D334" s="2">
        <v>17.25</v>
      </c>
      <c r="E334" s="6">
        <f t="shared" ca="1" si="5"/>
        <v>1.6288024475524474</v>
      </c>
    </row>
    <row r="335" spans="4:5" x14ac:dyDescent="0.25">
      <c r="D335" s="2">
        <v>17</v>
      </c>
      <c r="E335" s="6">
        <f t="shared" ca="1" si="5"/>
        <v>1.5928321678321673</v>
      </c>
    </row>
    <row r="336" spans="4:5" x14ac:dyDescent="0.25">
      <c r="D336" s="2">
        <v>16.75</v>
      </c>
      <c r="E336" s="6">
        <f t="shared" ca="1" si="5"/>
        <v>1.5568618881118876</v>
      </c>
    </row>
    <row r="337" spans="4:5" x14ac:dyDescent="0.25">
      <c r="D337" s="2">
        <v>16.5</v>
      </c>
      <c r="E337" s="6">
        <f t="shared" ca="1" si="5"/>
        <v>1.520891608391608</v>
      </c>
    </row>
    <row r="338" spans="4:5" x14ac:dyDescent="0.25">
      <c r="D338" s="2">
        <v>16.25</v>
      </c>
      <c r="E338" s="6">
        <f t="shared" ca="1" si="5"/>
        <v>1.4849213286713283</v>
      </c>
    </row>
    <row r="339" spans="4:5" x14ac:dyDescent="0.25">
      <c r="D339" s="2">
        <v>16</v>
      </c>
      <c r="E339" s="6">
        <f t="shared" ca="1" si="5"/>
        <v>1.4489510489510486</v>
      </c>
    </row>
    <row r="340" spans="4:5" x14ac:dyDescent="0.25">
      <c r="D340" s="2">
        <v>15.75</v>
      </c>
      <c r="E340" s="6">
        <f t="shared" ca="1" si="5"/>
        <v>1.412980769230769</v>
      </c>
    </row>
    <row r="341" spans="4:5" x14ac:dyDescent="0.25">
      <c r="D341" s="2">
        <v>15.5</v>
      </c>
      <c r="E341" s="6">
        <f t="shared" ca="1" si="5"/>
        <v>1.3770104895104893</v>
      </c>
    </row>
    <row r="342" spans="4:5" x14ac:dyDescent="0.25">
      <c r="D342" s="2">
        <v>15.25</v>
      </c>
      <c r="E342" s="6">
        <f t="shared" ca="1" si="5"/>
        <v>1.3410402097902097</v>
      </c>
    </row>
    <row r="343" spans="4:5" x14ac:dyDescent="0.25">
      <c r="D343" s="2">
        <v>15</v>
      </c>
      <c r="E343" s="6">
        <f t="shared" ca="1" si="5"/>
        <v>1.30506993006993</v>
      </c>
    </row>
    <row r="344" spans="4:5" x14ac:dyDescent="0.25">
      <c r="D344" s="2">
        <v>14.75</v>
      </c>
      <c r="E344" s="6">
        <f t="shared" ca="1" si="5"/>
        <v>1.2690996503496499</v>
      </c>
    </row>
    <row r="345" spans="4:5" x14ac:dyDescent="0.25">
      <c r="D345" s="2">
        <v>14.5</v>
      </c>
      <c r="E345" s="6">
        <f t="shared" ca="1" si="5"/>
        <v>1.2331293706293702</v>
      </c>
    </row>
    <row r="346" spans="4:5" x14ac:dyDescent="0.25">
      <c r="D346" s="2">
        <v>14.25</v>
      </c>
      <c r="E346" s="6">
        <f t="shared" ca="1" si="5"/>
        <v>1.1971590909090906</v>
      </c>
    </row>
    <row r="347" spans="4:5" x14ac:dyDescent="0.25">
      <c r="D347" s="2">
        <v>14</v>
      </c>
      <c r="E347" s="6">
        <f t="shared" ca="1" si="5"/>
        <v>1.1611888111888109</v>
      </c>
    </row>
    <row r="348" spans="4:5" x14ac:dyDescent="0.25">
      <c r="D348" s="2">
        <v>13.75</v>
      </c>
      <c r="E348" s="6">
        <f t="shared" ca="1" si="5"/>
        <v>1.1252185314685312</v>
      </c>
    </row>
    <row r="349" spans="4:5" x14ac:dyDescent="0.25">
      <c r="D349" s="2">
        <v>13.5</v>
      </c>
      <c r="E349" s="6">
        <f t="shared" ca="1" si="5"/>
        <v>1.0892482517482516</v>
      </c>
    </row>
    <row r="350" spans="4:5" x14ac:dyDescent="0.25">
      <c r="D350" s="2">
        <v>13.25</v>
      </c>
      <c r="E350" s="6">
        <f t="shared" ca="1" si="5"/>
        <v>1.0532779720279717</v>
      </c>
    </row>
    <row r="351" spans="4:5" x14ac:dyDescent="0.25">
      <c r="D351" s="2">
        <v>13</v>
      </c>
      <c r="E351" s="6">
        <f t="shared" ca="1" si="5"/>
        <v>1.017307692307692</v>
      </c>
    </row>
    <row r="352" spans="4:5" x14ac:dyDescent="0.25">
      <c r="D352" s="2">
        <v>12.75</v>
      </c>
      <c r="E352" s="6">
        <f t="shared" ca="1" si="5"/>
        <v>0.98500702247191008</v>
      </c>
    </row>
    <row r="353" spans="4:5" x14ac:dyDescent="0.25">
      <c r="D353" s="2">
        <v>12.5</v>
      </c>
      <c r="E353" s="6">
        <f t="shared" ca="1" si="5"/>
        <v>0.95610955056179758</v>
      </c>
    </row>
    <row r="354" spans="4:5" x14ac:dyDescent="0.25">
      <c r="D354" s="2">
        <v>12.25</v>
      </c>
      <c r="E354" s="6">
        <f t="shared" ca="1" si="5"/>
        <v>0.92721207865168531</v>
      </c>
    </row>
    <row r="355" spans="4:5" x14ac:dyDescent="0.25">
      <c r="D355" s="2">
        <v>12</v>
      </c>
      <c r="E355" s="6">
        <f t="shared" ca="1" si="5"/>
        <v>0.89831460674157282</v>
      </c>
    </row>
    <row r="356" spans="4:5" x14ac:dyDescent="0.25">
      <c r="D356" s="2">
        <v>11.75</v>
      </c>
      <c r="E356" s="6">
        <f t="shared" ca="1" si="5"/>
        <v>0.86941713483146055</v>
      </c>
    </row>
    <row r="357" spans="4:5" x14ac:dyDescent="0.25">
      <c r="D357" s="2">
        <v>11.5</v>
      </c>
      <c r="E357" s="6">
        <f t="shared" ca="1" si="5"/>
        <v>0.84051966292134828</v>
      </c>
    </row>
    <row r="358" spans="4:5" x14ac:dyDescent="0.25">
      <c r="D358" s="2">
        <v>11.25</v>
      </c>
      <c r="E358" s="6">
        <f t="shared" ca="1" si="5"/>
        <v>0.81162219101123578</v>
      </c>
    </row>
    <row r="359" spans="4:5" x14ac:dyDescent="0.25">
      <c r="D359" s="2">
        <v>11</v>
      </c>
      <c r="E359" s="6">
        <f t="shared" ca="1" si="5"/>
        <v>0.78272471910112351</v>
      </c>
    </row>
    <row r="360" spans="4:5" x14ac:dyDescent="0.25">
      <c r="D360" s="2">
        <v>10.75</v>
      </c>
      <c r="E360" s="6">
        <f t="shared" ca="1" si="5"/>
        <v>0.75382724719101124</v>
      </c>
    </row>
    <row r="361" spans="4:5" x14ac:dyDescent="0.25">
      <c r="D361" s="2">
        <v>10.5</v>
      </c>
      <c r="E361" s="6">
        <f t="shared" ca="1" si="5"/>
        <v>0.72492977528089875</v>
      </c>
    </row>
    <row r="362" spans="4:5" x14ac:dyDescent="0.25">
      <c r="D362" s="2">
        <v>10.25</v>
      </c>
      <c r="E362" s="6">
        <f t="shared" ca="1" si="5"/>
        <v>0.69603230337078648</v>
      </c>
    </row>
    <row r="363" spans="4:5" x14ac:dyDescent="0.25">
      <c r="D363" s="2">
        <v>10</v>
      </c>
      <c r="E363" s="6">
        <f t="shared" ca="1" si="5"/>
        <v>0.6671348314606742</v>
      </c>
    </row>
    <row r="364" spans="4:5" x14ac:dyDescent="0.25">
      <c r="D364" s="2">
        <v>9.75</v>
      </c>
      <c r="E364" s="6">
        <f t="shared" ca="1" si="5"/>
        <v>0.63823735955056171</v>
      </c>
    </row>
    <row r="365" spans="4:5" x14ac:dyDescent="0.25">
      <c r="D365" s="2">
        <v>9.5</v>
      </c>
      <c r="E365" s="6">
        <f t="shared" ca="1" si="5"/>
        <v>0.60933988764044944</v>
      </c>
    </row>
    <row r="366" spans="4:5" x14ac:dyDescent="0.25">
      <c r="D366" s="2">
        <v>9.25</v>
      </c>
      <c r="E366" s="6">
        <f t="shared" ca="1" si="5"/>
        <v>0.58044241573033717</v>
      </c>
    </row>
    <row r="367" spans="4:5" x14ac:dyDescent="0.25">
      <c r="D367" s="2">
        <v>9</v>
      </c>
      <c r="E367" s="6">
        <f t="shared" ca="1" si="5"/>
        <v>0.55154494382022468</v>
      </c>
    </row>
    <row r="368" spans="4:5" x14ac:dyDescent="0.25">
      <c r="D368" s="2">
        <v>8.75</v>
      </c>
      <c r="E368" s="6">
        <f t="shared" ca="1" si="5"/>
        <v>0.5226474719101124</v>
      </c>
    </row>
    <row r="369" spans="4:5" x14ac:dyDescent="0.25">
      <c r="D369" s="2">
        <v>8.5</v>
      </c>
      <c r="E369" s="6">
        <f t="shared" ca="1" si="5"/>
        <v>0.49774797570850204</v>
      </c>
    </row>
    <row r="370" spans="4:5" x14ac:dyDescent="0.25">
      <c r="D370" s="2">
        <v>8.25</v>
      </c>
      <c r="E370" s="6">
        <f t="shared" ca="1" si="5"/>
        <v>0.48733552631578947</v>
      </c>
    </row>
    <row r="371" spans="4:5" x14ac:dyDescent="0.25">
      <c r="D371" s="2">
        <v>8</v>
      </c>
      <c r="E371" s="6">
        <f t="shared" ca="1" si="5"/>
        <v>0.47692307692307689</v>
      </c>
    </row>
    <row r="372" spans="4:5" x14ac:dyDescent="0.25">
      <c r="D372" s="2">
        <v>7.75</v>
      </c>
      <c r="E372" s="6">
        <f t="shared" ca="1" si="5"/>
        <v>0.46651062753036432</v>
      </c>
    </row>
    <row r="373" spans="4:5" x14ac:dyDescent="0.25">
      <c r="D373" s="2">
        <v>7.5</v>
      </c>
      <c r="E373" s="6">
        <f t="shared" ca="1" si="5"/>
        <v>0.45609817813765186</v>
      </c>
    </row>
    <row r="374" spans="4:5" x14ac:dyDescent="0.25">
      <c r="D374" s="2">
        <v>7.25</v>
      </c>
      <c r="E374" s="6">
        <f t="shared" ca="1" si="5"/>
        <v>0.44568572874493928</v>
      </c>
    </row>
    <row r="375" spans="4:5" x14ac:dyDescent="0.25">
      <c r="D375" s="2">
        <v>7</v>
      </c>
      <c r="E375" s="6">
        <f t="shared" ca="1" si="5"/>
        <v>0.43527327935222671</v>
      </c>
    </row>
    <row r="376" spans="4:5" x14ac:dyDescent="0.25">
      <c r="D376" s="2">
        <v>6.75</v>
      </c>
      <c r="E376" s="6">
        <f t="shared" ca="1" si="5"/>
        <v>0.42486082995951413</v>
      </c>
    </row>
    <row r="377" spans="4:5" x14ac:dyDescent="0.25">
      <c r="D377" s="2">
        <v>6.5</v>
      </c>
      <c r="E377" s="6">
        <f t="shared" ca="1" si="5"/>
        <v>0.41444838056680167</v>
      </c>
    </row>
    <row r="378" spans="4:5" x14ac:dyDescent="0.25">
      <c r="D378" s="2">
        <v>6.25</v>
      </c>
      <c r="E378" s="6">
        <f t="shared" ca="1" si="5"/>
        <v>0.40403593117408909</v>
      </c>
    </row>
    <row r="379" spans="4:5" x14ac:dyDescent="0.25">
      <c r="D379" s="2">
        <v>6</v>
      </c>
      <c r="E379" s="6">
        <f t="shared" ca="1" si="5"/>
        <v>0.39362348178137652</v>
      </c>
    </row>
    <row r="380" spans="4:5" x14ac:dyDescent="0.25">
      <c r="D380" s="2">
        <v>5.75</v>
      </c>
      <c r="E380" s="6">
        <f t="shared" ca="1" si="5"/>
        <v>0.38321103238866394</v>
      </c>
    </row>
    <row r="381" spans="4:5" x14ac:dyDescent="0.25">
      <c r="D381" s="2">
        <v>5.5</v>
      </c>
      <c r="E381" s="6">
        <f t="shared" ca="1" si="5"/>
        <v>0.37279858299595142</v>
      </c>
    </row>
    <row r="382" spans="4:5" x14ac:dyDescent="0.25">
      <c r="D382" s="2">
        <v>5.25</v>
      </c>
      <c r="E382" s="6">
        <f t="shared" ca="1" si="5"/>
        <v>0.3623861336032389</v>
      </c>
    </row>
    <row r="383" spans="4:5" x14ac:dyDescent="0.25">
      <c r="D383" s="2">
        <v>5</v>
      </c>
      <c r="E383" s="6">
        <f t="shared" ca="1" si="5"/>
        <v>0.35197368421052633</v>
      </c>
    </row>
    <row r="384" spans="4:5" x14ac:dyDescent="0.25">
      <c r="D384" s="2">
        <v>4.75</v>
      </c>
      <c r="E384" s="6">
        <f t="shared" ca="1" si="5"/>
        <v>0.34156123481781375</v>
      </c>
    </row>
    <row r="385" spans="4:5" x14ac:dyDescent="0.25">
      <c r="D385" s="2">
        <v>4.5</v>
      </c>
      <c r="E385" s="6">
        <f t="shared" ca="1" si="5"/>
        <v>0.33114878542510123</v>
      </c>
    </row>
    <row r="386" spans="4:5" x14ac:dyDescent="0.25">
      <c r="D386" s="2">
        <v>4.25</v>
      </c>
      <c r="E386" s="6">
        <f t="shared" ca="1" si="5"/>
        <v>0.32073633603238871</v>
      </c>
    </row>
    <row r="387" spans="4:5" x14ac:dyDescent="0.25">
      <c r="D387" s="2">
        <v>4</v>
      </c>
      <c r="E387" s="6">
        <f t="shared" ca="1" si="5"/>
        <v>0.31032388663967614</v>
      </c>
    </row>
    <row r="388" spans="4:5" x14ac:dyDescent="0.25">
      <c r="D388" s="2">
        <v>3.75</v>
      </c>
      <c r="E388" s="6">
        <f t="shared" ca="1" si="5"/>
        <v>0.29991143724696356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0.28949898785425104</v>
      </c>
    </row>
    <row r="390" spans="4:5" x14ac:dyDescent="0.25">
      <c r="D390" s="2">
        <v>3.25</v>
      </c>
      <c r="E390" s="6">
        <f t="shared" ca="1" si="6"/>
        <v>0.27908653846153852</v>
      </c>
    </row>
    <row r="391" spans="4:5" x14ac:dyDescent="0.25">
      <c r="D391" s="2">
        <v>3</v>
      </c>
      <c r="E391" s="6">
        <f t="shared" ca="1" si="6"/>
        <v>0.26867408906882595</v>
      </c>
    </row>
    <row r="392" spans="4:5" x14ac:dyDescent="0.25">
      <c r="D392" s="2">
        <v>2.75</v>
      </c>
      <c r="E392" s="6">
        <f t="shared" ca="1" si="6"/>
        <v>0.25826163967611337</v>
      </c>
    </row>
    <row r="393" spans="4:5" x14ac:dyDescent="0.25">
      <c r="D393" s="2">
        <v>2.5</v>
      </c>
      <c r="E393" s="6">
        <f t="shared" ca="1" si="6"/>
        <v>0.24667968750000002</v>
      </c>
    </row>
    <row r="394" spans="4:5" x14ac:dyDescent="0.25">
      <c r="D394" s="2">
        <v>2.25</v>
      </c>
      <c r="E394" s="6">
        <f t="shared" ca="1" si="6"/>
        <v>0.23060546875000001</v>
      </c>
    </row>
    <row r="395" spans="4:5" x14ac:dyDescent="0.25">
      <c r="D395" s="2">
        <v>2</v>
      </c>
      <c r="E395" s="6">
        <f t="shared" ca="1" si="6"/>
        <v>0.21453125000000001</v>
      </c>
    </row>
    <row r="396" spans="4:5" x14ac:dyDescent="0.25">
      <c r="D396" s="2">
        <v>1.75</v>
      </c>
      <c r="E396" s="6">
        <f t="shared" ca="1" si="6"/>
        <v>0.19845703125</v>
      </c>
    </row>
    <row r="397" spans="4:5" x14ac:dyDescent="0.25">
      <c r="D397" s="2">
        <v>1.5</v>
      </c>
      <c r="E397" s="6">
        <f t="shared" ca="1" si="6"/>
        <v>0.18238281249999999</v>
      </c>
    </row>
    <row r="398" spans="4:5" x14ac:dyDescent="0.25">
      <c r="D398" s="2">
        <v>1.25</v>
      </c>
      <c r="E398" s="6">
        <f t="shared" ca="1" si="6"/>
        <v>0.16630859375000001</v>
      </c>
    </row>
    <row r="399" spans="4:5" x14ac:dyDescent="0.25">
      <c r="D399" s="2">
        <v>1</v>
      </c>
      <c r="E399" s="6">
        <f t="shared" ca="1" si="6"/>
        <v>0.150234375</v>
      </c>
    </row>
    <row r="400" spans="4:5" x14ac:dyDescent="0.25">
      <c r="D400" s="2">
        <v>0.75</v>
      </c>
      <c r="E400" s="6">
        <f t="shared" ca="1" si="6"/>
        <v>0.13416015625</v>
      </c>
    </row>
    <row r="401" spans="4:5" x14ac:dyDescent="0.25">
      <c r="D401" s="2">
        <v>0.5</v>
      </c>
      <c r="E401" s="6">
        <f t="shared" ca="1" si="6"/>
        <v>0.10389615384615385</v>
      </c>
    </row>
    <row r="402" spans="4:5" x14ac:dyDescent="0.25">
      <c r="D402" s="2">
        <v>0.25</v>
      </c>
      <c r="E402" s="6">
        <f t="shared" ca="1" si="6"/>
        <v>5.843333333333333E-2</v>
      </c>
    </row>
    <row r="403" spans="4:5" x14ac:dyDescent="0.25">
      <c r="D403" s="2">
        <v>0</v>
      </c>
      <c r="E403" s="6">
        <f t="shared" ca="1" si="6"/>
        <v>3.0999999999999996E-2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46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0">
        <f>Statistik!F11</f>
        <v>1</v>
      </c>
      <c r="C3" s="38"/>
      <c r="D3" s="249">
        <f t="shared" ref="D3:D16" si="0">-LOG((A3/1),2)</f>
        <v>-7.965784284662087</v>
      </c>
      <c r="E3" s="247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0">
        <f>Statistik!F12</f>
        <v>1</v>
      </c>
      <c r="C4" s="38">
        <f t="shared" ref="C4:C17" si="1">B3-B4</f>
        <v>0</v>
      </c>
      <c r="D4" s="249">
        <f t="shared" si="0"/>
        <v>-6.9657842846620879</v>
      </c>
      <c r="E4" s="248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0">
        <f>Statistik!F13</f>
        <v>1</v>
      </c>
      <c r="C5" s="38">
        <f t="shared" si="1"/>
        <v>0</v>
      </c>
      <c r="D5" s="249">
        <f t="shared" si="0"/>
        <v>-5.9772799234999168</v>
      </c>
      <c r="E5" s="248">
        <f t="shared" si="2"/>
        <v>-6.4715321040810023</v>
      </c>
      <c r="F5" s="29">
        <f t="shared" si="3"/>
        <v>0</v>
      </c>
      <c r="G5" s="28">
        <f t="shared" si="4"/>
        <v>0</v>
      </c>
      <c r="H5" s="30"/>
      <c r="I5" s="30"/>
    </row>
    <row r="6" spans="1:9" x14ac:dyDescent="0.25">
      <c r="A6" s="37">
        <f>Statistik!B14</f>
        <v>31.5</v>
      </c>
      <c r="B6" s="250">
        <f>Statistik!F14</f>
        <v>0.85953827460510324</v>
      </c>
      <c r="C6" s="38">
        <f t="shared" si="1"/>
        <v>0.14046172539489676</v>
      </c>
      <c r="D6" s="249">
        <f t="shared" si="0"/>
        <v>-4.9772799234999168</v>
      </c>
      <c r="E6" s="248">
        <f t="shared" si="2"/>
        <v>-5.4772799234999168</v>
      </c>
      <c r="F6" s="29">
        <f t="shared" si="3"/>
        <v>-0.76934818852562648</v>
      </c>
      <c r="G6" s="28">
        <f t="shared" si="4"/>
        <v>1.0617585556561155</v>
      </c>
      <c r="I6" s="30"/>
    </row>
    <row r="7" spans="1:9" x14ac:dyDescent="0.25">
      <c r="A7" s="37">
        <f>Statistik!B15</f>
        <v>16</v>
      </c>
      <c r="B7" s="250">
        <f>Statistik!F15</f>
        <v>0.6646415552855407</v>
      </c>
      <c r="C7" s="38">
        <f t="shared" si="1"/>
        <v>0.19489671931956254</v>
      </c>
      <c r="D7" s="249">
        <f t="shared" si="0"/>
        <v>-4</v>
      </c>
      <c r="E7" s="248">
        <f t="shared" si="2"/>
        <v>-4.4886399617499588</v>
      </c>
      <c r="F7" s="29">
        <f t="shared" si="3"/>
        <v>-0.87482120275175368</v>
      </c>
      <c r="G7" s="28">
        <f t="shared" si="4"/>
        <v>0.60421603704736415</v>
      </c>
      <c r="I7" s="30"/>
    </row>
    <row r="8" spans="1:9" x14ac:dyDescent="0.25">
      <c r="A8" s="37">
        <f>Statistik!B16</f>
        <v>8</v>
      </c>
      <c r="B8" s="250">
        <f>Statistik!F16</f>
        <v>0.47703523693803163</v>
      </c>
      <c r="C8" s="38">
        <f t="shared" si="1"/>
        <v>0.18760631834750907</v>
      </c>
      <c r="D8" s="249">
        <f t="shared" si="0"/>
        <v>-3</v>
      </c>
      <c r="E8" s="248">
        <f t="shared" si="2"/>
        <v>-3.5</v>
      </c>
      <c r="F8" s="29">
        <f t="shared" si="3"/>
        <v>-0.6566221142162818</v>
      </c>
      <c r="G8" s="28">
        <f t="shared" si="4"/>
        <v>0.1118377333226851</v>
      </c>
      <c r="I8" s="30"/>
    </row>
    <row r="9" spans="1:9" x14ac:dyDescent="0.25">
      <c r="A9" s="37">
        <f>Statistik!B17</f>
        <v>4</v>
      </c>
      <c r="B9" s="250">
        <f>Statistik!F17</f>
        <v>0.31834750911300125</v>
      </c>
      <c r="C9" s="38">
        <f t="shared" si="1"/>
        <v>0.15868772782503038</v>
      </c>
      <c r="D9" s="249">
        <f t="shared" si="0"/>
        <v>-2</v>
      </c>
      <c r="E9" s="248">
        <f t="shared" si="2"/>
        <v>-2.5</v>
      </c>
      <c r="F9" s="29">
        <f t="shared" si="3"/>
        <v>-0.39671931956257594</v>
      </c>
      <c r="G9" s="28">
        <f t="shared" si="4"/>
        <v>8.2423874993422172E-3</v>
      </c>
      <c r="I9" s="30"/>
    </row>
    <row r="10" spans="1:9" x14ac:dyDescent="0.25">
      <c r="A10" s="37">
        <f>Statistik!B18</f>
        <v>2</v>
      </c>
      <c r="B10" s="250">
        <f>Statistik!F18</f>
        <v>0.19829890643985421</v>
      </c>
      <c r="C10" s="38">
        <f t="shared" si="1"/>
        <v>0.12004860267314704</v>
      </c>
      <c r="D10" s="249">
        <f t="shared" si="0"/>
        <v>-1</v>
      </c>
      <c r="E10" s="248">
        <f t="shared" si="2"/>
        <v>-1.5</v>
      </c>
      <c r="F10" s="29">
        <f t="shared" si="3"/>
        <v>-0.18007290400972056</v>
      </c>
      <c r="G10" s="28">
        <f t="shared" si="4"/>
        <v>0.18100351655442845</v>
      </c>
      <c r="I10" s="30"/>
    </row>
    <row r="11" spans="1:9" x14ac:dyDescent="0.25">
      <c r="A11" s="37">
        <f>Statistik!B19</f>
        <v>1</v>
      </c>
      <c r="B11" s="250">
        <f>Statistik!F19</f>
        <v>0.12879708383961119</v>
      </c>
      <c r="C11" s="38">
        <f t="shared" si="1"/>
        <v>6.9501822600243013E-2</v>
      </c>
      <c r="D11" s="249">
        <f t="shared" si="0"/>
        <v>0</v>
      </c>
      <c r="E11" s="248">
        <f t="shared" si="2"/>
        <v>-0.5</v>
      </c>
      <c r="F11" s="29">
        <f t="shared" si="3"/>
        <v>-3.4750911300121506E-2</v>
      </c>
      <c r="G11" s="28">
        <f t="shared" si="4"/>
        <v>0.34497667535680854</v>
      </c>
      <c r="I11" s="30"/>
    </row>
    <row r="12" spans="1:9" x14ac:dyDescent="0.25">
      <c r="A12" s="37">
        <f>Statistik!B20</f>
        <v>0.5</v>
      </c>
      <c r="B12" s="250">
        <f>Statistik!F20</f>
        <v>8.5540704738760631E-2</v>
      </c>
      <c r="C12" s="38">
        <f t="shared" si="1"/>
        <v>4.3256379100850562E-2</v>
      </c>
      <c r="D12" s="249">
        <f t="shared" si="0"/>
        <v>1</v>
      </c>
      <c r="E12" s="248">
        <f t="shared" si="2"/>
        <v>0.5</v>
      </c>
      <c r="F12" s="29">
        <f t="shared" si="3"/>
        <v>2.1628189550425281E-2</v>
      </c>
      <c r="G12" s="28">
        <f t="shared" si="4"/>
        <v>0.45070439358997538</v>
      </c>
      <c r="I12" s="30"/>
    </row>
    <row r="13" spans="1:9" x14ac:dyDescent="0.25">
      <c r="A13" s="37">
        <f>Statistik!B21</f>
        <v>0.25</v>
      </c>
      <c r="B13" s="250">
        <f>Statistik!F21</f>
        <v>2.5516403402187117E-2</v>
      </c>
      <c r="C13" s="38">
        <f t="shared" si="1"/>
        <v>6.0024301336573514E-2</v>
      </c>
      <c r="D13" s="249">
        <f t="shared" si="0"/>
        <v>2</v>
      </c>
      <c r="E13" s="248">
        <f t="shared" si="2"/>
        <v>1.5</v>
      </c>
      <c r="F13" s="29">
        <f t="shared" si="3"/>
        <v>9.0036452004860268E-2</v>
      </c>
      <c r="G13" s="28">
        <f t="shared" si="4"/>
        <v>1.0729454957985618</v>
      </c>
    </row>
    <row r="14" spans="1:9" x14ac:dyDescent="0.25">
      <c r="A14" s="37">
        <f>Statistik!B22</f>
        <v>0.125</v>
      </c>
      <c r="B14" s="250">
        <f>Statistik!F22</f>
        <v>6.0753341433778859E-3</v>
      </c>
      <c r="C14" s="38">
        <f t="shared" si="1"/>
        <v>1.9441069258809229E-2</v>
      </c>
      <c r="D14" s="249">
        <f t="shared" si="0"/>
        <v>3</v>
      </c>
      <c r="E14" s="248">
        <f t="shared" si="2"/>
        <v>2.5</v>
      </c>
      <c r="F14" s="29">
        <f t="shared" si="3"/>
        <v>4.8602673147023073E-2</v>
      </c>
      <c r="G14" s="28">
        <f t="shared" si="4"/>
        <v>0.5313437884972646</v>
      </c>
    </row>
    <row r="15" spans="1:9" x14ac:dyDescent="0.25">
      <c r="A15" s="37">
        <f>Statistik!B23</f>
        <v>6.3E-2</v>
      </c>
      <c r="B15" s="250">
        <f>Statistik!F23</f>
        <v>2.9161603888213854E-3</v>
      </c>
      <c r="C15" s="38">
        <f t="shared" si="1"/>
        <v>3.1591737545565005E-3</v>
      </c>
      <c r="D15" s="249">
        <f t="shared" si="0"/>
        <v>3.9885043611621707</v>
      </c>
      <c r="E15" s="248">
        <f t="shared" si="2"/>
        <v>3.4942521805810856</v>
      </c>
      <c r="F15" s="29">
        <f t="shared" si="3"/>
        <v>1.1038949780693587E-2</v>
      </c>
      <c r="G15" s="28">
        <f t="shared" si="4"/>
        <v>0.12230819046925039</v>
      </c>
    </row>
    <row r="16" spans="1:9" x14ac:dyDescent="0.25">
      <c r="A16" s="37">
        <f>Statistik!B24</f>
        <v>3.1E-2</v>
      </c>
      <c r="B16" s="250">
        <f>Statistik!F24</f>
        <v>0</v>
      </c>
      <c r="C16" s="38">
        <f t="shared" si="1"/>
        <v>2.9161603888213854E-3</v>
      </c>
      <c r="D16" s="249">
        <f t="shared" si="0"/>
        <v>5.0115879742752121</v>
      </c>
      <c r="E16" s="248">
        <f t="shared" si="2"/>
        <v>4.5000461677186916</v>
      </c>
      <c r="F16" s="29">
        <f t="shared" si="3"/>
        <v>1.3122856382168724E-2</v>
      </c>
      <c r="G16" s="28">
        <f t="shared" si="4"/>
        <v>0.15234980002754991</v>
      </c>
    </row>
    <row r="17" spans="1:8" x14ac:dyDescent="0.25">
      <c r="A17" s="37">
        <f>Statistik!B25</f>
        <v>3.8999999999999998E-3</v>
      </c>
      <c r="B17" s="250">
        <f>Statistik!F25</f>
        <v>0</v>
      </c>
      <c r="C17" s="38">
        <f t="shared" si="1"/>
        <v>0</v>
      </c>
      <c r="D17" s="249">
        <f t="shared" ref="D17:D18" si="5">-LOG((A17/1),2)</f>
        <v>8.0023101606872018</v>
      </c>
      <c r="E17" s="248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0">
        <f>Statistik!F26</f>
        <v>0</v>
      </c>
      <c r="C18" s="38">
        <f>B17-B18</f>
        <v>0</v>
      </c>
      <c r="D18" s="249">
        <f t="shared" si="5"/>
        <v>14.024677973715656</v>
      </c>
      <c r="E18" s="248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-2.7279055195009083</v>
      </c>
      <c r="G19" s="3"/>
    </row>
    <row r="20" spans="1:8" x14ac:dyDescent="0.25">
      <c r="G20" s="33">
        <f>SUM(G3:G18)</f>
        <v>4.6416865738193458</v>
      </c>
    </row>
    <row r="21" spans="1:8" ht="18" thickBot="1" x14ac:dyDescent="0.35">
      <c r="C21" s="41" t="s">
        <v>75</v>
      </c>
      <c r="F21" s="42"/>
      <c r="G21" s="40">
        <f>SQRT(G20)</f>
        <v>2.1544573734050405</v>
      </c>
      <c r="H21" s="246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0.70710678118654746</v>
      </c>
      <c r="S6" s="54" t="s">
        <v>85</v>
      </c>
      <c r="T6" s="55">
        <f>'Berechnung_Yu&amp;Stand'!J1092*100</f>
        <v>8.5540704738760631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0.14511966174452312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</v>
      </c>
      <c r="G20" s="87">
        <f>Statistik!E13</f>
        <v>0.14046172539489671</v>
      </c>
      <c r="H20" s="87">
        <f>Statistik!E14</f>
        <v>0.19489671931956257</v>
      </c>
      <c r="I20" s="87">
        <f>Statistik!E15</f>
        <v>0.18760631834750913</v>
      </c>
      <c r="J20" s="87">
        <f>Statistik!E16</f>
        <v>0.15868772782503038</v>
      </c>
      <c r="K20" s="87">
        <f>Statistik!E17</f>
        <v>0.12004860267314703</v>
      </c>
      <c r="L20" s="87">
        <f>Statistik!E18</f>
        <v>6.9501822600243013E-2</v>
      </c>
      <c r="M20" s="87">
        <f>Statistik!E19</f>
        <v>4.3256379100850548E-2</v>
      </c>
      <c r="N20" s="87">
        <f>Statistik!E20</f>
        <v>6.0024301336573514E-2</v>
      </c>
      <c r="O20" s="87">
        <f>Statistik!E21</f>
        <v>1.9441069258809233E-2</v>
      </c>
      <c r="P20" s="87">
        <f>Statistik!E22</f>
        <v>3.1591737545565005E-3</v>
      </c>
      <c r="Q20" s="87">
        <f>Statistik!E23</f>
        <v>2.9161603888213854E-3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</v>
      </c>
      <c r="G15" s="124">
        <f>'Eintrag_Yu&amp;Stand'!G20</f>
        <v>0.14046172539489671</v>
      </c>
      <c r="H15" s="124">
        <f>'Eintrag_Yu&amp;Stand'!H20</f>
        <v>0.19489671931956257</v>
      </c>
      <c r="I15" s="124">
        <f>'Eintrag_Yu&amp;Stand'!I20</f>
        <v>0.18760631834750913</v>
      </c>
      <c r="J15" s="124">
        <f>'Eintrag_Yu&amp;Stand'!J20</f>
        <v>0.15868772782503038</v>
      </c>
      <c r="K15" s="125">
        <f>'Eintrag_Yu&amp;Stand'!K20</f>
        <v>0.12004860267314703</v>
      </c>
      <c r="L15" s="124">
        <f>'Eintrag_Yu&amp;Stand'!L20</f>
        <v>6.9501822600243013E-2</v>
      </c>
      <c r="M15" s="124">
        <f>'Eintrag_Yu&amp;Stand'!M20</f>
        <v>4.3256379100850548E-2</v>
      </c>
      <c r="N15" s="124">
        <f>'Eintrag_Yu&amp;Stand'!N20</f>
        <v>6.0024301336573514E-2</v>
      </c>
      <c r="O15" s="124">
        <f>'Eintrag_Yu&amp;Stand'!O20</f>
        <v>1.9441069258809233E-2</v>
      </c>
      <c r="P15" s="124">
        <f>'Eintrag_Yu&amp;Stand'!P20</f>
        <v>3.1591737545565005E-3</v>
      </c>
      <c r="Q15" s="124">
        <f>'Eintrag_Yu&amp;Stand'!Q20</f>
        <v>2.9161603888213854E-3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0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0</v>
      </c>
      <c r="G295" s="178">
        <f t="shared" si="153"/>
        <v>-1.0578412144399469E-2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0</v>
      </c>
      <c r="G296" s="178">
        <f t="shared" si="156"/>
        <v>-2.5794524605588984E-2</v>
      </c>
      <c r="H296" s="178">
        <f t="shared" si="156"/>
        <v>-1.3511814307172368E-2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0</v>
      </c>
      <c r="G297" s="178">
        <f t="shared" si="156"/>
        <v>-2.7805517447555061E-2</v>
      </c>
      <c r="H297" s="178">
        <f t="shared" si="156"/>
        <v>-3.0274009231167385E-2</v>
      </c>
      <c r="I297" s="178">
        <f t="shared" si="156"/>
        <v>-1.1503996963875095E-2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0</v>
      </c>
      <c r="G298" s="179">
        <f t="shared" si="156"/>
        <v>-2.2527626157207811E-2</v>
      </c>
      <c r="H298" s="179">
        <f t="shared" si="156"/>
        <v>-2.9187122375069402E-2</v>
      </c>
      <c r="I298" s="179">
        <f t="shared" si="156"/>
        <v>-2.226021259642591E-2</v>
      </c>
      <c r="J298" s="179">
        <f t="shared" si="156"/>
        <v>-7.3613659328423545E-3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0</v>
      </c>
      <c r="G299" s="179">
        <f t="shared" si="156"/>
        <v>-1.3304311256895379E-2</v>
      </c>
      <c r="H299" s="179">
        <f t="shared" si="156"/>
        <v>-1.8096769072927271E-2</v>
      </c>
      <c r="I299" s="179">
        <f t="shared" si="156"/>
        <v>-1.6309552714485885E-2</v>
      </c>
      <c r="J299" s="179">
        <f t="shared" si="156"/>
        <v>-1.0900948123815606E-2</v>
      </c>
      <c r="K299" s="179">
        <f t="shared" si="156"/>
        <v>-3.2241204545067582E-3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0</v>
      </c>
      <c r="G300" s="179">
        <f t="shared" si="160"/>
        <v>-8.330323379421984E-3</v>
      </c>
      <c r="H300" s="179">
        <f t="shared" si="160"/>
        <v>-1.148928217502696E-2</v>
      </c>
      <c r="I300" s="179">
        <f t="shared" si="160"/>
        <v>-1.0850101475225245E-2</v>
      </c>
      <c r="J300" s="179">
        <f t="shared" si="160"/>
        <v>-8.5860201013422226E-3</v>
      </c>
      <c r="K300" s="179">
        <f t="shared" si="160"/>
        <v>-5.1325360649790309E-3</v>
      </c>
      <c r="L300" s="179">
        <f t="shared" si="160"/>
        <v>-1.1617276131623542E-3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0</v>
      </c>
      <c r="G301" s="179">
        <f t="shared" si="160"/>
        <v>-1.1582342161825137E-2</v>
      </c>
      <c r="H301" s="179">
        <f t="shared" si="160"/>
        <v>-1.6039297456584296E-2</v>
      </c>
      <c r="I301" s="179">
        <f t="shared" si="160"/>
        <v>-1.5350136314906488E-2</v>
      </c>
      <c r="J301" s="179">
        <f t="shared" si="160"/>
        <v>-1.2735225279738567E-2</v>
      </c>
      <c r="K301" s="179">
        <f t="shared" si="160"/>
        <v>-9.0132749516111943E-3</v>
      </c>
      <c r="L301" s="179">
        <f t="shared" si="160"/>
        <v>-4.1233295353483223E-3</v>
      </c>
      <c r="M301" s="179">
        <f t="shared" si="160"/>
        <v>-1.0033102113674876E-3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0</v>
      </c>
      <c r="G302" s="179">
        <f t="shared" si="160"/>
        <v>-3.7540678786276015E-3</v>
      </c>
      <c r="H302" s="179">
        <f t="shared" si="160"/>
        <v>-5.2051824181016532E-3</v>
      </c>
      <c r="I302" s="179">
        <f t="shared" si="160"/>
        <v>-5.0009525063070426E-3</v>
      </c>
      <c r="J302" s="179">
        <f t="shared" si="160"/>
        <v>-4.2053403593941534E-3</v>
      </c>
      <c r="K302" s="179">
        <f t="shared" si="160"/>
        <v>-3.1204227331671831E-3</v>
      </c>
      <c r="L302" s="179">
        <f t="shared" si="160"/>
        <v>-1.6901090895840292E-3</v>
      </c>
      <c r="M302" s="179">
        <f t="shared" si="160"/>
        <v>-8.3117992955126E-4</v>
      </c>
      <c r="N302" s="179">
        <f t="shared" si="160"/>
        <v>-4.5092593769325288E-4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0</v>
      </c>
      <c r="G303" s="179">
        <f t="shared" si="160"/>
        <v>-6.1021423073304919E-4</v>
      </c>
      <c r="H303" s="179">
        <f t="shared" si="160"/>
        <v>-8.4645137765076495E-4</v>
      </c>
      <c r="I303" s="179">
        <f t="shared" si="160"/>
        <v>-8.1422269967199306E-4</v>
      </c>
      <c r="J303" s="179">
        <f t="shared" si="160"/>
        <v>-6.8738804770143269E-4</v>
      </c>
      <c r="K303" s="179">
        <f t="shared" si="160"/>
        <v>-5.1697350283363812E-4</v>
      </c>
      <c r="L303" s="179">
        <f t="shared" si="160"/>
        <v>-2.9356608608085998E-4</v>
      </c>
      <c r="M303" s="179">
        <f t="shared" si="160"/>
        <v>-1.7093148746929386E-4</v>
      </c>
      <c r="N303" s="179">
        <f t="shared" si="160"/>
        <v>-1.874240697885601E-4</v>
      </c>
      <c r="O303" s="179">
        <f t="shared" si="160"/>
        <v>-2.3732944089118571E-5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0</v>
      </c>
      <c r="G304" s="179">
        <f t="shared" si="164"/>
        <v>-5.6334673502100125E-4</v>
      </c>
      <c r="H304" s="179">
        <f t="shared" si="164"/>
        <v>-7.8156628926653578E-4</v>
      </c>
      <c r="I304" s="179">
        <f t="shared" si="164"/>
        <v>-7.5211622720788667E-4</v>
      </c>
      <c r="J304" s="179">
        <f t="shared" si="164"/>
        <v>-6.3572818905343448E-4</v>
      </c>
      <c r="K304" s="179">
        <f t="shared" si="164"/>
        <v>-4.7999624253591085E-4</v>
      </c>
      <c r="L304" s="179">
        <f t="shared" si="164"/>
        <v>-2.7624554064616883E-4</v>
      </c>
      <c r="M304" s="179">
        <f t="shared" si="164"/>
        <v>-1.6858890632604143E-4</v>
      </c>
      <c r="N304" s="179">
        <f t="shared" si="164"/>
        <v>-2.1865012688866776E-4</v>
      </c>
      <c r="O304" s="179">
        <f t="shared" si="164"/>
        <v>-5.5762942460461262E-5</v>
      </c>
      <c r="P304" s="179">
        <f t="shared" si="164"/>
        <v>-3.4812902462150485E-6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0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0</v>
      </c>
      <c r="G422" s="179">
        <f t="shared" si="255"/>
        <v>9.8360254700892037E-5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0</v>
      </c>
      <c r="G423" s="179">
        <f t="shared" si="258"/>
        <v>5.3942204097145151E-4</v>
      </c>
      <c r="H423" s="179">
        <f t="shared" si="258"/>
        <v>-1.6047615487401806E-5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0</v>
      </c>
      <c r="G424" s="179">
        <f t="shared" si="258"/>
        <v>2.8118691972783236E-4</v>
      </c>
      <c r="H424" s="179">
        <f t="shared" si="258"/>
        <v>-4.86245547080063E-4</v>
      </c>
      <c r="I424" s="179">
        <f t="shared" si="258"/>
        <v>-5.6825970641863765E-5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0</v>
      </c>
      <c r="G425" s="179">
        <f t="shared" si="258"/>
        <v>-2.7262806635950298E-4</v>
      </c>
      <c r="H425" s="179">
        <f t="shared" si="258"/>
        <v>-1.2121179004457873E-3</v>
      </c>
      <c r="I425" s="179">
        <f t="shared" si="258"/>
        <v>-6.731200880479186E-4</v>
      </c>
      <c r="J425" s="179">
        <f t="shared" si="258"/>
        <v>-4.8585499739145617E-5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0</v>
      </c>
      <c r="G426" s="179">
        <f t="shared" si="258"/>
        <v>-5.7185748534869564E-4</v>
      </c>
      <c r="H426" s="179">
        <f t="shared" si="258"/>
        <v>-1.3453230801208744E-3</v>
      </c>
      <c r="I426" s="179">
        <f t="shared" si="258"/>
        <v>-1.0714572908118725E-3</v>
      </c>
      <c r="J426" s="179">
        <f t="shared" si="258"/>
        <v>-4.3515981651156849E-4</v>
      </c>
      <c r="K426" s="179">
        <f t="shared" si="258"/>
        <v>-2.783721198226179E-5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0</v>
      </c>
      <c r="G427" s="179">
        <f t="shared" si="262"/>
        <v>-4.941980017220968E-4</v>
      </c>
      <c r="H427" s="179">
        <f t="shared" si="262"/>
        <v>-1.0553342850785129E-3</v>
      </c>
      <c r="I427" s="179">
        <f t="shared" si="262"/>
        <v>-9.2926863999332604E-4</v>
      </c>
      <c r="J427" s="179">
        <f t="shared" si="262"/>
        <v>-5.5129246274958886E-4</v>
      </c>
      <c r="K427" s="179">
        <f t="shared" si="262"/>
        <v>-1.7641582506672064E-4</v>
      </c>
      <c r="L427" s="179">
        <f t="shared" si="262"/>
        <v>-5.2080987537663558E-6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0</v>
      </c>
      <c r="G428" s="179">
        <f t="shared" si="262"/>
        <v>-5.7023817002350844E-4</v>
      </c>
      <c r="H428" s="179">
        <f t="shared" si="262"/>
        <v>-1.3202538956249531E-3</v>
      </c>
      <c r="I428" s="179">
        <f t="shared" si="262"/>
        <v>-1.186590752215365E-3</v>
      </c>
      <c r="J428" s="179">
        <f t="shared" si="262"/>
        <v>-7.4551039217719568E-4</v>
      </c>
      <c r="K428" s="179">
        <f t="shared" si="262"/>
        <v>-3.0093736715836381E-4</v>
      </c>
      <c r="L428" s="179">
        <f t="shared" si="262"/>
        <v>-1.7491662928408134E-5</v>
      </c>
      <c r="M428" s="179">
        <f t="shared" si="262"/>
        <v>2.8736605497422948E-6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0</v>
      </c>
      <c r="G429" s="179">
        <f t="shared" si="262"/>
        <v>-2.7841317216813476E-4</v>
      </c>
      <c r="H429" s="179">
        <f t="shared" si="262"/>
        <v>-5.5899130387462653E-4</v>
      </c>
      <c r="I429" s="179">
        <f t="shared" si="262"/>
        <v>-5.133115706885238E-4</v>
      </c>
      <c r="J429" s="179">
        <f t="shared" si="262"/>
        <v>-3.5480129192304869E-4</v>
      </c>
      <c r="K429" s="179">
        <f t="shared" si="262"/>
        <v>-1.8626652425643466E-4</v>
      </c>
      <c r="L429" s="179">
        <f t="shared" si="262"/>
        <v>-4.7062880212210435E-5</v>
      </c>
      <c r="M429" s="179">
        <f t="shared" si="262"/>
        <v>-8.8601193340535165E-6</v>
      </c>
      <c r="N429" s="179">
        <f t="shared" si="262"/>
        <v>-3.1258838091969593E-6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0</v>
      </c>
      <c r="G430" s="179">
        <f t="shared" si="262"/>
        <v>-5.1372017740738161E-5</v>
      </c>
      <c r="H430" s="179">
        <f t="shared" si="262"/>
        <v>-9.945745322799434E-5</v>
      </c>
      <c r="I430" s="179">
        <f t="shared" si="262"/>
        <v>-9.1925152002129686E-5</v>
      </c>
      <c r="J430" s="179">
        <f t="shared" si="262"/>
        <v>-6.5253555416078317E-5</v>
      </c>
      <c r="K430" s="179">
        <f t="shared" si="262"/>
        <v>-3.6613629280052691E-5</v>
      </c>
      <c r="L430" s="179">
        <f t="shared" si="262"/>
        <v>-1.1555521930534821E-5</v>
      </c>
      <c r="M430" s="179">
        <f t="shared" si="262"/>
        <v>-3.8124359880643764E-6</v>
      </c>
      <c r="N430" s="179">
        <f t="shared" si="262"/>
        <v>-4.7704535259294926E-6</v>
      </c>
      <c r="O430" s="179">
        <f t="shared" si="262"/>
        <v>-6.6005110373840615E-8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0</v>
      </c>
      <c r="G431" s="179">
        <f t="shared" si="264"/>
        <v>-4.7522516563205097E-5</v>
      </c>
      <c r="H431" s="179">
        <f t="shared" si="264"/>
        <v>-9.1999808487746814E-5</v>
      </c>
      <c r="I431" s="179">
        <f t="shared" si="264"/>
        <v>-8.5125696697938661E-5</v>
      </c>
      <c r="J431" s="179">
        <f t="shared" si="264"/>
        <v>-6.0613599392266137E-5</v>
      </c>
      <c r="K431" s="179">
        <f t="shared" si="264"/>
        <v>-3.4315111628870921E-5</v>
      </c>
      <c r="L431" s="179">
        <f t="shared" si="264"/>
        <v>-1.1143368141608406E-5</v>
      </c>
      <c r="M431" s="179">
        <f t="shared" si="264"/>
        <v>-4.0335232018218975E-6</v>
      </c>
      <c r="N431" s="179">
        <f t="shared" si="264"/>
        <v>-6.9368847963255486E-6</v>
      </c>
      <c r="O431" s="179">
        <f t="shared" si="264"/>
        <v>-4.1058755829829346E-7</v>
      </c>
      <c r="P431" s="179">
        <f t="shared" si="264"/>
        <v>-1.4111583654773385E-10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1.6666666666666667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1.575215218896274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1.4886144377717068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1.4106883259804122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1.3506558245329303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1.3483373632399425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1.3560880307605461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1.3314120931996793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1.3362748623968896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1.3930975659732581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1.4653093638226176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1.5137455965161748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1.510526818373241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1.5717182021293081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0.11446999529881023</v>
      </c>
      <c r="G552" s="175">
        <f t="shared" si="358"/>
        <v>6.379500675348343E-2</v>
      </c>
      <c r="H552" s="175">
        <f t="shared" si="358"/>
        <v>1.859126346182477E-2</v>
      </c>
      <c r="I552" s="175">
        <f t="shared" si="358"/>
        <v>4.874661393064173E-3</v>
      </c>
      <c r="J552" s="175">
        <f t="shared" si="358"/>
        <v>1.2330184922307798E-3</v>
      </c>
      <c r="K552" s="175">
        <f t="shared" si="358"/>
        <v>3.1039479745751937E-4</v>
      </c>
      <c r="L552" s="175">
        <f t="shared" si="358"/>
        <v>7.670670284248966E-5</v>
      </c>
      <c r="M552" s="175">
        <f t="shared" si="358"/>
        <v>1.9227039286737062E-5</v>
      </c>
      <c r="N552" s="175">
        <f t="shared" si="358"/>
        <v>4.9433671769207836E-6</v>
      </c>
      <c r="O552" s="175">
        <f t="shared" si="358"/>
        <v>1.2791818612973519E-6</v>
      </c>
      <c r="P552" s="175">
        <f t="shared" si="358"/>
        <v>3.2706161761411853E-7</v>
      </c>
      <c r="Q552" s="175">
        <f t="shared" si="358"/>
        <v>8.29562826857681E-8</v>
      </c>
      <c r="R552" s="175">
        <f t="shared" si="358"/>
        <v>2.0650442650841447E-8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0.13145539906103282</v>
      </c>
      <c r="F553" s="179">
        <f t="shared" si="358"/>
        <v>0</v>
      </c>
      <c r="G553" s="179">
        <f t="shared" si="358"/>
        <v>9.9749541628695149E-2</v>
      </c>
      <c r="H553" s="179">
        <f t="shared" si="358"/>
        <v>5.9319177313614094E-2</v>
      </c>
      <c r="I553" s="179">
        <f t="shared" si="358"/>
        <v>1.8417040687225987E-2</v>
      </c>
      <c r="J553" s="179">
        <f t="shared" si="358"/>
        <v>4.8685710229807184E-3</v>
      </c>
      <c r="K553" s="179">
        <f t="shared" si="358"/>
        <v>1.2378584503447618E-3</v>
      </c>
      <c r="L553" s="179">
        <f t="shared" si="358"/>
        <v>3.0658858089966333E-4</v>
      </c>
      <c r="M553" s="179">
        <f t="shared" si="358"/>
        <v>7.6893640075379848E-5</v>
      </c>
      <c r="N553" s="179">
        <f t="shared" si="358"/>
        <v>1.9772661485065209E-5</v>
      </c>
      <c r="O553" s="179">
        <f t="shared" si="358"/>
        <v>5.1166822668189186E-6</v>
      </c>
      <c r="P553" s="179">
        <f t="shared" si="358"/>
        <v>1.3082438053616058E-6</v>
      </c>
      <c r="Q553" s="179">
        <f t="shared" si="358"/>
        <v>3.3182495835028042E-7</v>
      </c>
      <c r="R553" s="179">
        <f t="shared" si="358"/>
        <v>8.2601761064325555E-8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0.49797184125633392</v>
      </c>
      <c r="F554" s="179">
        <f t="shared" si="358"/>
        <v>0.11645785096626204</v>
      </c>
      <c r="G554" s="179">
        <f t="shared" si="358"/>
        <v>0</v>
      </c>
      <c r="H554" s="179">
        <f t="shared" si="358"/>
        <v>8.6656239526391954E-2</v>
      </c>
      <c r="I554" s="179">
        <f t="shared" si="358"/>
        <v>5.602115662339939E-2</v>
      </c>
      <c r="J554" s="179">
        <f t="shared" si="358"/>
        <v>1.8120286963015552E-2</v>
      </c>
      <c r="K554" s="179">
        <f t="shared" si="358"/>
        <v>4.8129448824240969E-3</v>
      </c>
      <c r="L554" s="179">
        <f t="shared" si="358"/>
        <v>1.2031912591441776E-3</v>
      </c>
      <c r="M554" s="179">
        <f t="shared" si="358"/>
        <v>3.0248475115960115E-4</v>
      </c>
      <c r="N554" s="179">
        <f t="shared" si="358"/>
        <v>7.7827685839461624E-5</v>
      </c>
      <c r="O554" s="179">
        <f t="shared" si="358"/>
        <v>2.0142450572110805E-5</v>
      </c>
      <c r="P554" s="179">
        <f t="shared" si="358"/>
        <v>5.1502005826244869E-6</v>
      </c>
      <c r="Q554" s="179">
        <f t="shared" si="358"/>
        <v>1.3063125264167392E-6</v>
      </c>
      <c r="R554" s="179">
        <f t="shared" si="358"/>
        <v>3.2518315262215523E-7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0.75705401753069701</v>
      </c>
      <c r="F555" s="179">
        <f t="shared" si="358"/>
        <v>0.47908983308073583</v>
      </c>
      <c r="G555" s="179">
        <f t="shared" si="358"/>
        <v>0.10826282202939483</v>
      </c>
      <c r="H555" s="179">
        <f t="shared" si="358"/>
        <v>0</v>
      </c>
      <c r="I555" s="179">
        <f t="shared" si="358"/>
        <v>7.4807799308967846E-2</v>
      </c>
      <c r="J555" s="179">
        <f t="shared" si="358"/>
        <v>5.5860342584277384E-2</v>
      </c>
      <c r="K555" s="179">
        <f t="shared" si="358"/>
        <v>1.8215345435626137E-2</v>
      </c>
      <c r="L555" s="179">
        <f t="shared" si="358"/>
        <v>4.7490622666309483E-3</v>
      </c>
      <c r="M555" s="179">
        <f t="shared" si="358"/>
        <v>1.206184931685212E-3</v>
      </c>
      <c r="N555" s="179">
        <f t="shared" si="358"/>
        <v>3.1110618967690462E-4</v>
      </c>
      <c r="O555" s="179">
        <f t="shared" si="358"/>
        <v>8.0558478229787378E-5</v>
      </c>
      <c r="P555" s="179">
        <f t="shared" si="358"/>
        <v>2.0600137949670437E-5</v>
      </c>
      <c r="Q555" s="179">
        <f t="shared" si="358"/>
        <v>5.225207242471568E-6</v>
      </c>
      <c r="R555" s="179">
        <f t="shared" si="358"/>
        <v>1.3007302420504208E-6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0.88301101930079284</v>
      </c>
      <c r="F556" s="179">
        <f t="shared" si="358"/>
        <v>0.74165883739216143</v>
      </c>
      <c r="G556" s="179">
        <f t="shared" si="358"/>
        <v>0.45434648564071617</v>
      </c>
      <c r="H556" s="179">
        <f t="shared" si="358"/>
        <v>9.0707508710774751E-2</v>
      </c>
      <c r="I556" s="179">
        <f t="shared" si="358"/>
        <v>0</v>
      </c>
      <c r="J556" s="179">
        <f t="shared" si="358"/>
        <v>7.5302859921473717E-2</v>
      </c>
      <c r="K556" s="179">
        <f t="shared" si="358"/>
        <v>5.5259646325870659E-2</v>
      </c>
      <c r="L556" s="179">
        <f t="shared" si="358"/>
        <v>1.7398504574346232E-2</v>
      </c>
      <c r="M556" s="179">
        <f t="shared" si="358"/>
        <v>4.6166476828948116E-3</v>
      </c>
      <c r="N556" s="179">
        <f t="shared" si="358"/>
        <v>1.2027172210543817E-3</v>
      </c>
      <c r="O556" s="179">
        <f t="shared" si="358"/>
        <v>3.1207213041278673E-4</v>
      </c>
      <c r="P556" s="179">
        <f t="shared" si="358"/>
        <v>7.9835709104448822E-5</v>
      </c>
      <c r="Q556" s="179">
        <f t="shared" si="358"/>
        <v>2.0252141502275106E-5</v>
      </c>
      <c r="R556" s="179">
        <f t="shared" si="358"/>
        <v>5.0415646711913299E-6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0.94372120872800658</v>
      </c>
      <c r="F557" s="179">
        <f t="shared" si="358"/>
        <v>0.87772534260667223</v>
      </c>
      <c r="G557" s="179">
        <f t="shared" si="358"/>
        <v>0.7315227061728854</v>
      </c>
      <c r="H557" s="179">
        <f t="shared" si="358"/>
        <v>0.43209015475468426</v>
      </c>
      <c r="I557" s="179">
        <f t="shared" si="358"/>
        <v>8.6912688644115624E-2</v>
      </c>
      <c r="J557" s="179">
        <f t="shared" si="358"/>
        <v>0</v>
      </c>
      <c r="K557" s="179">
        <f t="shared" si="358"/>
        <v>7.6741550652064616E-2</v>
      </c>
      <c r="L557" s="179">
        <f t="shared" si="358"/>
        <v>5.3590914850604555E-2</v>
      </c>
      <c r="M557" s="179">
        <f t="shared" si="358"/>
        <v>1.7457297508603257E-2</v>
      </c>
      <c r="N557" s="179">
        <f t="shared" si="358"/>
        <v>4.7578457382143639E-3</v>
      </c>
      <c r="O557" s="179">
        <f t="shared" si="358"/>
        <v>1.2454541637282764E-3</v>
      </c>
      <c r="P557" s="179">
        <f t="shared" si="358"/>
        <v>3.1917983427783996E-4</v>
      </c>
      <c r="Q557" s="179">
        <f t="shared" si="358"/>
        <v>8.0998154567364969E-5</v>
      </c>
      <c r="R557" s="179">
        <f t="shared" si="358"/>
        <v>2.0165686503915666E-5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0.97248103619432336</v>
      </c>
      <c r="F558" s="179">
        <f t="shared" si="358"/>
        <v>0.94127009755861757</v>
      </c>
      <c r="G558" s="179">
        <f t="shared" si="358"/>
        <v>0.87307724641443252</v>
      </c>
      <c r="H558" s="179">
        <f t="shared" si="358"/>
        <v>0.71820794010750111</v>
      </c>
      <c r="I558" s="179">
        <f t="shared" si="358"/>
        <v>0.41978961563181438</v>
      </c>
      <c r="J558" s="179">
        <f t="shared" si="358"/>
        <v>8.6519085217179978E-2</v>
      </c>
      <c r="K558" s="179">
        <f t="shared" si="358"/>
        <v>0</v>
      </c>
      <c r="L558" s="179">
        <f t="shared" si="358"/>
        <v>7.2132850605876125E-2</v>
      </c>
      <c r="M558" s="179">
        <f t="shared" si="358"/>
        <v>5.3926801333260728E-2</v>
      </c>
      <c r="N558" s="179">
        <f t="shared" si="358"/>
        <v>1.8119508989983296E-2</v>
      </c>
      <c r="O558" s="179">
        <f t="shared" si="358"/>
        <v>4.9341796754035563E-3</v>
      </c>
      <c r="P558" s="179">
        <f t="shared" si="358"/>
        <v>1.2740414044361806E-3</v>
      </c>
      <c r="Q558" s="179">
        <f t="shared" si="358"/>
        <v>3.2382372377001922E-4</v>
      </c>
      <c r="R558" s="179">
        <f t="shared" si="358"/>
        <v>8.0653529512545426E-5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0.98640346497352116</v>
      </c>
      <c r="F559" s="179">
        <f t="shared" si="358"/>
        <v>0.9713164567198499</v>
      </c>
      <c r="G559" s="179">
        <f t="shared" si="358"/>
        <v>0.93917700141942539</v>
      </c>
      <c r="H559" s="179">
        <f t="shared" si="358"/>
        <v>0.86709807171047215</v>
      </c>
      <c r="I559" s="179">
        <f t="shared" si="358"/>
        <v>0.71074631968382496</v>
      </c>
      <c r="J559" s="179">
        <f t="shared" si="358"/>
        <v>0.41893111637696223</v>
      </c>
      <c r="K559" s="179">
        <f t="shared" si="358"/>
        <v>8.7829681412749605E-2</v>
      </c>
      <c r="L559" s="179">
        <f t="shared" si="358"/>
        <v>0</v>
      </c>
      <c r="M559" s="179">
        <f t="shared" si="358"/>
        <v>7.3047644724342664E-2</v>
      </c>
      <c r="N559" s="179">
        <f t="shared" si="358"/>
        <v>5.7613624787661702E-2</v>
      </c>
      <c r="O559" s="179">
        <f t="shared" si="358"/>
        <v>1.8912952459466437E-2</v>
      </c>
      <c r="P559" s="179">
        <f t="shared" si="358"/>
        <v>5.0511638611162807E-3</v>
      </c>
      <c r="Q559" s="179">
        <f t="shared" si="358"/>
        <v>1.2925195409585672E-3</v>
      </c>
      <c r="R559" s="179">
        <f t="shared" si="358"/>
        <v>3.2246468849266041E-4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0.99324341501904956</v>
      </c>
      <c r="F560" s="179">
        <f t="shared" si="358"/>
        <v>0.98583794574260453</v>
      </c>
      <c r="G560" s="179">
        <f t="shared" si="358"/>
        <v>0.9703424716557798</v>
      </c>
      <c r="H560" s="179">
        <f t="shared" si="358"/>
        <v>0.9365434976859438</v>
      </c>
      <c r="I560" s="179">
        <f t="shared" si="358"/>
        <v>0.86401810287008418</v>
      </c>
      <c r="J560" s="179">
        <f t="shared" si="358"/>
        <v>0.71022619835946044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0.42177739895665622</v>
      </c>
      <c r="L560" s="179">
        <f t="shared" si="358"/>
        <v>8.3603986238264483E-2</v>
      </c>
      <c r="M560" s="179">
        <f t="shared" si="358"/>
        <v>0</v>
      </c>
      <c r="N560" s="179">
        <f t="shared" si="358"/>
        <v>8.3503033990306008E-2</v>
      </c>
      <c r="O560" s="179">
        <f t="shared" si="358"/>
        <v>6.1806632584734039E-2</v>
      </c>
      <c r="P560" s="179">
        <f t="shared" si="358"/>
        <v>1.9424771134305761E-2</v>
      </c>
      <c r="Q560" s="179">
        <f t="shared" si="358"/>
        <v>5.1234232402562144E-3</v>
      </c>
      <c r="R560" s="179">
        <f t="shared" si="358"/>
        <v>1.28740551897407E-3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0.99663224411216045</v>
      </c>
      <c r="F561" s="179">
        <f t="shared" si="358"/>
        <v>0.99296503060990571</v>
      </c>
      <c r="G561" s="179">
        <f t="shared" si="358"/>
        <v>0.9853708107802901</v>
      </c>
      <c r="H561" s="179">
        <f t="shared" si="358"/>
        <v>0.96913653477928419</v>
      </c>
      <c r="I561" s="179">
        <f t="shared" si="358"/>
        <v>0.93531899126670159</v>
      </c>
      <c r="J561" s="179">
        <f t="shared" si="358"/>
        <v>0.86379408530440238</v>
      </c>
      <c r="K561" s="179">
        <f t="shared" si="358"/>
        <v>0.71194880011348227</v>
      </c>
      <c r="L561" s="179">
        <f t="shared" si="358"/>
        <v>0.41247072015120617</v>
      </c>
      <c r="M561" s="179">
        <f t="shared" si="358"/>
        <v>8.4449165198399317E-2</v>
      </c>
      <c r="N561" s="179">
        <f t="shared" si="358"/>
        <v>0</v>
      </c>
      <c r="O561" s="179">
        <f t="shared" si="358"/>
        <v>9.6213407789225006E-2</v>
      </c>
      <c r="P561" s="179">
        <f t="shared" si="358"/>
        <v>6.4393960207392756E-2</v>
      </c>
      <c r="Q561" s="179">
        <f t="shared" si="358"/>
        <v>1.9685002063016387E-2</v>
      </c>
      <c r="R561" s="179">
        <f t="shared" si="358"/>
        <v>5.1084297571084509E-3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0.99831877055799489</v>
      </c>
      <c r="F562" s="179">
        <f t="shared" si="358"/>
        <v>0.99649416796678614</v>
      </c>
      <c r="G562" s="179">
        <f t="shared" si="358"/>
        <v>0.99273663129181156</v>
      </c>
      <c r="H562" s="179">
        <f t="shared" si="358"/>
        <v>0.98479804076135513</v>
      </c>
      <c r="I562" s="179">
        <f t="shared" si="358"/>
        <v>0.96862073096468271</v>
      </c>
      <c r="J562" s="179">
        <f t="shared" si="358"/>
        <v>0.93522530073128951</v>
      </c>
      <c r="K562" s="179">
        <f t="shared" si="358"/>
        <v>0.86453690078637013</v>
      </c>
      <c r="L562" s="179">
        <f t="shared" si="358"/>
        <v>0.70629609582842867</v>
      </c>
      <c r="M562" s="179">
        <f t="shared" si="358"/>
        <v>0.41436271055478652</v>
      </c>
      <c r="N562" s="179">
        <f t="shared" si="358"/>
        <v>9.3892248655931043E-2</v>
      </c>
      <c r="O562" s="179">
        <f t="shared" si="358"/>
        <v>0</v>
      </c>
      <c r="P562" s="179">
        <f t="shared" si="358"/>
        <v>0.1044111090636408</v>
      </c>
      <c r="Q562" s="179">
        <f t="shared" si="358"/>
        <v>6.4972822798940164E-2</v>
      </c>
      <c r="R562" s="179">
        <f t="shared" si="358"/>
        <v>1.9719090458461482E-2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0.99916004918920565</v>
      </c>
      <c r="F563" s="179">
        <f t="shared" si="358"/>
        <v>0.99825001424549642</v>
      </c>
      <c r="G563" s="179">
        <f t="shared" si="358"/>
        <v>0.99638128507571544</v>
      </c>
      <c r="H563" s="179">
        <f t="shared" si="358"/>
        <v>0.99245808943862057</v>
      </c>
      <c r="I563" s="179">
        <f t="shared" si="358"/>
        <v>0.98456622287251072</v>
      </c>
      <c r="J563" s="179">
        <f t="shared" si="358"/>
        <v>0.96857954077267971</v>
      </c>
      <c r="K563" s="179">
        <f t="shared" si="358"/>
        <v>0.93553651767946078</v>
      </c>
      <c r="L563" s="179">
        <f t="shared" si="358"/>
        <v>0.8621087012200046</v>
      </c>
      <c r="M563" s="179">
        <f t="shared" si="358"/>
        <v>0.70745009978073214</v>
      </c>
      <c r="N563" s="179">
        <f t="shared" si="358"/>
        <v>0.43451136648622302</v>
      </c>
      <c r="O563" s="179">
        <f t="shared" si="358"/>
        <v>0.10490661683580814</v>
      </c>
      <c r="P563" s="179">
        <f t="shared" si="358"/>
        <v>0</v>
      </c>
      <c r="Q563" s="179">
        <f t="shared" si="358"/>
        <v>0.1034426948651722</v>
      </c>
      <c r="R563" s="179">
        <f t="shared" si="358"/>
        <v>6.6506032095470985E-2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0.99957683098019623</v>
      </c>
      <c r="F564" s="179">
        <f t="shared" si="358"/>
        <v>0.99911874181813798</v>
      </c>
      <c r="G564" s="179">
        <f t="shared" si="358"/>
        <v>0.99817942991242015</v>
      </c>
      <c r="H564" s="179">
        <f t="shared" si="358"/>
        <v>0.99621384125288104</v>
      </c>
      <c r="I564" s="179">
        <f t="shared" si="358"/>
        <v>0.99228718588339448</v>
      </c>
      <c r="J564" s="179">
        <f t="shared" si="358"/>
        <v>0.9844214238054465</v>
      </c>
      <c r="K564" s="179">
        <f t="shared" si="358"/>
        <v>0.96845832371058505</v>
      </c>
      <c r="L564" s="179">
        <f t="shared" si="358"/>
        <v>0.93397014927848099</v>
      </c>
      <c r="M564" s="179">
        <f t="shared" si="358"/>
        <v>0.86140538926167687</v>
      </c>
      <c r="N564" s="179">
        <f t="shared" si="358"/>
        <v>0.71718255736494096</v>
      </c>
      <c r="O564" s="179">
        <f t="shared" si="358"/>
        <v>0.45204197242546401</v>
      </c>
      <c r="P564" s="179">
        <f t="shared" si="358"/>
        <v>0.10839737644376612</v>
      </c>
      <c r="Q564" s="179">
        <f t="shared" si="358"/>
        <v>0</v>
      </c>
      <c r="R564" s="179">
        <f t="shared" si="358"/>
        <v>0.11460917422308017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0.9997918162093633</v>
      </c>
      <c r="F565" s="179">
        <f t="shared" si="358"/>
        <v>0.99956655186633359</v>
      </c>
      <c r="G565" s="179">
        <f t="shared" si="358"/>
        <v>0.99910499497822236</v>
      </c>
      <c r="H565" s="179">
        <f t="shared" si="358"/>
        <v>0.9981407948717419</v>
      </c>
      <c r="I565" s="179">
        <f t="shared" si="358"/>
        <v>0.99622174920913598</v>
      </c>
      <c r="J565" s="179">
        <f t="shared" si="358"/>
        <v>0.99240160933608901</v>
      </c>
      <c r="K565" s="179">
        <f t="shared" si="358"/>
        <v>0.98473579064482086</v>
      </c>
      <c r="L565" s="179">
        <f t="shared" si="358"/>
        <v>0.96853559235047726</v>
      </c>
      <c r="M565" s="179">
        <f t="shared" si="358"/>
        <v>0.93528169585473353</v>
      </c>
      <c r="N565" s="179">
        <f t="shared" si="358"/>
        <v>0.86900940695580209</v>
      </c>
      <c r="O565" s="179">
        <f t="shared" si="358"/>
        <v>0.73468191739106681</v>
      </c>
      <c r="P565" s="179">
        <f t="shared" si="358"/>
        <v>0.47268351593062063</v>
      </c>
      <c r="Q565" s="179">
        <f t="shared" si="358"/>
        <v>0.11823717901163074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0.99997381363772397</v>
      </c>
      <c r="F566" s="179">
        <f t="shared" si="358"/>
        <v>0.99994548935326788</v>
      </c>
      <c r="G566" s="179">
        <f t="shared" si="358"/>
        <v>0.99988749130656962</v>
      </c>
      <c r="H566" s="179">
        <f t="shared" si="358"/>
        <v>0.99976650922214949</v>
      </c>
      <c r="I566" s="179">
        <f t="shared" si="358"/>
        <v>0.99952649203421595</v>
      </c>
      <c r="J566" s="179">
        <f t="shared" si="358"/>
        <v>0.99905136300654684</v>
      </c>
      <c r="K566" s="179">
        <f t="shared" si="358"/>
        <v>0.99810795975311395</v>
      </c>
      <c r="L566" s="179">
        <f t="shared" si="358"/>
        <v>0.99615990970940771</v>
      </c>
      <c r="M566" s="179">
        <f t="shared" si="358"/>
        <v>0.99230429783731255</v>
      </c>
      <c r="N566" s="179">
        <f t="shared" si="358"/>
        <v>0.98492900039722275</v>
      </c>
      <c r="O566" s="179">
        <f t="shared" si="358"/>
        <v>0.97052497579232444</v>
      </c>
      <c r="P566" s="179">
        <f t="shared" si="358"/>
        <v>0.94103835742186248</v>
      </c>
      <c r="Q566" s="179">
        <f t="shared" si="358"/>
        <v>0.87795914508315254</v>
      </c>
      <c r="R566" s="179">
        <f t="shared" si="358"/>
        <v>0.74597315725952473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0.99999959714270359</v>
      </c>
      <c r="F567" s="179">
        <f t="shared" si="358"/>
        <v>0.99999916141812184</v>
      </c>
      <c r="G567" s="179">
        <f t="shared" si="358"/>
        <v>0.99999826929060787</v>
      </c>
      <c r="H567" s="179">
        <f t="shared" si="358"/>
        <v>0.99999640872816054</v>
      </c>
      <c r="I567" s="179">
        <f t="shared" si="358"/>
        <v>0.99999271924753885</v>
      </c>
      <c r="J567" s="179">
        <f t="shared" si="358"/>
        <v>0.99998542161464476</v>
      </c>
      <c r="K567" s="179">
        <f t="shared" si="358"/>
        <v>0.99997095446693907</v>
      </c>
      <c r="L567" s="179">
        <f t="shared" si="358"/>
        <v>0.99994118930931919</v>
      </c>
      <c r="M567" s="179">
        <f t="shared" si="358"/>
        <v>0.99988265598731974</v>
      </c>
      <c r="N567" s="179">
        <f t="shared" si="358"/>
        <v>0.99977176095577058</v>
      </c>
      <c r="O567" s="179">
        <f t="shared" si="358"/>
        <v>0.99955889478074422</v>
      </c>
      <c r="P567" s="179">
        <f t="shared" si="358"/>
        <v>0.99913703958766154</v>
      </c>
      <c r="Q567" s="179">
        <f t="shared" si="358"/>
        <v>0.99828379505942921</v>
      </c>
      <c r="R567" s="179">
        <f t="shared" si="358"/>
        <v>0.99660229335493256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1</v>
      </c>
      <c r="H568" s="179">
        <f t="shared" si="372"/>
        <v>0.99999999999999989</v>
      </c>
      <c r="I568" s="179">
        <f t="shared" si="372"/>
        <v>0.99999999999999989</v>
      </c>
      <c r="J568" s="179">
        <f t="shared" si="372"/>
        <v>1</v>
      </c>
      <c r="K568" s="179">
        <f t="shared" si="372"/>
        <v>1</v>
      </c>
      <c r="L568" s="179">
        <f t="shared" si="372"/>
        <v>1.0000000000000002</v>
      </c>
      <c r="M568" s="179">
        <f t="shared" si="372"/>
        <v>1</v>
      </c>
      <c r="N568" s="179">
        <f t="shared" si="372"/>
        <v>1</v>
      </c>
      <c r="O568" s="179">
        <f t="shared" si="372"/>
        <v>0.99999999999999978</v>
      </c>
      <c r="P568" s="179">
        <f t="shared" si="372"/>
        <v>0.99999999999999989</v>
      </c>
      <c r="Q568" s="179">
        <f t="shared" si="372"/>
        <v>0.99999999999999989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1</v>
      </c>
      <c r="H569" s="179">
        <f t="shared" si="372"/>
        <v>0.99999999999999989</v>
      </c>
      <c r="I569" s="179">
        <f t="shared" si="372"/>
        <v>0.99999999999999989</v>
      </c>
      <c r="J569" s="179">
        <f t="shared" si="372"/>
        <v>1</v>
      </c>
      <c r="K569" s="179">
        <f t="shared" si="372"/>
        <v>1</v>
      </c>
      <c r="L569" s="179">
        <f t="shared" si="372"/>
        <v>1.0000000000000002</v>
      </c>
      <c r="M569" s="179">
        <f t="shared" si="372"/>
        <v>1</v>
      </c>
      <c r="N569" s="179">
        <f t="shared" si="372"/>
        <v>1</v>
      </c>
      <c r="O569" s="179">
        <f t="shared" si="372"/>
        <v>0.99999999999999978</v>
      </c>
      <c r="P569" s="179">
        <f t="shared" si="372"/>
        <v>0.99999999999999989</v>
      </c>
      <c r="Q569" s="179">
        <f t="shared" si="372"/>
        <v>0.99999999999999989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1</v>
      </c>
      <c r="H570" s="179">
        <f t="shared" si="372"/>
        <v>0.99999999999999989</v>
      </c>
      <c r="I570" s="179">
        <f t="shared" si="372"/>
        <v>0.99999999999999989</v>
      </c>
      <c r="J570" s="179">
        <f t="shared" si="372"/>
        <v>1</v>
      </c>
      <c r="K570" s="179">
        <f t="shared" si="372"/>
        <v>1</v>
      </c>
      <c r="L570" s="179">
        <f t="shared" si="372"/>
        <v>1.0000000000000002</v>
      </c>
      <c r="M570" s="179">
        <f t="shared" si="372"/>
        <v>1</v>
      </c>
      <c r="N570" s="179">
        <f t="shared" si="372"/>
        <v>1</v>
      </c>
      <c r="O570" s="179">
        <f t="shared" si="372"/>
        <v>0.99999999999999978</v>
      </c>
      <c r="P570" s="179">
        <f t="shared" si="372"/>
        <v>0.99999999999999989</v>
      </c>
      <c r="Q570" s="179">
        <f t="shared" si="372"/>
        <v>0.99999999999999989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1</v>
      </c>
      <c r="H571" s="179">
        <f t="shared" si="372"/>
        <v>0.99999999999999989</v>
      </c>
      <c r="I571" s="179">
        <f t="shared" si="372"/>
        <v>0.99999999999999989</v>
      </c>
      <c r="J571" s="179">
        <f t="shared" si="372"/>
        <v>1</v>
      </c>
      <c r="K571" s="179">
        <f t="shared" si="372"/>
        <v>1</v>
      </c>
      <c r="L571" s="179">
        <f t="shared" si="372"/>
        <v>1.0000000000000002</v>
      </c>
      <c r="M571" s="179">
        <f t="shared" si="372"/>
        <v>1</v>
      </c>
      <c r="N571" s="179">
        <f t="shared" si="372"/>
        <v>1</v>
      </c>
      <c r="O571" s="179">
        <f t="shared" si="372"/>
        <v>0.99999999999999978</v>
      </c>
      <c r="P571" s="179">
        <f t="shared" si="372"/>
        <v>0.99999999999999989</v>
      </c>
      <c r="Q571" s="179">
        <f t="shared" si="372"/>
        <v>0.99999999999999989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1</v>
      </c>
      <c r="H572" s="179">
        <f t="shared" si="372"/>
        <v>0.99999999999999989</v>
      </c>
      <c r="I572" s="179">
        <f t="shared" si="372"/>
        <v>0.99999999999999989</v>
      </c>
      <c r="J572" s="179">
        <f t="shared" si="372"/>
        <v>1</v>
      </c>
      <c r="K572" s="179">
        <f t="shared" si="372"/>
        <v>1</v>
      </c>
      <c r="L572" s="179">
        <f t="shared" si="372"/>
        <v>1.0000000000000002</v>
      </c>
      <c r="M572" s="179">
        <f t="shared" si="372"/>
        <v>1</v>
      </c>
      <c r="N572" s="179">
        <f t="shared" si="372"/>
        <v>1</v>
      </c>
      <c r="O572" s="179">
        <f t="shared" si="372"/>
        <v>0.99999999999999978</v>
      </c>
      <c r="P572" s="179">
        <f t="shared" si="372"/>
        <v>0.99999999999999989</v>
      </c>
      <c r="Q572" s="179">
        <f t="shared" si="372"/>
        <v>0.99999999999999989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1</v>
      </c>
      <c r="H573" s="179">
        <f t="shared" si="372"/>
        <v>0.99999999999999989</v>
      </c>
      <c r="I573" s="179">
        <f t="shared" si="372"/>
        <v>0.99999999999999989</v>
      </c>
      <c r="J573" s="179">
        <f t="shared" si="372"/>
        <v>1</v>
      </c>
      <c r="K573" s="179">
        <f t="shared" si="372"/>
        <v>1</v>
      </c>
      <c r="L573" s="179">
        <f t="shared" si="372"/>
        <v>1.0000000000000002</v>
      </c>
      <c r="M573" s="179">
        <f t="shared" si="372"/>
        <v>1</v>
      </c>
      <c r="N573" s="179">
        <f t="shared" si="372"/>
        <v>1</v>
      </c>
      <c r="O573" s="179">
        <f t="shared" si="372"/>
        <v>0.99999999999999978</v>
      </c>
      <c r="P573" s="179">
        <f t="shared" si="372"/>
        <v>0.99999999999999989</v>
      </c>
      <c r="Q573" s="179">
        <f t="shared" si="372"/>
        <v>0.99999999999999989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1</v>
      </c>
      <c r="H574" s="179">
        <f t="shared" si="372"/>
        <v>0.99999999999999989</v>
      </c>
      <c r="I574" s="179">
        <f t="shared" si="372"/>
        <v>0.99999999999999989</v>
      </c>
      <c r="J574" s="179">
        <f t="shared" si="372"/>
        <v>1</v>
      </c>
      <c r="K574" s="179">
        <f t="shared" si="372"/>
        <v>1</v>
      </c>
      <c r="L574" s="179">
        <f t="shared" si="372"/>
        <v>1.0000000000000002</v>
      </c>
      <c r="M574" s="179">
        <f t="shared" si="372"/>
        <v>1</v>
      </c>
      <c r="N574" s="179">
        <f t="shared" si="372"/>
        <v>1</v>
      </c>
      <c r="O574" s="179">
        <f t="shared" si="372"/>
        <v>0.99999999999999978</v>
      </c>
      <c r="P574" s="179">
        <f t="shared" si="372"/>
        <v>0.99999999999999989</v>
      </c>
      <c r="Q574" s="179">
        <f t="shared" si="372"/>
        <v>0.99999999999999989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1</v>
      </c>
      <c r="H575" s="179">
        <f t="shared" si="372"/>
        <v>0.99999999999999989</v>
      </c>
      <c r="I575" s="179">
        <f t="shared" si="372"/>
        <v>0.99999999999999989</v>
      </c>
      <c r="J575" s="179">
        <f t="shared" si="372"/>
        <v>1</v>
      </c>
      <c r="K575" s="179">
        <f t="shared" si="372"/>
        <v>1</v>
      </c>
      <c r="L575" s="179">
        <f t="shared" si="372"/>
        <v>1.0000000000000002</v>
      </c>
      <c r="M575" s="179">
        <f t="shared" si="372"/>
        <v>1</v>
      </c>
      <c r="N575" s="179">
        <f t="shared" si="372"/>
        <v>1</v>
      </c>
      <c r="O575" s="179">
        <f t="shared" si="372"/>
        <v>0.99999999999999978</v>
      </c>
      <c r="P575" s="179">
        <f t="shared" si="372"/>
        <v>0.99999999999999989</v>
      </c>
      <c r="Q575" s="179">
        <f t="shared" si="372"/>
        <v>0.99999999999999989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1</v>
      </c>
      <c r="H576" s="179">
        <f t="shared" si="372"/>
        <v>0.99999999999999989</v>
      </c>
      <c r="I576" s="179">
        <f t="shared" si="372"/>
        <v>0.99999999999999989</v>
      </c>
      <c r="J576" s="179">
        <f t="shared" si="372"/>
        <v>1</v>
      </c>
      <c r="K576" s="179">
        <f t="shared" si="372"/>
        <v>1</v>
      </c>
      <c r="L576" s="179">
        <f t="shared" si="372"/>
        <v>1.0000000000000002</v>
      </c>
      <c r="M576" s="179">
        <f t="shared" si="372"/>
        <v>1</v>
      </c>
      <c r="N576" s="179">
        <f t="shared" si="372"/>
        <v>1</v>
      </c>
      <c r="O576" s="179">
        <f t="shared" si="372"/>
        <v>0.99999999999999978</v>
      </c>
      <c r="P576" s="179">
        <f t="shared" si="372"/>
        <v>0.99999999999999989</v>
      </c>
      <c r="Q576" s="179">
        <f t="shared" si="372"/>
        <v>0.99999999999999989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1</v>
      </c>
      <c r="H577" s="179">
        <f t="shared" si="372"/>
        <v>0.99999999999999989</v>
      </c>
      <c r="I577" s="179">
        <f t="shared" si="372"/>
        <v>0.99999999999999989</v>
      </c>
      <c r="J577" s="179">
        <f t="shared" si="372"/>
        <v>1</v>
      </c>
      <c r="K577" s="179">
        <f t="shared" si="372"/>
        <v>1</v>
      </c>
      <c r="L577" s="179">
        <f t="shared" si="372"/>
        <v>1.0000000000000002</v>
      </c>
      <c r="M577" s="179">
        <f t="shared" si="372"/>
        <v>1</v>
      </c>
      <c r="N577" s="179">
        <f t="shared" si="372"/>
        <v>1</v>
      </c>
      <c r="O577" s="179">
        <f t="shared" si="372"/>
        <v>0.99999999999999978</v>
      </c>
      <c r="P577" s="179">
        <f t="shared" si="372"/>
        <v>0.99999999999999989</v>
      </c>
      <c r="Q577" s="179">
        <f t="shared" si="372"/>
        <v>0.99999999999999989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1</v>
      </c>
      <c r="H578" s="179">
        <f t="shared" si="372"/>
        <v>0.99999999999999989</v>
      </c>
      <c r="I578" s="179">
        <f t="shared" si="372"/>
        <v>0.99999999999999989</v>
      </c>
      <c r="J578" s="179">
        <f t="shared" si="372"/>
        <v>1</v>
      </c>
      <c r="K578" s="179">
        <f t="shared" si="372"/>
        <v>1</v>
      </c>
      <c r="L578" s="179">
        <f t="shared" si="372"/>
        <v>1.0000000000000002</v>
      </c>
      <c r="M578" s="179">
        <f t="shared" si="372"/>
        <v>1</v>
      </c>
      <c r="N578" s="179">
        <f t="shared" si="372"/>
        <v>1</v>
      </c>
      <c r="O578" s="179">
        <f t="shared" si="372"/>
        <v>0.99999999999999978</v>
      </c>
      <c r="P578" s="179">
        <f t="shared" si="372"/>
        <v>0.99999999999999989</v>
      </c>
      <c r="Q578" s="179">
        <f t="shared" si="372"/>
        <v>0.99999999999999989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1</v>
      </c>
      <c r="H579" s="179">
        <f t="shared" si="372"/>
        <v>0.99999999999999989</v>
      </c>
      <c r="I579" s="179">
        <f t="shared" si="372"/>
        <v>0.99999999999999989</v>
      </c>
      <c r="J579" s="179">
        <f t="shared" si="372"/>
        <v>1</v>
      </c>
      <c r="K579" s="179">
        <f t="shared" si="372"/>
        <v>1</v>
      </c>
      <c r="L579" s="179">
        <f t="shared" si="372"/>
        <v>1.0000000000000002</v>
      </c>
      <c r="M579" s="179">
        <f t="shared" si="372"/>
        <v>1</v>
      </c>
      <c r="N579" s="179">
        <f t="shared" si="372"/>
        <v>1</v>
      </c>
      <c r="O579" s="179">
        <f t="shared" si="372"/>
        <v>0.99999999999999978</v>
      </c>
      <c r="P579" s="179">
        <f t="shared" si="372"/>
        <v>0.99999999999999989</v>
      </c>
      <c r="Q579" s="179">
        <f t="shared" si="372"/>
        <v>0.99999999999999989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1</v>
      </c>
      <c r="H580" s="179">
        <f t="shared" si="372"/>
        <v>0.99999999999999989</v>
      </c>
      <c r="I580" s="179">
        <f t="shared" si="372"/>
        <v>0.99999999999999989</v>
      </c>
      <c r="J580" s="179">
        <f t="shared" si="372"/>
        <v>1</v>
      </c>
      <c r="K580" s="179">
        <f t="shared" si="372"/>
        <v>1</v>
      </c>
      <c r="L580" s="179">
        <f t="shared" si="372"/>
        <v>1.0000000000000002</v>
      </c>
      <c r="M580" s="179">
        <f t="shared" si="372"/>
        <v>1</v>
      </c>
      <c r="N580" s="179">
        <f t="shared" si="372"/>
        <v>1</v>
      </c>
      <c r="O580" s="179">
        <f t="shared" si="372"/>
        <v>0.99999999999999978</v>
      </c>
      <c r="P580" s="179">
        <f t="shared" si="372"/>
        <v>0.99999999999999989</v>
      </c>
      <c r="Q580" s="179">
        <f t="shared" si="372"/>
        <v>0.99999999999999989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1</v>
      </c>
      <c r="H581" s="179">
        <f t="shared" si="372"/>
        <v>0.99999999999999989</v>
      </c>
      <c r="I581" s="179">
        <f t="shared" si="372"/>
        <v>0.99999999999999989</v>
      </c>
      <c r="J581" s="179">
        <f t="shared" si="372"/>
        <v>1</v>
      </c>
      <c r="K581" s="179">
        <f t="shared" si="372"/>
        <v>1</v>
      </c>
      <c r="L581" s="179">
        <f t="shared" si="372"/>
        <v>1.0000000000000002</v>
      </c>
      <c r="M581" s="179">
        <f t="shared" si="372"/>
        <v>1</v>
      </c>
      <c r="N581" s="179">
        <f t="shared" si="372"/>
        <v>1</v>
      </c>
      <c r="O581" s="179">
        <f t="shared" si="372"/>
        <v>0.99999999999999978</v>
      </c>
      <c r="P581" s="179">
        <f t="shared" si="372"/>
        <v>0.99999999999999989</v>
      </c>
      <c r="Q581" s="179">
        <f t="shared" si="372"/>
        <v>0.99999999999999989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1</v>
      </c>
      <c r="H582" s="179">
        <f t="shared" si="372"/>
        <v>0.99999999999999989</v>
      </c>
      <c r="I582" s="179">
        <f t="shared" si="372"/>
        <v>0.99999999999999989</v>
      </c>
      <c r="J582" s="179">
        <f t="shared" si="372"/>
        <v>1</v>
      </c>
      <c r="K582" s="179">
        <f t="shared" si="372"/>
        <v>1</v>
      </c>
      <c r="L582" s="179">
        <f t="shared" si="372"/>
        <v>1.0000000000000002</v>
      </c>
      <c r="M582" s="179">
        <f t="shared" si="372"/>
        <v>1</v>
      </c>
      <c r="N582" s="179">
        <f t="shared" si="372"/>
        <v>1</v>
      </c>
      <c r="O582" s="179">
        <f t="shared" si="372"/>
        <v>0.99999999999999978</v>
      </c>
      <c r="P582" s="179">
        <f t="shared" si="372"/>
        <v>0.99999999999999989</v>
      </c>
      <c r="Q582" s="179">
        <f t="shared" si="372"/>
        <v>0.99999999999999989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1</v>
      </c>
      <c r="H583" s="179">
        <f t="shared" si="372"/>
        <v>0.99999999999999989</v>
      </c>
      <c r="I583" s="179">
        <f t="shared" si="372"/>
        <v>0.99999999999999989</v>
      </c>
      <c r="J583" s="179">
        <f t="shared" si="372"/>
        <v>1</v>
      </c>
      <c r="K583" s="179">
        <f t="shared" si="372"/>
        <v>1</v>
      </c>
      <c r="L583" s="179">
        <f t="shared" si="372"/>
        <v>1.0000000000000002</v>
      </c>
      <c r="M583" s="179">
        <f t="shared" si="372"/>
        <v>1</v>
      </c>
      <c r="N583" s="179">
        <f t="shared" si="372"/>
        <v>1</v>
      </c>
      <c r="O583" s="179">
        <f t="shared" si="372"/>
        <v>0.99999999999999978</v>
      </c>
      <c r="P583" s="179">
        <f t="shared" si="372"/>
        <v>0.99999999999999989</v>
      </c>
      <c r="Q583" s="179">
        <f t="shared" si="372"/>
        <v>0.99999999999999989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1</v>
      </c>
      <c r="H584" s="179">
        <f t="shared" si="381"/>
        <v>0.99999999999999989</v>
      </c>
      <c r="I584" s="179">
        <f t="shared" si="381"/>
        <v>0.99999999999999989</v>
      </c>
      <c r="J584" s="179">
        <f t="shared" si="381"/>
        <v>1</v>
      </c>
      <c r="K584" s="179">
        <f t="shared" si="381"/>
        <v>1</v>
      </c>
      <c r="L584" s="179">
        <f t="shared" si="381"/>
        <v>1.0000000000000002</v>
      </c>
      <c r="M584" s="179">
        <f t="shared" si="381"/>
        <v>1</v>
      </c>
      <c r="N584" s="179">
        <f t="shared" si="381"/>
        <v>1</v>
      </c>
      <c r="O584" s="179">
        <f t="shared" si="381"/>
        <v>0.99999999999999978</v>
      </c>
      <c r="P584" s="179">
        <f t="shared" si="381"/>
        <v>0.99999999999999989</v>
      </c>
      <c r="Q584" s="179">
        <f t="shared" si="381"/>
        <v>0.99999999999999989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1</v>
      </c>
      <c r="H585" s="179">
        <f t="shared" si="381"/>
        <v>0.99999999999999989</v>
      </c>
      <c r="I585" s="179">
        <f t="shared" si="381"/>
        <v>0.99999999999999989</v>
      </c>
      <c r="J585" s="179">
        <f t="shared" si="381"/>
        <v>1</v>
      </c>
      <c r="K585" s="179">
        <f t="shared" si="381"/>
        <v>1</v>
      </c>
      <c r="L585" s="179">
        <f t="shared" si="381"/>
        <v>1.0000000000000002</v>
      </c>
      <c r="M585" s="179">
        <f t="shared" si="381"/>
        <v>1</v>
      </c>
      <c r="N585" s="179">
        <f t="shared" si="381"/>
        <v>1</v>
      </c>
      <c r="O585" s="179">
        <f t="shared" si="381"/>
        <v>0.99999999999999978</v>
      </c>
      <c r="P585" s="179">
        <f t="shared" si="381"/>
        <v>0.99999999999999989</v>
      </c>
      <c r="Q585" s="179">
        <f t="shared" si="381"/>
        <v>0.99999999999999989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1</v>
      </c>
      <c r="H586" s="179">
        <f t="shared" si="381"/>
        <v>0.99999999999999989</v>
      </c>
      <c r="I586" s="179">
        <f t="shared" si="381"/>
        <v>0.99999999999999989</v>
      </c>
      <c r="J586" s="179">
        <f t="shared" si="381"/>
        <v>1</v>
      </c>
      <c r="K586" s="179">
        <f t="shared" si="381"/>
        <v>1</v>
      </c>
      <c r="L586" s="179">
        <f t="shared" si="381"/>
        <v>1.0000000000000002</v>
      </c>
      <c r="M586" s="179">
        <f t="shared" si="381"/>
        <v>1</v>
      </c>
      <c r="N586" s="179">
        <f t="shared" si="381"/>
        <v>1</v>
      </c>
      <c r="O586" s="179">
        <f t="shared" si="381"/>
        <v>0.99999999999999978</v>
      </c>
      <c r="P586" s="179">
        <f t="shared" si="381"/>
        <v>0.99999999999999989</v>
      </c>
      <c r="Q586" s="179">
        <f t="shared" si="381"/>
        <v>0.99999999999999989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1</v>
      </c>
      <c r="H587" s="179">
        <f t="shared" si="381"/>
        <v>0.99999999999999989</v>
      </c>
      <c r="I587" s="179">
        <f t="shared" si="381"/>
        <v>0.99999999999999989</v>
      </c>
      <c r="J587" s="179">
        <f t="shared" si="381"/>
        <v>1</v>
      </c>
      <c r="K587" s="179">
        <f t="shared" si="381"/>
        <v>1</v>
      </c>
      <c r="L587" s="179">
        <f t="shared" si="381"/>
        <v>1.0000000000000002</v>
      </c>
      <c r="M587" s="179">
        <f t="shared" si="381"/>
        <v>1</v>
      </c>
      <c r="N587" s="179">
        <f t="shared" si="381"/>
        <v>1</v>
      </c>
      <c r="O587" s="179">
        <f t="shared" si="381"/>
        <v>0.99999999999999978</v>
      </c>
      <c r="P587" s="179">
        <f t="shared" si="381"/>
        <v>0.99999999999999989</v>
      </c>
      <c r="Q587" s="179">
        <f t="shared" si="381"/>
        <v>0.99999999999999989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1</v>
      </c>
      <c r="H588" s="179">
        <f t="shared" si="381"/>
        <v>0.99999999999999989</v>
      </c>
      <c r="I588" s="179">
        <f t="shared" si="381"/>
        <v>0.99999999999999989</v>
      </c>
      <c r="J588" s="179">
        <f t="shared" si="381"/>
        <v>1</v>
      </c>
      <c r="K588" s="179">
        <f t="shared" si="381"/>
        <v>1</v>
      </c>
      <c r="L588" s="179">
        <f t="shared" si="381"/>
        <v>1.0000000000000002</v>
      </c>
      <c r="M588" s="179">
        <f t="shared" si="381"/>
        <v>1</v>
      </c>
      <c r="N588" s="179">
        <f t="shared" si="381"/>
        <v>1</v>
      </c>
      <c r="O588" s="179">
        <f t="shared" si="381"/>
        <v>0.99999999999999978</v>
      </c>
      <c r="P588" s="179">
        <f t="shared" si="381"/>
        <v>0.99999999999999989</v>
      </c>
      <c r="Q588" s="179">
        <f t="shared" si="381"/>
        <v>0.99999999999999989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1</v>
      </c>
      <c r="H589" s="179">
        <f t="shared" si="381"/>
        <v>0.99999999999999989</v>
      </c>
      <c r="I589" s="179">
        <f t="shared" si="381"/>
        <v>0.99999999999999989</v>
      </c>
      <c r="J589" s="179">
        <f t="shared" si="381"/>
        <v>1</v>
      </c>
      <c r="K589" s="179">
        <f t="shared" si="381"/>
        <v>1</v>
      </c>
      <c r="L589" s="179">
        <f t="shared" si="381"/>
        <v>1.0000000000000002</v>
      </c>
      <c r="M589" s="179">
        <f t="shared" si="381"/>
        <v>1</v>
      </c>
      <c r="N589" s="179">
        <f t="shared" si="381"/>
        <v>1</v>
      </c>
      <c r="O589" s="179">
        <f t="shared" si="381"/>
        <v>0.99999999999999978</v>
      </c>
      <c r="P589" s="179">
        <f t="shared" si="381"/>
        <v>0.99999999999999989</v>
      </c>
      <c r="Q589" s="179">
        <f t="shared" si="381"/>
        <v>0.99999999999999989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1</v>
      </c>
      <c r="H590" s="179">
        <f t="shared" si="381"/>
        <v>0.99999999999999989</v>
      </c>
      <c r="I590" s="179">
        <f t="shared" si="381"/>
        <v>0.99999999999999989</v>
      </c>
      <c r="J590" s="179">
        <f t="shared" si="381"/>
        <v>1</v>
      </c>
      <c r="K590" s="179">
        <f t="shared" si="381"/>
        <v>1</v>
      </c>
      <c r="L590" s="179">
        <f t="shared" si="381"/>
        <v>1.0000000000000002</v>
      </c>
      <c r="M590" s="179">
        <f t="shared" si="381"/>
        <v>1</v>
      </c>
      <c r="N590" s="179">
        <f t="shared" si="381"/>
        <v>1</v>
      </c>
      <c r="O590" s="179">
        <f t="shared" si="381"/>
        <v>0.99999999999999978</v>
      </c>
      <c r="P590" s="179">
        <f t="shared" si="381"/>
        <v>0.99999999999999989</v>
      </c>
      <c r="Q590" s="179">
        <f t="shared" si="381"/>
        <v>0.99999999999999989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1</v>
      </c>
      <c r="H591" s="179">
        <f t="shared" si="381"/>
        <v>0.99999999999999989</v>
      </c>
      <c r="I591" s="179">
        <f t="shared" si="381"/>
        <v>0.99999999999999989</v>
      </c>
      <c r="J591" s="179">
        <f t="shared" si="381"/>
        <v>1</v>
      </c>
      <c r="K591" s="179">
        <f t="shared" si="381"/>
        <v>1</v>
      </c>
      <c r="L591" s="179">
        <f t="shared" si="381"/>
        <v>1.0000000000000002</v>
      </c>
      <c r="M591" s="179">
        <f t="shared" si="381"/>
        <v>1</v>
      </c>
      <c r="N591" s="179">
        <f t="shared" si="381"/>
        <v>1</v>
      </c>
      <c r="O591" s="179">
        <f t="shared" si="381"/>
        <v>0.99999999999999978</v>
      </c>
      <c r="P591" s="179">
        <f t="shared" si="381"/>
        <v>0.99999999999999989</v>
      </c>
      <c r="Q591" s="179">
        <f t="shared" si="381"/>
        <v>0.99999999999999989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1</v>
      </c>
      <c r="H592" s="179">
        <f t="shared" si="381"/>
        <v>0.99999999999999989</v>
      </c>
      <c r="I592" s="179">
        <f t="shared" si="381"/>
        <v>0.99999999999999989</v>
      </c>
      <c r="J592" s="179">
        <f t="shared" si="381"/>
        <v>1</v>
      </c>
      <c r="K592" s="179">
        <f t="shared" si="381"/>
        <v>1</v>
      </c>
      <c r="L592" s="179">
        <f t="shared" si="381"/>
        <v>1.0000000000000002</v>
      </c>
      <c r="M592" s="179">
        <f t="shared" si="381"/>
        <v>1</v>
      </c>
      <c r="N592" s="179">
        <f t="shared" si="381"/>
        <v>1</v>
      </c>
      <c r="O592" s="179">
        <f t="shared" si="381"/>
        <v>0.99999999999999978</v>
      </c>
      <c r="P592" s="179">
        <f t="shared" si="381"/>
        <v>0.99999999999999989</v>
      </c>
      <c r="Q592" s="179">
        <f t="shared" si="381"/>
        <v>0.99999999999999989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1</v>
      </c>
      <c r="H593" s="179">
        <f t="shared" si="381"/>
        <v>0.99999999999999989</v>
      </c>
      <c r="I593" s="179">
        <f t="shared" si="381"/>
        <v>0.99999999999999989</v>
      </c>
      <c r="J593" s="179">
        <f t="shared" si="381"/>
        <v>1</v>
      </c>
      <c r="K593" s="179">
        <f t="shared" si="381"/>
        <v>1</v>
      </c>
      <c r="L593" s="179">
        <f t="shared" si="381"/>
        <v>1.0000000000000002</v>
      </c>
      <c r="M593" s="179">
        <f t="shared" si="381"/>
        <v>1</v>
      </c>
      <c r="N593" s="179">
        <f t="shared" si="381"/>
        <v>1</v>
      </c>
      <c r="O593" s="179">
        <f t="shared" si="381"/>
        <v>0.99999999999999978</v>
      </c>
      <c r="P593" s="179">
        <f t="shared" si="381"/>
        <v>0.99999999999999989</v>
      </c>
      <c r="Q593" s="179">
        <f t="shared" si="381"/>
        <v>0.99999999999999989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1</v>
      </c>
      <c r="H594" s="179">
        <f t="shared" si="381"/>
        <v>0.99999999999999989</v>
      </c>
      <c r="I594" s="179">
        <f t="shared" si="381"/>
        <v>0.99999999999999989</v>
      </c>
      <c r="J594" s="179">
        <f t="shared" si="381"/>
        <v>1</v>
      </c>
      <c r="K594" s="179">
        <f t="shared" si="381"/>
        <v>1</v>
      </c>
      <c r="L594" s="179">
        <f t="shared" si="381"/>
        <v>1.0000000000000002</v>
      </c>
      <c r="M594" s="179">
        <f t="shared" si="381"/>
        <v>1</v>
      </c>
      <c r="N594" s="179">
        <f t="shared" si="381"/>
        <v>1</v>
      </c>
      <c r="O594" s="179">
        <f t="shared" si="381"/>
        <v>0.99999999999999978</v>
      </c>
      <c r="P594" s="179">
        <f t="shared" si="381"/>
        <v>0.99999999999999989</v>
      </c>
      <c r="Q594" s="179">
        <f t="shared" si="381"/>
        <v>0.99999999999999989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1</v>
      </c>
      <c r="H595" s="179">
        <f t="shared" si="381"/>
        <v>0.99999999999999989</v>
      </c>
      <c r="I595" s="179">
        <f t="shared" si="381"/>
        <v>0.99999999999999989</v>
      </c>
      <c r="J595" s="179">
        <f t="shared" si="381"/>
        <v>1</v>
      </c>
      <c r="K595" s="179">
        <f t="shared" si="381"/>
        <v>1</v>
      </c>
      <c r="L595" s="179">
        <f t="shared" si="381"/>
        <v>1.0000000000000002</v>
      </c>
      <c r="M595" s="179">
        <f t="shared" si="381"/>
        <v>1</v>
      </c>
      <c r="N595" s="179">
        <f t="shared" si="381"/>
        <v>1</v>
      </c>
      <c r="O595" s="179">
        <f t="shared" si="381"/>
        <v>0.99999999999999978</v>
      </c>
      <c r="P595" s="179">
        <f t="shared" si="381"/>
        <v>0.99999999999999989</v>
      </c>
      <c r="Q595" s="179">
        <f t="shared" si="381"/>
        <v>0.99999999999999989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1</v>
      </c>
      <c r="H596" s="179">
        <f t="shared" si="381"/>
        <v>0.99999999999999989</v>
      </c>
      <c r="I596" s="179">
        <f t="shared" si="381"/>
        <v>0.99999999999999989</v>
      </c>
      <c r="J596" s="179">
        <f t="shared" si="381"/>
        <v>1</v>
      </c>
      <c r="K596" s="179">
        <f t="shared" si="381"/>
        <v>1</v>
      </c>
      <c r="L596" s="179">
        <f t="shared" si="381"/>
        <v>1.0000000000000002</v>
      </c>
      <c r="M596" s="179">
        <f t="shared" si="381"/>
        <v>1</v>
      </c>
      <c r="N596" s="179">
        <f t="shared" si="381"/>
        <v>1</v>
      </c>
      <c r="O596" s="179">
        <f t="shared" si="381"/>
        <v>0.99999999999999978</v>
      </c>
      <c r="P596" s="179">
        <f t="shared" si="381"/>
        <v>0.99999999999999989</v>
      </c>
      <c r="Q596" s="179">
        <f t="shared" si="381"/>
        <v>0.99999999999999989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1</v>
      </c>
      <c r="H597" s="179">
        <f t="shared" si="381"/>
        <v>0.99999999999999989</v>
      </c>
      <c r="I597" s="179">
        <f t="shared" si="381"/>
        <v>0.99999999999999989</v>
      </c>
      <c r="J597" s="179">
        <f t="shared" si="381"/>
        <v>1</v>
      </c>
      <c r="K597" s="179">
        <f t="shared" si="381"/>
        <v>1</v>
      </c>
      <c r="L597" s="179">
        <f t="shared" si="381"/>
        <v>1.0000000000000002</v>
      </c>
      <c r="M597" s="179">
        <f t="shared" si="381"/>
        <v>1</v>
      </c>
      <c r="N597" s="179">
        <f t="shared" si="381"/>
        <v>1</v>
      </c>
      <c r="O597" s="179">
        <f t="shared" si="381"/>
        <v>0.99999999999999978</v>
      </c>
      <c r="P597" s="179">
        <f t="shared" si="381"/>
        <v>0.99999999999999989</v>
      </c>
      <c r="Q597" s="179">
        <f t="shared" si="381"/>
        <v>0.99999999999999989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1</v>
      </c>
      <c r="H598" s="179">
        <f t="shared" si="381"/>
        <v>0.99999999999999989</v>
      </c>
      <c r="I598" s="179">
        <f t="shared" si="381"/>
        <v>0.99999999999999989</v>
      </c>
      <c r="J598" s="179">
        <f t="shared" si="381"/>
        <v>1</v>
      </c>
      <c r="K598" s="179">
        <f t="shared" si="381"/>
        <v>1</v>
      </c>
      <c r="L598" s="179">
        <f t="shared" si="381"/>
        <v>1.0000000000000002</v>
      </c>
      <c r="M598" s="179">
        <f t="shared" si="381"/>
        <v>1</v>
      </c>
      <c r="N598" s="179">
        <f t="shared" si="381"/>
        <v>1</v>
      </c>
      <c r="O598" s="179">
        <f t="shared" si="381"/>
        <v>0.99999999999999978</v>
      </c>
      <c r="P598" s="179">
        <f t="shared" si="381"/>
        <v>0.99999999999999989</v>
      </c>
      <c r="Q598" s="179">
        <f t="shared" si="381"/>
        <v>0.99999999999999989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1</v>
      </c>
      <c r="H599" s="179">
        <f t="shared" si="381"/>
        <v>0.99999999999999989</v>
      </c>
      <c r="I599" s="179">
        <f t="shared" si="381"/>
        <v>0.99999999999999989</v>
      </c>
      <c r="J599" s="179">
        <f t="shared" si="381"/>
        <v>1</v>
      </c>
      <c r="K599" s="179">
        <f t="shared" si="381"/>
        <v>1</v>
      </c>
      <c r="L599" s="179">
        <f t="shared" si="381"/>
        <v>1.0000000000000002</v>
      </c>
      <c r="M599" s="179">
        <f t="shared" si="381"/>
        <v>1</v>
      </c>
      <c r="N599" s="179">
        <f t="shared" si="381"/>
        <v>1</v>
      </c>
      <c r="O599" s="179">
        <f t="shared" si="381"/>
        <v>0.99999999999999978</v>
      </c>
      <c r="P599" s="179">
        <f t="shared" si="381"/>
        <v>0.99999999999999989</v>
      </c>
      <c r="Q599" s="179">
        <f t="shared" si="381"/>
        <v>0.99999999999999989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1</v>
      </c>
      <c r="H600" s="179">
        <f t="shared" si="389"/>
        <v>0.99999999999999989</v>
      </c>
      <c r="I600" s="179">
        <f t="shared" si="389"/>
        <v>0.99999999999999989</v>
      </c>
      <c r="J600" s="179">
        <f t="shared" si="389"/>
        <v>1</v>
      </c>
      <c r="K600" s="179">
        <f t="shared" si="389"/>
        <v>1</v>
      </c>
      <c r="L600" s="179">
        <f t="shared" si="389"/>
        <v>1.0000000000000002</v>
      </c>
      <c r="M600" s="179">
        <f t="shared" si="389"/>
        <v>1</v>
      </c>
      <c r="N600" s="179">
        <f t="shared" si="389"/>
        <v>1</v>
      </c>
      <c r="O600" s="179">
        <f t="shared" si="389"/>
        <v>0.99999999999999978</v>
      </c>
      <c r="P600" s="179">
        <f t="shared" si="389"/>
        <v>0.99999999999999989</v>
      </c>
      <c r="Q600" s="179">
        <f t="shared" si="389"/>
        <v>0.99999999999999989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1</v>
      </c>
      <c r="H601" s="179">
        <f t="shared" si="389"/>
        <v>0.99999999999999989</v>
      </c>
      <c r="I601" s="179">
        <f t="shared" si="389"/>
        <v>0.99999999999999989</v>
      </c>
      <c r="J601" s="179">
        <f t="shared" si="389"/>
        <v>1</v>
      </c>
      <c r="K601" s="179">
        <f t="shared" si="389"/>
        <v>1</v>
      </c>
      <c r="L601" s="179">
        <f t="shared" si="389"/>
        <v>1.0000000000000002</v>
      </c>
      <c r="M601" s="179">
        <f t="shared" si="389"/>
        <v>1</v>
      </c>
      <c r="N601" s="179">
        <f t="shared" si="389"/>
        <v>1</v>
      </c>
      <c r="O601" s="179">
        <f t="shared" si="389"/>
        <v>0.99999999999999978</v>
      </c>
      <c r="P601" s="179">
        <f t="shared" si="389"/>
        <v>0.99999999999999989</v>
      </c>
      <c r="Q601" s="179">
        <f t="shared" si="389"/>
        <v>0.99999999999999989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1</v>
      </c>
      <c r="H602" s="179">
        <f t="shared" si="389"/>
        <v>0.99999999999999989</v>
      </c>
      <c r="I602" s="179">
        <f t="shared" si="389"/>
        <v>0.99999999999999989</v>
      </c>
      <c r="J602" s="179">
        <f t="shared" si="389"/>
        <v>1</v>
      </c>
      <c r="K602" s="179">
        <f t="shared" si="389"/>
        <v>1</v>
      </c>
      <c r="L602" s="179">
        <f t="shared" si="389"/>
        <v>1.0000000000000002</v>
      </c>
      <c r="M602" s="179">
        <f t="shared" si="389"/>
        <v>1</v>
      </c>
      <c r="N602" s="179">
        <f t="shared" si="389"/>
        <v>1</v>
      </c>
      <c r="O602" s="179">
        <f t="shared" si="389"/>
        <v>0.99999999999999978</v>
      </c>
      <c r="P602" s="179">
        <f t="shared" si="389"/>
        <v>0.99999999999999989</v>
      </c>
      <c r="Q602" s="179">
        <f t="shared" si="389"/>
        <v>0.99999999999999989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1</v>
      </c>
      <c r="H603" s="179">
        <f t="shared" si="389"/>
        <v>0.99999999999999989</v>
      </c>
      <c r="I603" s="179">
        <f t="shared" si="389"/>
        <v>0.99999999999999989</v>
      </c>
      <c r="J603" s="179">
        <f t="shared" si="389"/>
        <v>1</v>
      </c>
      <c r="K603" s="179">
        <f t="shared" si="389"/>
        <v>1</v>
      </c>
      <c r="L603" s="179">
        <f t="shared" si="389"/>
        <v>1.0000000000000002</v>
      </c>
      <c r="M603" s="179">
        <f t="shared" si="389"/>
        <v>1</v>
      </c>
      <c r="N603" s="179">
        <f t="shared" si="389"/>
        <v>1</v>
      </c>
      <c r="O603" s="179">
        <f t="shared" si="389"/>
        <v>0.99999999999999978</v>
      </c>
      <c r="P603" s="179">
        <f t="shared" si="389"/>
        <v>0.99999999999999989</v>
      </c>
      <c r="Q603" s="179">
        <f t="shared" si="389"/>
        <v>0.99999999999999989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1</v>
      </c>
      <c r="H604" s="179">
        <f t="shared" si="389"/>
        <v>0.99999999999999989</v>
      </c>
      <c r="I604" s="179">
        <f t="shared" si="389"/>
        <v>0.99999999999999989</v>
      </c>
      <c r="J604" s="179">
        <f t="shared" si="389"/>
        <v>1</v>
      </c>
      <c r="K604" s="179">
        <f t="shared" si="389"/>
        <v>1</v>
      </c>
      <c r="L604" s="179">
        <f t="shared" si="389"/>
        <v>1.0000000000000002</v>
      </c>
      <c r="M604" s="179">
        <f t="shared" si="389"/>
        <v>1</v>
      </c>
      <c r="N604" s="179">
        <f t="shared" si="389"/>
        <v>1</v>
      </c>
      <c r="O604" s="179">
        <f t="shared" si="389"/>
        <v>0.99999999999999978</v>
      </c>
      <c r="P604" s="179">
        <f t="shared" si="389"/>
        <v>0.99999999999999989</v>
      </c>
      <c r="Q604" s="179">
        <f t="shared" si="389"/>
        <v>0.99999999999999989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1</v>
      </c>
      <c r="H605" s="179">
        <f t="shared" si="389"/>
        <v>0.99999999999999989</v>
      </c>
      <c r="I605" s="179">
        <f t="shared" si="389"/>
        <v>0.99999999999999989</v>
      </c>
      <c r="J605" s="179">
        <f t="shared" si="389"/>
        <v>1</v>
      </c>
      <c r="K605" s="179">
        <f t="shared" si="389"/>
        <v>1</v>
      </c>
      <c r="L605" s="179">
        <f t="shared" si="389"/>
        <v>1.0000000000000002</v>
      </c>
      <c r="M605" s="179">
        <f t="shared" si="389"/>
        <v>1</v>
      </c>
      <c r="N605" s="179">
        <f t="shared" si="389"/>
        <v>1</v>
      </c>
      <c r="O605" s="179">
        <f t="shared" si="389"/>
        <v>0.99999999999999978</v>
      </c>
      <c r="P605" s="179">
        <f t="shared" si="389"/>
        <v>0.99999999999999989</v>
      </c>
      <c r="Q605" s="179">
        <f t="shared" si="389"/>
        <v>0.99999999999999989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1</v>
      </c>
      <c r="H606" s="179">
        <f t="shared" si="389"/>
        <v>0.99999999999999989</v>
      </c>
      <c r="I606" s="179">
        <f t="shared" si="389"/>
        <v>0.99999999999999989</v>
      </c>
      <c r="J606" s="179">
        <f t="shared" si="389"/>
        <v>1</v>
      </c>
      <c r="K606" s="179">
        <f t="shared" si="389"/>
        <v>1</v>
      </c>
      <c r="L606" s="179">
        <f t="shared" si="389"/>
        <v>1.0000000000000002</v>
      </c>
      <c r="M606" s="179">
        <f t="shared" si="389"/>
        <v>1</v>
      </c>
      <c r="N606" s="179">
        <f t="shared" si="389"/>
        <v>1</v>
      </c>
      <c r="O606" s="179">
        <f t="shared" si="389"/>
        <v>0.99999999999999978</v>
      </c>
      <c r="P606" s="179">
        <f t="shared" si="389"/>
        <v>0.99999999999999989</v>
      </c>
      <c r="Q606" s="179">
        <f t="shared" si="389"/>
        <v>0.99999999999999989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1</v>
      </c>
      <c r="H607" s="179">
        <f t="shared" si="389"/>
        <v>0.99999999999999989</v>
      </c>
      <c r="I607" s="179">
        <f t="shared" si="389"/>
        <v>0.99999999999999989</v>
      </c>
      <c r="J607" s="179">
        <f t="shared" si="389"/>
        <v>1</v>
      </c>
      <c r="K607" s="179">
        <f t="shared" si="389"/>
        <v>1</v>
      </c>
      <c r="L607" s="179">
        <f t="shared" si="389"/>
        <v>1.0000000000000002</v>
      </c>
      <c r="M607" s="179">
        <f t="shared" si="389"/>
        <v>1</v>
      </c>
      <c r="N607" s="179">
        <f t="shared" si="389"/>
        <v>1</v>
      </c>
      <c r="O607" s="179">
        <f t="shared" si="389"/>
        <v>0.99999999999999978</v>
      </c>
      <c r="P607" s="179">
        <f t="shared" si="389"/>
        <v>0.99999999999999989</v>
      </c>
      <c r="Q607" s="179">
        <f t="shared" si="389"/>
        <v>0.99999999999999989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1</v>
      </c>
      <c r="H608" s="179">
        <f t="shared" si="389"/>
        <v>0.99999999999999989</v>
      </c>
      <c r="I608" s="179">
        <f t="shared" si="389"/>
        <v>0.99999999999999989</v>
      </c>
      <c r="J608" s="179">
        <f t="shared" si="389"/>
        <v>1</v>
      </c>
      <c r="K608" s="179">
        <f t="shared" si="389"/>
        <v>1</v>
      </c>
      <c r="L608" s="179">
        <f t="shared" si="389"/>
        <v>1.0000000000000002</v>
      </c>
      <c r="M608" s="179">
        <f t="shared" si="389"/>
        <v>1</v>
      </c>
      <c r="N608" s="179">
        <f t="shared" si="389"/>
        <v>1</v>
      </c>
      <c r="O608" s="179">
        <f t="shared" si="389"/>
        <v>0.99999999999999978</v>
      </c>
      <c r="P608" s="179">
        <f t="shared" si="389"/>
        <v>0.99999999999999989</v>
      </c>
      <c r="Q608" s="179">
        <f t="shared" si="389"/>
        <v>0.99999999999999989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1</v>
      </c>
      <c r="H609" s="179">
        <f t="shared" si="389"/>
        <v>0.99999999999999989</v>
      </c>
      <c r="I609" s="179">
        <f t="shared" si="389"/>
        <v>0.99999999999999989</v>
      </c>
      <c r="J609" s="179">
        <f t="shared" si="389"/>
        <v>1</v>
      </c>
      <c r="K609" s="179">
        <f t="shared" si="389"/>
        <v>1</v>
      </c>
      <c r="L609" s="179">
        <f t="shared" si="389"/>
        <v>1.0000000000000002</v>
      </c>
      <c r="M609" s="179">
        <f t="shared" si="389"/>
        <v>1</v>
      </c>
      <c r="N609" s="179">
        <f t="shared" si="389"/>
        <v>1</v>
      </c>
      <c r="O609" s="179">
        <f t="shared" si="389"/>
        <v>0.99999999999999978</v>
      </c>
      <c r="P609" s="179">
        <f t="shared" si="389"/>
        <v>0.99999999999999989</v>
      </c>
      <c r="Q609" s="179">
        <f t="shared" si="389"/>
        <v>0.99999999999999989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1</v>
      </c>
      <c r="H610" s="179">
        <f t="shared" si="389"/>
        <v>0.99999999999999989</v>
      </c>
      <c r="I610" s="179">
        <f t="shared" si="389"/>
        <v>0.99999999999999989</v>
      </c>
      <c r="J610" s="179">
        <f t="shared" si="389"/>
        <v>1</v>
      </c>
      <c r="K610" s="179">
        <f t="shared" si="389"/>
        <v>1</v>
      </c>
      <c r="L610" s="179">
        <f t="shared" si="389"/>
        <v>1.0000000000000002</v>
      </c>
      <c r="M610" s="179">
        <f t="shared" si="389"/>
        <v>1</v>
      </c>
      <c r="N610" s="179">
        <f t="shared" si="389"/>
        <v>1</v>
      </c>
      <c r="O610" s="179">
        <f t="shared" si="389"/>
        <v>0.99999999999999978</v>
      </c>
      <c r="P610" s="179">
        <f t="shared" si="389"/>
        <v>0.99999999999999989</v>
      </c>
      <c r="Q610" s="179">
        <f t="shared" si="389"/>
        <v>0.99999999999999989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1</v>
      </c>
      <c r="H611" s="179">
        <f t="shared" si="389"/>
        <v>0.99999999999999989</v>
      </c>
      <c r="I611" s="179">
        <f t="shared" si="389"/>
        <v>0.99999999999999989</v>
      </c>
      <c r="J611" s="179">
        <f t="shared" si="389"/>
        <v>1</v>
      </c>
      <c r="K611" s="179">
        <f t="shared" si="389"/>
        <v>1</v>
      </c>
      <c r="L611" s="179">
        <f t="shared" si="389"/>
        <v>1.0000000000000002</v>
      </c>
      <c r="M611" s="179">
        <f t="shared" si="389"/>
        <v>1</v>
      </c>
      <c r="N611" s="179">
        <f t="shared" si="389"/>
        <v>1</v>
      </c>
      <c r="O611" s="179">
        <f t="shared" si="389"/>
        <v>0.99999999999999978</v>
      </c>
      <c r="P611" s="179">
        <f t="shared" si="389"/>
        <v>0.99999999999999989</v>
      </c>
      <c r="Q611" s="179">
        <f t="shared" si="389"/>
        <v>0.99999999999999989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1</v>
      </c>
      <c r="H612" s="179">
        <f t="shared" si="389"/>
        <v>0.99999999999999989</v>
      </c>
      <c r="I612" s="179">
        <f t="shared" si="389"/>
        <v>0.99999999999999989</v>
      </c>
      <c r="J612" s="179">
        <f t="shared" si="389"/>
        <v>1</v>
      </c>
      <c r="K612" s="179">
        <f t="shared" si="389"/>
        <v>1</v>
      </c>
      <c r="L612" s="179">
        <f t="shared" si="389"/>
        <v>1.0000000000000002</v>
      </c>
      <c r="M612" s="179">
        <f t="shared" si="389"/>
        <v>1</v>
      </c>
      <c r="N612" s="179">
        <f t="shared" si="389"/>
        <v>1</v>
      </c>
      <c r="O612" s="179">
        <f t="shared" si="389"/>
        <v>0.99999999999999978</v>
      </c>
      <c r="P612" s="179">
        <f t="shared" si="389"/>
        <v>0.99999999999999989</v>
      </c>
      <c r="Q612" s="179">
        <f t="shared" si="389"/>
        <v>0.99999999999999989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1</v>
      </c>
      <c r="H613" s="179">
        <f t="shared" si="389"/>
        <v>0.99999999999999989</v>
      </c>
      <c r="I613" s="179">
        <f t="shared" si="389"/>
        <v>0.99999999999999989</v>
      </c>
      <c r="J613" s="179">
        <f t="shared" si="389"/>
        <v>1</v>
      </c>
      <c r="K613" s="179">
        <f t="shared" si="389"/>
        <v>1</v>
      </c>
      <c r="L613" s="179">
        <f t="shared" si="389"/>
        <v>1.0000000000000002</v>
      </c>
      <c r="M613" s="179">
        <f t="shared" si="389"/>
        <v>1</v>
      </c>
      <c r="N613" s="179">
        <f t="shared" si="389"/>
        <v>1</v>
      </c>
      <c r="O613" s="179">
        <f t="shared" si="389"/>
        <v>0.99999999999999978</v>
      </c>
      <c r="P613" s="179">
        <f t="shared" si="389"/>
        <v>0.99999999999999989</v>
      </c>
      <c r="Q613" s="179">
        <f t="shared" si="389"/>
        <v>0.99999999999999989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1</v>
      </c>
      <c r="H614" s="179">
        <f t="shared" si="389"/>
        <v>0.99999999999999989</v>
      </c>
      <c r="I614" s="179">
        <f t="shared" si="389"/>
        <v>0.99999999999999989</v>
      </c>
      <c r="J614" s="179">
        <f t="shared" si="389"/>
        <v>1</v>
      </c>
      <c r="K614" s="179">
        <f t="shared" si="389"/>
        <v>1</v>
      </c>
      <c r="L614" s="179">
        <f t="shared" si="389"/>
        <v>1.0000000000000002</v>
      </c>
      <c r="M614" s="179">
        <f t="shared" si="389"/>
        <v>1</v>
      </c>
      <c r="N614" s="179">
        <f t="shared" si="389"/>
        <v>1</v>
      </c>
      <c r="O614" s="179">
        <f t="shared" si="389"/>
        <v>0.99999999999999978</v>
      </c>
      <c r="P614" s="179">
        <f t="shared" si="389"/>
        <v>0.99999999999999989</v>
      </c>
      <c r="Q614" s="179">
        <f t="shared" si="389"/>
        <v>0.99999999999999989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1</v>
      </c>
      <c r="H615" s="179">
        <f t="shared" si="389"/>
        <v>0.99999999999999989</v>
      </c>
      <c r="I615" s="179">
        <f t="shared" si="389"/>
        <v>0.99999999999999989</v>
      </c>
      <c r="J615" s="179">
        <f t="shared" si="389"/>
        <v>1</v>
      </c>
      <c r="K615" s="179">
        <f t="shared" si="389"/>
        <v>1</v>
      </c>
      <c r="L615" s="179">
        <f t="shared" si="389"/>
        <v>1.0000000000000002</v>
      </c>
      <c r="M615" s="179">
        <f t="shared" si="389"/>
        <v>1</v>
      </c>
      <c r="N615" s="179">
        <f t="shared" si="389"/>
        <v>1</v>
      </c>
      <c r="O615" s="179">
        <f t="shared" si="389"/>
        <v>0.99999999999999978</v>
      </c>
      <c r="P615" s="179">
        <f t="shared" si="389"/>
        <v>0.99999999999999989</v>
      </c>
      <c r="Q615" s="179">
        <f t="shared" si="389"/>
        <v>0.99999999999999989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1</v>
      </c>
      <c r="H616" s="179">
        <f t="shared" si="398"/>
        <v>0.99999999999999989</v>
      </c>
      <c r="I616" s="179">
        <f t="shared" si="398"/>
        <v>0.99999999999999989</v>
      </c>
      <c r="J616" s="179">
        <f t="shared" si="398"/>
        <v>1</v>
      </c>
      <c r="K616" s="179">
        <f t="shared" si="398"/>
        <v>1</v>
      </c>
      <c r="L616" s="179">
        <f t="shared" si="398"/>
        <v>1.0000000000000002</v>
      </c>
      <c r="M616" s="179">
        <f t="shared" si="398"/>
        <v>1</v>
      </c>
      <c r="N616" s="179">
        <f t="shared" si="398"/>
        <v>1</v>
      </c>
      <c r="O616" s="179">
        <f t="shared" si="398"/>
        <v>0.99999999999999978</v>
      </c>
      <c r="P616" s="179">
        <f t="shared" si="398"/>
        <v>0.99999999999999989</v>
      </c>
      <c r="Q616" s="179">
        <f t="shared" si="398"/>
        <v>0.99999999999999989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1</v>
      </c>
      <c r="H617" s="179">
        <f t="shared" si="398"/>
        <v>0.99999999999999989</v>
      </c>
      <c r="I617" s="179">
        <f t="shared" si="398"/>
        <v>0.99999999999999989</v>
      </c>
      <c r="J617" s="179">
        <f t="shared" si="398"/>
        <v>1</v>
      </c>
      <c r="K617" s="179">
        <f t="shared" si="398"/>
        <v>1</v>
      </c>
      <c r="L617" s="179">
        <f t="shared" si="398"/>
        <v>1.0000000000000002</v>
      </c>
      <c r="M617" s="179">
        <f t="shared" si="398"/>
        <v>1</v>
      </c>
      <c r="N617" s="179">
        <f t="shared" si="398"/>
        <v>1</v>
      </c>
      <c r="O617" s="179">
        <f t="shared" si="398"/>
        <v>0.99999999999999978</v>
      </c>
      <c r="P617" s="179">
        <f t="shared" si="398"/>
        <v>0.99999999999999989</v>
      </c>
      <c r="Q617" s="179">
        <f t="shared" si="398"/>
        <v>0.99999999999999989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1</v>
      </c>
      <c r="H618" s="179">
        <f t="shared" si="398"/>
        <v>0.99999999999999989</v>
      </c>
      <c r="I618" s="179">
        <f t="shared" si="398"/>
        <v>0.99999999999999989</v>
      </c>
      <c r="J618" s="179">
        <f t="shared" si="398"/>
        <v>1</v>
      </c>
      <c r="K618" s="179">
        <f t="shared" si="398"/>
        <v>1</v>
      </c>
      <c r="L618" s="179">
        <f t="shared" si="398"/>
        <v>1.0000000000000002</v>
      </c>
      <c r="M618" s="179">
        <f t="shared" si="398"/>
        <v>1</v>
      </c>
      <c r="N618" s="179">
        <f t="shared" si="398"/>
        <v>1</v>
      </c>
      <c r="O618" s="179">
        <f t="shared" si="398"/>
        <v>0.99999999999999978</v>
      </c>
      <c r="P618" s="179">
        <f t="shared" si="398"/>
        <v>0.99999999999999989</v>
      </c>
      <c r="Q618" s="179">
        <f t="shared" si="398"/>
        <v>0.99999999999999989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1</v>
      </c>
      <c r="H619" s="179">
        <f t="shared" si="398"/>
        <v>0.99999999999999989</v>
      </c>
      <c r="I619" s="179">
        <f t="shared" si="398"/>
        <v>0.99999999999999989</v>
      </c>
      <c r="J619" s="179">
        <f t="shared" si="398"/>
        <v>1</v>
      </c>
      <c r="K619" s="179">
        <f t="shared" si="398"/>
        <v>1</v>
      </c>
      <c r="L619" s="179">
        <f t="shared" si="398"/>
        <v>1.0000000000000002</v>
      </c>
      <c r="M619" s="179">
        <f t="shared" si="398"/>
        <v>1</v>
      </c>
      <c r="N619" s="179">
        <f t="shared" si="398"/>
        <v>1</v>
      </c>
      <c r="O619" s="179">
        <f t="shared" si="398"/>
        <v>0.99999999999999978</v>
      </c>
      <c r="P619" s="179">
        <f t="shared" si="398"/>
        <v>0.99999999999999989</v>
      </c>
      <c r="Q619" s="179">
        <f t="shared" si="398"/>
        <v>0.99999999999999989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1</v>
      </c>
      <c r="H620" s="179">
        <f t="shared" si="398"/>
        <v>0.99999999999999989</v>
      </c>
      <c r="I620" s="179">
        <f t="shared" si="398"/>
        <v>0.99999999999999989</v>
      </c>
      <c r="J620" s="179">
        <f t="shared" si="398"/>
        <v>1</v>
      </c>
      <c r="K620" s="179">
        <f t="shared" si="398"/>
        <v>1</v>
      </c>
      <c r="L620" s="179">
        <f t="shared" si="398"/>
        <v>1.0000000000000002</v>
      </c>
      <c r="M620" s="179">
        <f t="shared" si="398"/>
        <v>1</v>
      </c>
      <c r="N620" s="179">
        <f t="shared" si="398"/>
        <v>1</v>
      </c>
      <c r="O620" s="179">
        <f t="shared" si="398"/>
        <v>0.99999999999999978</v>
      </c>
      <c r="P620" s="179">
        <f t="shared" si="398"/>
        <v>0.99999999999999989</v>
      </c>
      <c r="Q620" s="179">
        <f t="shared" si="398"/>
        <v>0.99999999999999989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1</v>
      </c>
      <c r="H621" s="179">
        <f t="shared" si="398"/>
        <v>0.99999999999999989</v>
      </c>
      <c r="I621" s="179">
        <f t="shared" si="398"/>
        <v>0.99999999999999989</v>
      </c>
      <c r="J621" s="179">
        <f t="shared" si="398"/>
        <v>1</v>
      </c>
      <c r="K621" s="179">
        <f t="shared" si="398"/>
        <v>1</v>
      </c>
      <c r="L621" s="179">
        <f t="shared" si="398"/>
        <v>1.0000000000000002</v>
      </c>
      <c r="M621" s="179">
        <f t="shared" si="398"/>
        <v>1</v>
      </c>
      <c r="N621" s="179">
        <f t="shared" si="398"/>
        <v>1</v>
      </c>
      <c r="O621" s="179">
        <f t="shared" si="398"/>
        <v>0.99999999999999978</v>
      </c>
      <c r="P621" s="179">
        <f t="shared" si="398"/>
        <v>0.99999999999999989</v>
      </c>
      <c r="Q621" s="179">
        <f t="shared" si="398"/>
        <v>0.99999999999999989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1</v>
      </c>
      <c r="H622" s="179">
        <f t="shared" si="398"/>
        <v>0.99999999999999989</v>
      </c>
      <c r="I622" s="179">
        <f t="shared" si="398"/>
        <v>0.99999999999999989</v>
      </c>
      <c r="J622" s="179">
        <f t="shared" si="398"/>
        <v>1</v>
      </c>
      <c r="K622" s="179">
        <f t="shared" si="398"/>
        <v>1</v>
      </c>
      <c r="L622" s="179">
        <f t="shared" si="398"/>
        <v>1.0000000000000002</v>
      </c>
      <c r="M622" s="179">
        <f t="shared" si="398"/>
        <v>1</v>
      </c>
      <c r="N622" s="179">
        <f t="shared" si="398"/>
        <v>1</v>
      </c>
      <c r="O622" s="179">
        <f t="shared" si="398"/>
        <v>0.99999999999999978</v>
      </c>
      <c r="P622" s="179">
        <f t="shared" si="398"/>
        <v>0.99999999999999989</v>
      </c>
      <c r="Q622" s="179">
        <f t="shared" si="398"/>
        <v>0.99999999999999989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1</v>
      </c>
      <c r="H623" s="179">
        <f t="shared" si="398"/>
        <v>0.99999999999999989</v>
      </c>
      <c r="I623" s="179">
        <f t="shared" si="398"/>
        <v>0.99999999999999989</v>
      </c>
      <c r="J623" s="179">
        <f t="shared" si="398"/>
        <v>1</v>
      </c>
      <c r="K623" s="179">
        <f t="shared" si="398"/>
        <v>1</v>
      </c>
      <c r="L623" s="179">
        <f t="shared" si="398"/>
        <v>1.0000000000000002</v>
      </c>
      <c r="M623" s="179">
        <f t="shared" si="398"/>
        <v>1</v>
      </c>
      <c r="N623" s="179">
        <f t="shared" si="398"/>
        <v>1</v>
      </c>
      <c r="O623" s="179">
        <f t="shared" si="398"/>
        <v>0.99999999999999978</v>
      </c>
      <c r="P623" s="179">
        <f t="shared" si="398"/>
        <v>0.99999999999999989</v>
      </c>
      <c r="Q623" s="179">
        <f t="shared" si="398"/>
        <v>0.99999999999999989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1</v>
      </c>
      <c r="H624" s="179">
        <f t="shared" si="398"/>
        <v>0.99999999999999989</v>
      </c>
      <c r="I624" s="179">
        <f t="shared" si="398"/>
        <v>0.99999999999999989</v>
      </c>
      <c r="J624" s="179">
        <f t="shared" si="398"/>
        <v>1</v>
      </c>
      <c r="K624" s="179">
        <f t="shared" si="398"/>
        <v>1</v>
      </c>
      <c r="L624" s="179">
        <f t="shared" si="398"/>
        <v>1.0000000000000002</v>
      </c>
      <c r="M624" s="179">
        <f t="shared" si="398"/>
        <v>1</v>
      </c>
      <c r="N624" s="179">
        <f t="shared" si="398"/>
        <v>1</v>
      </c>
      <c r="O624" s="179">
        <f t="shared" si="398"/>
        <v>0.99999999999999978</v>
      </c>
      <c r="P624" s="179">
        <f t="shared" si="398"/>
        <v>0.99999999999999989</v>
      </c>
      <c r="Q624" s="179">
        <f t="shared" si="398"/>
        <v>0.99999999999999989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1</v>
      </c>
      <c r="H625" s="179">
        <f t="shared" si="398"/>
        <v>0.99999999999999989</v>
      </c>
      <c r="I625" s="179">
        <f t="shared" si="398"/>
        <v>0.99999999999999989</v>
      </c>
      <c r="J625" s="179">
        <f t="shared" si="398"/>
        <v>1</v>
      </c>
      <c r="K625" s="179">
        <f t="shared" si="398"/>
        <v>1</v>
      </c>
      <c r="L625" s="179">
        <f t="shared" si="398"/>
        <v>1.0000000000000002</v>
      </c>
      <c r="M625" s="179">
        <f t="shared" si="398"/>
        <v>1</v>
      </c>
      <c r="N625" s="179">
        <f t="shared" si="398"/>
        <v>1</v>
      </c>
      <c r="O625" s="179">
        <f t="shared" si="398"/>
        <v>0.99999999999999978</v>
      </c>
      <c r="P625" s="179">
        <f t="shared" si="398"/>
        <v>0.99999999999999989</v>
      </c>
      <c r="Q625" s="179">
        <f t="shared" si="398"/>
        <v>0.99999999999999989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1</v>
      </c>
      <c r="H626" s="179">
        <f t="shared" si="398"/>
        <v>0.99999999999999989</v>
      </c>
      <c r="I626" s="179">
        <f t="shared" si="398"/>
        <v>0.99999999999999989</v>
      </c>
      <c r="J626" s="179">
        <f t="shared" si="398"/>
        <v>1</v>
      </c>
      <c r="K626" s="179">
        <f t="shared" si="398"/>
        <v>1</v>
      </c>
      <c r="L626" s="179">
        <f t="shared" si="398"/>
        <v>1.0000000000000002</v>
      </c>
      <c r="M626" s="179">
        <f t="shared" si="398"/>
        <v>1</v>
      </c>
      <c r="N626" s="179">
        <f t="shared" si="398"/>
        <v>1</v>
      </c>
      <c r="O626" s="179">
        <f t="shared" si="398"/>
        <v>0.99999999999999978</v>
      </c>
      <c r="P626" s="179">
        <f t="shared" si="398"/>
        <v>0.99999999999999989</v>
      </c>
      <c r="Q626" s="179">
        <f t="shared" si="398"/>
        <v>0.99999999999999989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1</v>
      </c>
      <c r="H627" s="179">
        <f t="shared" si="398"/>
        <v>0.99999999999999989</v>
      </c>
      <c r="I627" s="179">
        <f t="shared" si="398"/>
        <v>0.99999999999999989</v>
      </c>
      <c r="J627" s="179">
        <f t="shared" si="398"/>
        <v>1</v>
      </c>
      <c r="K627" s="179">
        <f t="shared" si="398"/>
        <v>1</v>
      </c>
      <c r="L627" s="179">
        <f t="shared" si="398"/>
        <v>1.0000000000000002</v>
      </c>
      <c r="M627" s="179">
        <f t="shared" si="398"/>
        <v>1</v>
      </c>
      <c r="N627" s="179">
        <f t="shared" si="398"/>
        <v>1</v>
      </c>
      <c r="O627" s="179">
        <f t="shared" si="398"/>
        <v>0.99999999999999978</v>
      </c>
      <c r="P627" s="179">
        <f t="shared" si="398"/>
        <v>0.99999999999999989</v>
      </c>
      <c r="Q627" s="179">
        <f t="shared" si="398"/>
        <v>0.99999999999999989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1</v>
      </c>
      <c r="H628" s="179">
        <f t="shared" si="398"/>
        <v>0.99999999999999989</v>
      </c>
      <c r="I628" s="179">
        <f t="shared" si="398"/>
        <v>0.99999999999999989</v>
      </c>
      <c r="J628" s="179">
        <f t="shared" si="398"/>
        <v>1</v>
      </c>
      <c r="K628" s="179">
        <f t="shared" si="398"/>
        <v>1</v>
      </c>
      <c r="L628" s="179">
        <f t="shared" si="398"/>
        <v>1.0000000000000002</v>
      </c>
      <c r="M628" s="179">
        <f t="shared" si="398"/>
        <v>1</v>
      </c>
      <c r="N628" s="179">
        <f t="shared" si="398"/>
        <v>1</v>
      </c>
      <c r="O628" s="179">
        <f t="shared" si="398"/>
        <v>0.99999999999999978</v>
      </c>
      <c r="P628" s="179">
        <f t="shared" si="398"/>
        <v>0.99999999999999989</v>
      </c>
      <c r="Q628" s="179">
        <f t="shared" si="398"/>
        <v>0.99999999999999989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1</v>
      </c>
      <c r="H629" s="179">
        <f t="shared" si="398"/>
        <v>0.99999999999999989</v>
      </c>
      <c r="I629" s="179">
        <f t="shared" si="398"/>
        <v>0.99999999999999989</v>
      </c>
      <c r="J629" s="179">
        <f t="shared" si="398"/>
        <v>1</v>
      </c>
      <c r="K629" s="179">
        <f t="shared" si="398"/>
        <v>1</v>
      </c>
      <c r="L629" s="179">
        <f t="shared" si="398"/>
        <v>1.0000000000000002</v>
      </c>
      <c r="M629" s="179">
        <f t="shared" si="398"/>
        <v>1</v>
      </c>
      <c r="N629" s="179">
        <f t="shared" si="398"/>
        <v>1</v>
      </c>
      <c r="O629" s="179">
        <f t="shared" si="398"/>
        <v>0.99999999999999978</v>
      </c>
      <c r="P629" s="179">
        <f t="shared" si="398"/>
        <v>0.99999999999999989</v>
      </c>
      <c r="Q629" s="179">
        <f t="shared" si="398"/>
        <v>0.99999999999999989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1</v>
      </c>
      <c r="H630" s="179">
        <f t="shared" si="398"/>
        <v>0.99999999999999989</v>
      </c>
      <c r="I630" s="179">
        <f t="shared" si="398"/>
        <v>0.99999999999999989</v>
      </c>
      <c r="J630" s="179">
        <f t="shared" si="398"/>
        <v>1</v>
      </c>
      <c r="K630" s="179">
        <f t="shared" si="398"/>
        <v>1</v>
      </c>
      <c r="L630" s="179">
        <f t="shared" si="398"/>
        <v>1.0000000000000002</v>
      </c>
      <c r="M630" s="179">
        <f t="shared" si="398"/>
        <v>1</v>
      </c>
      <c r="N630" s="179">
        <f t="shared" si="398"/>
        <v>1</v>
      </c>
      <c r="O630" s="179">
        <f t="shared" si="398"/>
        <v>0.99999999999999978</v>
      </c>
      <c r="P630" s="179">
        <f t="shared" si="398"/>
        <v>0.99999999999999989</v>
      </c>
      <c r="Q630" s="179">
        <f t="shared" si="398"/>
        <v>0.99999999999999989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1</v>
      </c>
      <c r="H631" s="179">
        <f t="shared" si="398"/>
        <v>0.99999999999999989</v>
      </c>
      <c r="I631" s="179">
        <f t="shared" si="398"/>
        <v>0.99999999999999989</v>
      </c>
      <c r="J631" s="179">
        <f t="shared" si="398"/>
        <v>1</v>
      </c>
      <c r="K631" s="179">
        <f t="shared" si="398"/>
        <v>1</v>
      </c>
      <c r="L631" s="179">
        <f t="shared" si="398"/>
        <v>1.0000000000000002</v>
      </c>
      <c r="M631" s="179">
        <f t="shared" si="398"/>
        <v>1</v>
      </c>
      <c r="N631" s="179">
        <f t="shared" si="398"/>
        <v>1</v>
      </c>
      <c r="O631" s="179">
        <f t="shared" si="398"/>
        <v>0.99999999999999978</v>
      </c>
      <c r="P631" s="179">
        <f t="shared" si="398"/>
        <v>0.99999999999999989</v>
      </c>
      <c r="Q631" s="179">
        <f t="shared" si="398"/>
        <v>0.99999999999999989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1</v>
      </c>
      <c r="H632" s="179">
        <f t="shared" si="407"/>
        <v>0.99999999999999989</v>
      </c>
      <c r="I632" s="179">
        <f t="shared" si="407"/>
        <v>0.99999999999999989</v>
      </c>
      <c r="J632" s="179">
        <f t="shared" si="407"/>
        <v>1</v>
      </c>
      <c r="K632" s="179">
        <f t="shared" si="407"/>
        <v>1</v>
      </c>
      <c r="L632" s="179">
        <f t="shared" si="407"/>
        <v>1.0000000000000002</v>
      </c>
      <c r="M632" s="179">
        <f t="shared" si="407"/>
        <v>1</v>
      </c>
      <c r="N632" s="179">
        <f t="shared" si="407"/>
        <v>1</v>
      </c>
      <c r="O632" s="179">
        <f t="shared" si="407"/>
        <v>0.99999999999999978</v>
      </c>
      <c r="P632" s="179">
        <f t="shared" si="407"/>
        <v>0.99999999999999989</v>
      </c>
      <c r="Q632" s="179">
        <f t="shared" si="407"/>
        <v>0.99999999999999989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1</v>
      </c>
      <c r="H633" s="179">
        <f t="shared" si="407"/>
        <v>0.99999999999999989</v>
      </c>
      <c r="I633" s="179">
        <f t="shared" si="407"/>
        <v>0.99999999999999989</v>
      </c>
      <c r="J633" s="179">
        <f t="shared" si="407"/>
        <v>1</v>
      </c>
      <c r="K633" s="179">
        <f t="shared" si="407"/>
        <v>1</v>
      </c>
      <c r="L633" s="179">
        <f t="shared" si="407"/>
        <v>1.0000000000000002</v>
      </c>
      <c r="M633" s="179">
        <f t="shared" si="407"/>
        <v>1</v>
      </c>
      <c r="N633" s="179">
        <f t="shared" si="407"/>
        <v>1</v>
      </c>
      <c r="O633" s="179">
        <f t="shared" si="407"/>
        <v>0.99999999999999978</v>
      </c>
      <c r="P633" s="179">
        <f t="shared" si="407"/>
        <v>0.99999999999999989</v>
      </c>
      <c r="Q633" s="179">
        <f t="shared" si="407"/>
        <v>0.99999999999999989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1</v>
      </c>
      <c r="H634" s="179">
        <f t="shared" si="407"/>
        <v>0.99999999999999989</v>
      </c>
      <c r="I634" s="179">
        <f t="shared" si="407"/>
        <v>0.99999999999999989</v>
      </c>
      <c r="J634" s="179">
        <f t="shared" si="407"/>
        <v>1</v>
      </c>
      <c r="K634" s="179">
        <f t="shared" si="407"/>
        <v>1</v>
      </c>
      <c r="L634" s="179">
        <f t="shared" si="407"/>
        <v>1.0000000000000002</v>
      </c>
      <c r="M634" s="179">
        <f t="shared" si="407"/>
        <v>1</v>
      </c>
      <c r="N634" s="179">
        <f t="shared" si="407"/>
        <v>1</v>
      </c>
      <c r="O634" s="179">
        <f t="shared" si="407"/>
        <v>0.99999999999999978</v>
      </c>
      <c r="P634" s="179">
        <f t="shared" si="407"/>
        <v>0.99999999999999989</v>
      </c>
      <c r="Q634" s="179">
        <f t="shared" si="407"/>
        <v>0.99999999999999989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1</v>
      </c>
      <c r="H635" s="179">
        <f t="shared" si="407"/>
        <v>0.99999999999999989</v>
      </c>
      <c r="I635" s="179">
        <f t="shared" si="407"/>
        <v>0.99999999999999989</v>
      </c>
      <c r="J635" s="179">
        <f t="shared" si="407"/>
        <v>1</v>
      </c>
      <c r="K635" s="179">
        <f t="shared" si="407"/>
        <v>1</v>
      </c>
      <c r="L635" s="179">
        <f t="shared" si="407"/>
        <v>1.0000000000000002</v>
      </c>
      <c r="M635" s="179">
        <f t="shared" si="407"/>
        <v>1</v>
      </c>
      <c r="N635" s="179">
        <f t="shared" si="407"/>
        <v>1</v>
      </c>
      <c r="O635" s="179">
        <f t="shared" si="407"/>
        <v>0.99999999999999978</v>
      </c>
      <c r="P635" s="179">
        <f t="shared" si="407"/>
        <v>0.99999999999999989</v>
      </c>
      <c r="Q635" s="179">
        <f t="shared" si="407"/>
        <v>0.99999999999999989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1</v>
      </c>
      <c r="H636" s="179">
        <f t="shared" si="407"/>
        <v>0.99999999999999989</v>
      </c>
      <c r="I636" s="179">
        <f t="shared" si="407"/>
        <v>0.99999999999999989</v>
      </c>
      <c r="J636" s="179">
        <f t="shared" si="407"/>
        <v>1</v>
      </c>
      <c r="K636" s="179">
        <f t="shared" si="407"/>
        <v>1</v>
      </c>
      <c r="L636" s="179">
        <f t="shared" si="407"/>
        <v>1.0000000000000002</v>
      </c>
      <c r="M636" s="179">
        <f t="shared" si="407"/>
        <v>1</v>
      </c>
      <c r="N636" s="179">
        <f t="shared" si="407"/>
        <v>1</v>
      </c>
      <c r="O636" s="179">
        <f t="shared" si="407"/>
        <v>0.99999999999999978</v>
      </c>
      <c r="P636" s="179">
        <f t="shared" si="407"/>
        <v>0.99999999999999989</v>
      </c>
      <c r="Q636" s="179">
        <f t="shared" si="407"/>
        <v>0.99999999999999989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1</v>
      </c>
      <c r="H637" s="179">
        <f t="shared" si="407"/>
        <v>0.99999999999999989</v>
      </c>
      <c r="I637" s="179">
        <f t="shared" si="407"/>
        <v>0.99999999999999989</v>
      </c>
      <c r="J637" s="179">
        <f t="shared" si="407"/>
        <v>1</v>
      </c>
      <c r="K637" s="179">
        <f t="shared" si="407"/>
        <v>1</v>
      </c>
      <c r="L637" s="179">
        <f t="shared" si="407"/>
        <v>1.0000000000000002</v>
      </c>
      <c r="M637" s="179">
        <f t="shared" si="407"/>
        <v>1</v>
      </c>
      <c r="N637" s="179">
        <f t="shared" si="407"/>
        <v>1</v>
      </c>
      <c r="O637" s="179">
        <f t="shared" si="407"/>
        <v>0.99999999999999978</v>
      </c>
      <c r="P637" s="179">
        <f t="shared" si="407"/>
        <v>0.99999999999999989</v>
      </c>
      <c r="Q637" s="179">
        <f t="shared" si="407"/>
        <v>0.99999999999999989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1</v>
      </c>
      <c r="H638" s="179">
        <f t="shared" si="407"/>
        <v>0.99999999999999989</v>
      </c>
      <c r="I638" s="179">
        <f t="shared" si="407"/>
        <v>0.99999999999999989</v>
      </c>
      <c r="J638" s="179">
        <f t="shared" si="407"/>
        <v>1</v>
      </c>
      <c r="K638" s="179">
        <f t="shared" si="407"/>
        <v>1</v>
      </c>
      <c r="L638" s="179">
        <f t="shared" si="407"/>
        <v>1.0000000000000002</v>
      </c>
      <c r="M638" s="179">
        <f t="shared" si="407"/>
        <v>1</v>
      </c>
      <c r="N638" s="179">
        <f t="shared" si="407"/>
        <v>1</v>
      </c>
      <c r="O638" s="179">
        <f t="shared" si="407"/>
        <v>0.99999999999999978</v>
      </c>
      <c r="P638" s="179">
        <f t="shared" si="407"/>
        <v>0.99999999999999989</v>
      </c>
      <c r="Q638" s="179">
        <f t="shared" si="407"/>
        <v>0.99999999999999989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1</v>
      </c>
      <c r="H639" s="179">
        <f t="shared" si="407"/>
        <v>0.99999999999999989</v>
      </c>
      <c r="I639" s="179">
        <f t="shared" si="407"/>
        <v>0.99999999999999989</v>
      </c>
      <c r="J639" s="179">
        <f t="shared" si="407"/>
        <v>1</v>
      </c>
      <c r="K639" s="179">
        <f t="shared" si="407"/>
        <v>1</v>
      </c>
      <c r="L639" s="179">
        <f t="shared" si="407"/>
        <v>1.0000000000000002</v>
      </c>
      <c r="M639" s="179">
        <f t="shared" si="407"/>
        <v>1</v>
      </c>
      <c r="N639" s="179">
        <f t="shared" si="407"/>
        <v>1</v>
      </c>
      <c r="O639" s="179">
        <f t="shared" si="407"/>
        <v>0.99999999999999978</v>
      </c>
      <c r="P639" s="179">
        <f t="shared" si="407"/>
        <v>0.99999999999999989</v>
      </c>
      <c r="Q639" s="179">
        <f t="shared" si="407"/>
        <v>0.99999999999999989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1</v>
      </c>
      <c r="H640" s="179">
        <f t="shared" si="407"/>
        <v>0.99999999999999989</v>
      </c>
      <c r="I640" s="179">
        <f t="shared" si="407"/>
        <v>0.99999999999999989</v>
      </c>
      <c r="J640" s="179">
        <f t="shared" si="407"/>
        <v>1</v>
      </c>
      <c r="K640" s="179">
        <f t="shared" si="407"/>
        <v>1</v>
      </c>
      <c r="L640" s="179">
        <f t="shared" si="407"/>
        <v>1.0000000000000002</v>
      </c>
      <c r="M640" s="179">
        <f t="shared" si="407"/>
        <v>1</v>
      </c>
      <c r="N640" s="179">
        <f t="shared" si="407"/>
        <v>1</v>
      </c>
      <c r="O640" s="179">
        <f t="shared" si="407"/>
        <v>0.99999999999999978</v>
      </c>
      <c r="P640" s="179">
        <f t="shared" si="407"/>
        <v>0.99999999999999989</v>
      </c>
      <c r="Q640" s="179">
        <f t="shared" si="407"/>
        <v>0.99999999999999989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1</v>
      </c>
      <c r="H641" s="179">
        <f t="shared" si="407"/>
        <v>0.99999999999999989</v>
      </c>
      <c r="I641" s="179">
        <f t="shared" si="407"/>
        <v>0.99999999999999989</v>
      </c>
      <c r="J641" s="179">
        <f t="shared" si="407"/>
        <v>1</v>
      </c>
      <c r="K641" s="179">
        <f t="shared" si="407"/>
        <v>1</v>
      </c>
      <c r="L641" s="179">
        <f t="shared" si="407"/>
        <v>1.0000000000000002</v>
      </c>
      <c r="M641" s="179">
        <f t="shared" si="407"/>
        <v>1</v>
      </c>
      <c r="N641" s="179">
        <f t="shared" si="407"/>
        <v>1</v>
      </c>
      <c r="O641" s="179">
        <f t="shared" si="407"/>
        <v>0.99999999999999978</v>
      </c>
      <c r="P641" s="179">
        <f t="shared" si="407"/>
        <v>0.99999999999999989</v>
      </c>
      <c r="Q641" s="179">
        <f t="shared" si="407"/>
        <v>0.99999999999999989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1</v>
      </c>
      <c r="H642" s="179">
        <f t="shared" si="407"/>
        <v>0.99999999999999989</v>
      </c>
      <c r="I642" s="179">
        <f t="shared" si="407"/>
        <v>0.99999999999999989</v>
      </c>
      <c r="J642" s="179">
        <f t="shared" si="407"/>
        <v>1</v>
      </c>
      <c r="K642" s="179">
        <f t="shared" si="407"/>
        <v>1</v>
      </c>
      <c r="L642" s="179">
        <f t="shared" si="407"/>
        <v>1.0000000000000002</v>
      </c>
      <c r="M642" s="179">
        <f t="shared" si="407"/>
        <v>1</v>
      </c>
      <c r="N642" s="179">
        <f t="shared" si="407"/>
        <v>1</v>
      </c>
      <c r="O642" s="179">
        <f t="shared" si="407"/>
        <v>0.99999999999999978</v>
      </c>
      <c r="P642" s="179">
        <f t="shared" si="407"/>
        <v>0.99999999999999989</v>
      </c>
      <c r="Q642" s="179">
        <f t="shared" si="407"/>
        <v>0.99999999999999989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1</v>
      </c>
      <c r="H643" s="179">
        <f t="shared" si="407"/>
        <v>0.99999999999999989</v>
      </c>
      <c r="I643" s="179">
        <f t="shared" si="407"/>
        <v>0.99999999999999989</v>
      </c>
      <c r="J643" s="179">
        <f t="shared" si="407"/>
        <v>1</v>
      </c>
      <c r="K643" s="179">
        <f t="shared" si="407"/>
        <v>1</v>
      </c>
      <c r="L643" s="179">
        <f t="shared" si="407"/>
        <v>1.0000000000000002</v>
      </c>
      <c r="M643" s="179">
        <f t="shared" si="407"/>
        <v>1</v>
      </c>
      <c r="N643" s="179">
        <f t="shared" si="407"/>
        <v>1</v>
      </c>
      <c r="O643" s="179">
        <f t="shared" si="407"/>
        <v>0.99999999999999978</v>
      </c>
      <c r="P643" s="179">
        <f t="shared" si="407"/>
        <v>0.99999999999999989</v>
      </c>
      <c r="Q643" s="179">
        <f t="shared" si="407"/>
        <v>0.99999999999999989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1</v>
      </c>
      <c r="H644" s="179">
        <f t="shared" si="407"/>
        <v>0.99999999999999989</v>
      </c>
      <c r="I644" s="179">
        <f t="shared" si="407"/>
        <v>0.99999999999999989</v>
      </c>
      <c r="J644" s="179">
        <f t="shared" si="407"/>
        <v>1</v>
      </c>
      <c r="K644" s="179">
        <f t="shared" si="407"/>
        <v>1</v>
      </c>
      <c r="L644" s="179">
        <f t="shared" si="407"/>
        <v>1.0000000000000002</v>
      </c>
      <c r="M644" s="179">
        <f t="shared" si="407"/>
        <v>1</v>
      </c>
      <c r="N644" s="179">
        <f t="shared" si="407"/>
        <v>1</v>
      </c>
      <c r="O644" s="179">
        <f t="shared" si="407"/>
        <v>0.99999999999999978</v>
      </c>
      <c r="P644" s="179">
        <f t="shared" si="407"/>
        <v>0.99999999999999989</v>
      </c>
      <c r="Q644" s="179">
        <f t="shared" si="407"/>
        <v>0.99999999999999989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1</v>
      </c>
      <c r="H645" s="179">
        <f t="shared" si="407"/>
        <v>0.99999999999999989</v>
      </c>
      <c r="I645" s="179">
        <f t="shared" si="407"/>
        <v>0.99999999999999989</v>
      </c>
      <c r="J645" s="179">
        <f t="shared" si="407"/>
        <v>1</v>
      </c>
      <c r="K645" s="179">
        <f t="shared" si="407"/>
        <v>1</v>
      </c>
      <c r="L645" s="179">
        <f t="shared" si="407"/>
        <v>1.0000000000000002</v>
      </c>
      <c r="M645" s="179">
        <f t="shared" si="407"/>
        <v>1</v>
      </c>
      <c r="N645" s="179">
        <f t="shared" si="407"/>
        <v>1</v>
      </c>
      <c r="O645" s="179">
        <f t="shared" si="407"/>
        <v>0.99999999999999978</v>
      </c>
      <c r="P645" s="179">
        <f t="shared" si="407"/>
        <v>0.99999999999999989</v>
      </c>
      <c r="Q645" s="179">
        <f t="shared" si="407"/>
        <v>0.99999999999999989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1</v>
      </c>
      <c r="H646" s="179">
        <f t="shared" si="407"/>
        <v>0.99999999999999989</v>
      </c>
      <c r="I646" s="179">
        <f t="shared" si="407"/>
        <v>0.99999999999999989</v>
      </c>
      <c r="J646" s="179">
        <f t="shared" si="407"/>
        <v>1</v>
      </c>
      <c r="K646" s="179">
        <f t="shared" si="407"/>
        <v>1</v>
      </c>
      <c r="L646" s="179">
        <f t="shared" si="407"/>
        <v>1.0000000000000002</v>
      </c>
      <c r="M646" s="179">
        <f t="shared" si="407"/>
        <v>1</v>
      </c>
      <c r="N646" s="179">
        <f t="shared" si="407"/>
        <v>1</v>
      </c>
      <c r="O646" s="179">
        <f t="shared" si="407"/>
        <v>0.99999999999999978</v>
      </c>
      <c r="P646" s="179">
        <f t="shared" si="407"/>
        <v>0.99999999999999989</v>
      </c>
      <c r="Q646" s="179">
        <f t="shared" si="407"/>
        <v>0.99999999999999989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1</v>
      </c>
      <c r="H647" s="179">
        <f t="shared" si="407"/>
        <v>0.99999999999999989</v>
      </c>
      <c r="I647" s="179">
        <f t="shared" si="407"/>
        <v>0.99999999999999989</v>
      </c>
      <c r="J647" s="179">
        <f t="shared" si="407"/>
        <v>1</v>
      </c>
      <c r="K647" s="179">
        <f t="shared" si="407"/>
        <v>1</v>
      </c>
      <c r="L647" s="179">
        <f t="shared" si="407"/>
        <v>1.0000000000000002</v>
      </c>
      <c r="M647" s="179">
        <f t="shared" si="407"/>
        <v>1</v>
      </c>
      <c r="N647" s="179">
        <f t="shared" si="407"/>
        <v>1</v>
      </c>
      <c r="O647" s="179">
        <f t="shared" si="407"/>
        <v>0.99999999999999978</v>
      </c>
      <c r="P647" s="179">
        <f t="shared" si="407"/>
        <v>0.99999999999999989</v>
      </c>
      <c r="Q647" s="179">
        <f t="shared" si="407"/>
        <v>0.99999999999999989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1</v>
      </c>
      <c r="H648" s="179">
        <f t="shared" si="416"/>
        <v>0.99999999999999989</v>
      </c>
      <c r="I648" s="179">
        <f t="shared" si="416"/>
        <v>0.99999999999999989</v>
      </c>
      <c r="J648" s="179">
        <f t="shared" si="416"/>
        <v>1</v>
      </c>
      <c r="K648" s="179">
        <f t="shared" si="416"/>
        <v>1</v>
      </c>
      <c r="L648" s="179">
        <f t="shared" si="416"/>
        <v>1.0000000000000002</v>
      </c>
      <c r="M648" s="179">
        <f t="shared" si="416"/>
        <v>1</v>
      </c>
      <c r="N648" s="179">
        <f t="shared" si="416"/>
        <v>1</v>
      </c>
      <c r="O648" s="179">
        <f t="shared" si="416"/>
        <v>0.99999999999999978</v>
      </c>
      <c r="P648" s="179">
        <f t="shared" si="416"/>
        <v>0.99999999999999989</v>
      </c>
      <c r="Q648" s="179">
        <f t="shared" si="416"/>
        <v>0.99999999999999989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1</v>
      </c>
      <c r="H649" s="179">
        <f t="shared" si="416"/>
        <v>0.99999999999999989</v>
      </c>
      <c r="I649" s="179">
        <f t="shared" si="416"/>
        <v>0.99999999999999989</v>
      </c>
      <c r="J649" s="179">
        <f t="shared" si="416"/>
        <v>1</v>
      </c>
      <c r="K649" s="179">
        <f t="shared" si="416"/>
        <v>1</v>
      </c>
      <c r="L649" s="179">
        <f t="shared" si="416"/>
        <v>1.0000000000000002</v>
      </c>
      <c r="M649" s="179">
        <f t="shared" si="416"/>
        <v>1</v>
      </c>
      <c r="N649" s="179">
        <f t="shared" si="416"/>
        <v>1</v>
      </c>
      <c r="O649" s="179">
        <f t="shared" si="416"/>
        <v>0.99999999999999978</v>
      </c>
      <c r="P649" s="179">
        <f t="shared" si="416"/>
        <v>0.99999999999999989</v>
      </c>
      <c r="Q649" s="179">
        <f t="shared" si="416"/>
        <v>0.99999999999999989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1</v>
      </c>
      <c r="H650" s="179">
        <f t="shared" si="416"/>
        <v>0.99999999999999989</v>
      </c>
      <c r="I650" s="179">
        <f t="shared" si="416"/>
        <v>0.99999999999999989</v>
      </c>
      <c r="J650" s="179">
        <f t="shared" si="416"/>
        <v>1</v>
      </c>
      <c r="K650" s="179">
        <f t="shared" si="416"/>
        <v>1</v>
      </c>
      <c r="L650" s="179">
        <f t="shared" si="416"/>
        <v>1.0000000000000002</v>
      </c>
      <c r="M650" s="179">
        <f t="shared" si="416"/>
        <v>1</v>
      </c>
      <c r="N650" s="179">
        <f t="shared" si="416"/>
        <v>1</v>
      </c>
      <c r="O650" s="179">
        <f t="shared" si="416"/>
        <v>0.99999999999999978</v>
      </c>
      <c r="P650" s="179">
        <f t="shared" si="416"/>
        <v>0.99999999999999989</v>
      </c>
      <c r="Q650" s="179">
        <f t="shared" si="416"/>
        <v>0.99999999999999989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1</v>
      </c>
      <c r="H651" s="179">
        <f t="shared" si="416"/>
        <v>0.99999999999999989</v>
      </c>
      <c r="I651" s="179">
        <f t="shared" si="416"/>
        <v>0.99999999999999989</v>
      </c>
      <c r="J651" s="179">
        <f t="shared" si="416"/>
        <v>1</v>
      </c>
      <c r="K651" s="179">
        <f t="shared" si="416"/>
        <v>1</v>
      </c>
      <c r="L651" s="179">
        <f t="shared" si="416"/>
        <v>1.0000000000000002</v>
      </c>
      <c r="M651" s="179">
        <f t="shared" si="416"/>
        <v>1</v>
      </c>
      <c r="N651" s="179">
        <f t="shared" si="416"/>
        <v>1</v>
      </c>
      <c r="O651" s="179">
        <f t="shared" si="416"/>
        <v>0.99999999999999978</v>
      </c>
      <c r="P651" s="179">
        <f t="shared" si="416"/>
        <v>0.99999999999999989</v>
      </c>
      <c r="Q651" s="179">
        <f t="shared" si="416"/>
        <v>0.99999999999999989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1</v>
      </c>
      <c r="H652" s="179">
        <f t="shared" si="416"/>
        <v>0.99999999999999989</v>
      </c>
      <c r="I652" s="179">
        <f t="shared" si="416"/>
        <v>0.99999999999999989</v>
      </c>
      <c r="J652" s="179">
        <f t="shared" si="416"/>
        <v>1</v>
      </c>
      <c r="K652" s="179">
        <f t="shared" si="416"/>
        <v>1</v>
      </c>
      <c r="L652" s="179">
        <f t="shared" si="416"/>
        <v>1.0000000000000002</v>
      </c>
      <c r="M652" s="179">
        <f t="shared" si="416"/>
        <v>1</v>
      </c>
      <c r="N652" s="179">
        <f t="shared" si="416"/>
        <v>1</v>
      </c>
      <c r="O652" s="179">
        <f t="shared" si="416"/>
        <v>0.99999999999999978</v>
      </c>
      <c r="P652" s="179">
        <f t="shared" si="416"/>
        <v>0.99999999999999989</v>
      </c>
      <c r="Q652" s="179">
        <f t="shared" si="416"/>
        <v>0.99999999999999989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1</v>
      </c>
      <c r="H653" s="179">
        <f t="shared" si="416"/>
        <v>0.99999999999999989</v>
      </c>
      <c r="I653" s="179">
        <f t="shared" si="416"/>
        <v>0.99999999999999989</v>
      </c>
      <c r="J653" s="179">
        <f t="shared" si="416"/>
        <v>1</v>
      </c>
      <c r="K653" s="179">
        <f t="shared" si="416"/>
        <v>1</v>
      </c>
      <c r="L653" s="179">
        <f t="shared" si="416"/>
        <v>1.0000000000000002</v>
      </c>
      <c r="M653" s="179">
        <f t="shared" si="416"/>
        <v>1</v>
      </c>
      <c r="N653" s="179">
        <f t="shared" si="416"/>
        <v>1</v>
      </c>
      <c r="O653" s="179">
        <f t="shared" si="416"/>
        <v>0.99999999999999978</v>
      </c>
      <c r="P653" s="179">
        <f t="shared" si="416"/>
        <v>0.99999999999999989</v>
      </c>
      <c r="Q653" s="179">
        <f t="shared" si="416"/>
        <v>0.99999999999999989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1</v>
      </c>
      <c r="H654" s="179">
        <f t="shared" si="416"/>
        <v>0.99999999999999989</v>
      </c>
      <c r="I654" s="179">
        <f t="shared" si="416"/>
        <v>0.99999999999999989</v>
      </c>
      <c r="J654" s="179">
        <f t="shared" si="416"/>
        <v>1</v>
      </c>
      <c r="K654" s="179">
        <f t="shared" si="416"/>
        <v>1</v>
      </c>
      <c r="L654" s="179">
        <f t="shared" si="416"/>
        <v>1.0000000000000002</v>
      </c>
      <c r="M654" s="179">
        <f t="shared" si="416"/>
        <v>1</v>
      </c>
      <c r="N654" s="179">
        <f t="shared" si="416"/>
        <v>1</v>
      </c>
      <c r="O654" s="179">
        <f t="shared" si="416"/>
        <v>0.99999999999999978</v>
      </c>
      <c r="P654" s="179">
        <f t="shared" si="416"/>
        <v>0.99999999999999989</v>
      </c>
      <c r="Q654" s="179">
        <f t="shared" si="416"/>
        <v>0.99999999999999989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1</v>
      </c>
      <c r="H655" s="179">
        <f t="shared" si="416"/>
        <v>0.99999999999999989</v>
      </c>
      <c r="I655" s="179">
        <f t="shared" si="416"/>
        <v>0.99999999999999989</v>
      </c>
      <c r="J655" s="179">
        <f t="shared" si="416"/>
        <v>1</v>
      </c>
      <c r="K655" s="179">
        <f t="shared" si="416"/>
        <v>1</v>
      </c>
      <c r="L655" s="179">
        <f t="shared" si="416"/>
        <v>1.0000000000000002</v>
      </c>
      <c r="M655" s="179">
        <f t="shared" si="416"/>
        <v>1</v>
      </c>
      <c r="N655" s="179">
        <f t="shared" si="416"/>
        <v>1</v>
      </c>
      <c r="O655" s="179">
        <f t="shared" si="416"/>
        <v>0.99999999999999978</v>
      </c>
      <c r="P655" s="179">
        <f t="shared" si="416"/>
        <v>0.99999999999999989</v>
      </c>
      <c r="Q655" s="179">
        <f t="shared" si="416"/>
        <v>0.99999999999999989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1</v>
      </c>
      <c r="H656" s="179">
        <f t="shared" si="416"/>
        <v>0.99999999999999989</v>
      </c>
      <c r="I656" s="179">
        <f t="shared" si="416"/>
        <v>0.99999999999999989</v>
      </c>
      <c r="J656" s="179">
        <f t="shared" si="416"/>
        <v>1</v>
      </c>
      <c r="K656" s="179">
        <f t="shared" si="416"/>
        <v>1</v>
      </c>
      <c r="L656" s="179">
        <f t="shared" si="416"/>
        <v>1.0000000000000002</v>
      </c>
      <c r="M656" s="179">
        <f t="shared" si="416"/>
        <v>1</v>
      </c>
      <c r="N656" s="179">
        <f t="shared" si="416"/>
        <v>1</v>
      </c>
      <c r="O656" s="179">
        <f t="shared" si="416"/>
        <v>0.99999999999999978</v>
      </c>
      <c r="P656" s="179">
        <f t="shared" si="416"/>
        <v>0.99999999999999989</v>
      </c>
      <c r="Q656" s="179">
        <f t="shared" si="416"/>
        <v>0.99999999999999989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1</v>
      </c>
      <c r="H657" s="179">
        <f t="shared" si="416"/>
        <v>0.99999999999999989</v>
      </c>
      <c r="I657" s="179">
        <f t="shared" si="416"/>
        <v>0.99999999999999989</v>
      </c>
      <c r="J657" s="179">
        <f t="shared" si="416"/>
        <v>1</v>
      </c>
      <c r="K657" s="179">
        <f t="shared" si="416"/>
        <v>1</v>
      </c>
      <c r="L657" s="179">
        <f t="shared" si="416"/>
        <v>1.0000000000000002</v>
      </c>
      <c r="M657" s="179">
        <f t="shared" si="416"/>
        <v>1</v>
      </c>
      <c r="N657" s="179">
        <f t="shared" si="416"/>
        <v>1</v>
      </c>
      <c r="O657" s="179">
        <f t="shared" si="416"/>
        <v>0.99999999999999978</v>
      </c>
      <c r="P657" s="179">
        <f t="shared" si="416"/>
        <v>0.99999999999999989</v>
      </c>
      <c r="Q657" s="179">
        <f t="shared" si="416"/>
        <v>0.99999999999999989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1</v>
      </c>
      <c r="H658" s="179">
        <f t="shared" si="416"/>
        <v>0.99999999999999989</v>
      </c>
      <c r="I658" s="179">
        <f t="shared" si="416"/>
        <v>0.99999999999999989</v>
      </c>
      <c r="J658" s="179">
        <f t="shared" si="416"/>
        <v>1</v>
      </c>
      <c r="K658" s="179">
        <f t="shared" si="416"/>
        <v>1</v>
      </c>
      <c r="L658" s="179">
        <f t="shared" si="416"/>
        <v>1.0000000000000002</v>
      </c>
      <c r="M658" s="179">
        <f t="shared" si="416"/>
        <v>1</v>
      </c>
      <c r="N658" s="179">
        <f t="shared" si="416"/>
        <v>1</v>
      </c>
      <c r="O658" s="179">
        <f t="shared" si="416"/>
        <v>0.99999999999999978</v>
      </c>
      <c r="P658" s="179">
        <f t="shared" si="416"/>
        <v>0.99999999999999989</v>
      </c>
      <c r="Q658" s="179">
        <f t="shared" si="416"/>
        <v>0.99999999999999989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1</v>
      </c>
      <c r="H659" s="179">
        <f t="shared" si="416"/>
        <v>0.99999999999999989</v>
      </c>
      <c r="I659" s="179">
        <f t="shared" si="416"/>
        <v>0.99999999999999989</v>
      </c>
      <c r="J659" s="179">
        <f t="shared" si="416"/>
        <v>1</v>
      </c>
      <c r="K659" s="179">
        <f t="shared" si="416"/>
        <v>1</v>
      </c>
      <c r="L659" s="179">
        <f t="shared" si="416"/>
        <v>1.0000000000000002</v>
      </c>
      <c r="M659" s="179">
        <f t="shared" si="416"/>
        <v>1</v>
      </c>
      <c r="N659" s="179">
        <f t="shared" si="416"/>
        <v>1</v>
      </c>
      <c r="O659" s="179">
        <f t="shared" si="416"/>
        <v>0.99999999999999978</v>
      </c>
      <c r="P659" s="179">
        <f t="shared" si="416"/>
        <v>0.99999999999999989</v>
      </c>
      <c r="Q659" s="179">
        <f t="shared" si="416"/>
        <v>0.99999999999999989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1</v>
      </c>
      <c r="H660" s="179">
        <f t="shared" si="416"/>
        <v>0.99999999999999989</v>
      </c>
      <c r="I660" s="179">
        <f t="shared" si="416"/>
        <v>0.99999999999999989</v>
      </c>
      <c r="J660" s="179">
        <f t="shared" si="416"/>
        <v>1</v>
      </c>
      <c r="K660" s="179">
        <f t="shared" si="416"/>
        <v>1</v>
      </c>
      <c r="L660" s="179">
        <f t="shared" si="416"/>
        <v>1.0000000000000002</v>
      </c>
      <c r="M660" s="179">
        <f t="shared" si="416"/>
        <v>1</v>
      </c>
      <c r="N660" s="179">
        <f t="shared" si="416"/>
        <v>1</v>
      </c>
      <c r="O660" s="179">
        <f t="shared" si="416"/>
        <v>0.99999999999999978</v>
      </c>
      <c r="P660" s="179">
        <f t="shared" si="416"/>
        <v>0.99999999999999989</v>
      </c>
      <c r="Q660" s="179">
        <f t="shared" si="416"/>
        <v>0.99999999999999989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1</v>
      </c>
      <c r="H661" s="179">
        <f t="shared" si="416"/>
        <v>0.99999999999999989</v>
      </c>
      <c r="I661" s="179">
        <f t="shared" si="416"/>
        <v>0.99999999999999989</v>
      </c>
      <c r="J661" s="179">
        <f t="shared" si="416"/>
        <v>1</v>
      </c>
      <c r="K661" s="179">
        <f t="shared" si="416"/>
        <v>1</v>
      </c>
      <c r="L661" s="179">
        <f t="shared" si="416"/>
        <v>1.0000000000000002</v>
      </c>
      <c r="M661" s="179">
        <f t="shared" si="416"/>
        <v>1</v>
      </c>
      <c r="N661" s="179">
        <f t="shared" si="416"/>
        <v>1</v>
      </c>
      <c r="O661" s="179">
        <f t="shared" si="416"/>
        <v>0.99999999999999978</v>
      </c>
      <c r="P661" s="179">
        <f t="shared" si="416"/>
        <v>0.99999999999999989</v>
      </c>
      <c r="Q661" s="179">
        <f t="shared" si="416"/>
        <v>0.99999999999999989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1</v>
      </c>
      <c r="H662" s="179">
        <f t="shared" si="416"/>
        <v>0.99999999999999989</v>
      </c>
      <c r="I662" s="179">
        <f t="shared" si="416"/>
        <v>0.99999999999999989</v>
      </c>
      <c r="J662" s="179">
        <f t="shared" si="416"/>
        <v>1</v>
      </c>
      <c r="K662" s="179">
        <f t="shared" si="416"/>
        <v>1</v>
      </c>
      <c r="L662" s="179">
        <f t="shared" si="416"/>
        <v>1.0000000000000002</v>
      </c>
      <c r="M662" s="179">
        <f t="shared" si="416"/>
        <v>1</v>
      </c>
      <c r="N662" s="179">
        <f t="shared" si="416"/>
        <v>1</v>
      </c>
      <c r="O662" s="179">
        <f t="shared" si="416"/>
        <v>0.99999999999999978</v>
      </c>
      <c r="P662" s="179">
        <f t="shared" si="416"/>
        <v>0.99999999999999989</v>
      </c>
      <c r="Q662" s="179">
        <f t="shared" si="416"/>
        <v>0.99999999999999989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1</v>
      </c>
      <c r="H663" s="179">
        <f t="shared" si="416"/>
        <v>0.99999999999999989</v>
      </c>
      <c r="I663" s="179">
        <f t="shared" si="416"/>
        <v>0.99999999999999989</v>
      </c>
      <c r="J663" s="179">
        <f t="shared" si="416"/>
        <v>1</v>
      </c>
      <c r="K663" s="179">
        <f t="shared" si="416"/>
        <v>1</v>
      </c>
      <c r="L663" s="179">
        <f t="shared" si="416"/>
        <v>1.0000000000000002</v>
      </c>
      <c r="M663" s="179">
        <f t="shared" si="416"/>
        <v>1</v>
      </c>
      <c r="N663" s="179">
        <f t="shared" si="416"/>
        <v>1</v>
      </c>
      <c r="O663" s="179">
        <f t="shared" si="416"/>
        <v>0.99999999999999978</v>
      </c>
      <c r="P663" s="179">
        <f t="shared" si="416"/>
        <v>0.99999999999999989</v>
      </c>
      <c r="Q663" s="179">
        <f t="shared" si="416"/>
        <v>0.99999999999999989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1</v>
      </c>
      <c r="H664" s="179">
        <f t="shared" si="426"/>
        <v>0.99999999999999989</v>
      </c>
      <c r="I664" s="179">
        <f t="shared" si="426"/>
        <v>0.99999999999999989</v>
      </c>
      <c r="J664" s="179">
        <f t="shared" si="426"/>
        <v>1</v>
      </c>
      <c r="K664" s="179">
        <f t="shared" si="426"/>
        <v>1</v>
      </c>
      <c r="L664" s="179">
        <f t="shared" si="426"/>
        <v>1.0000000000000002</v>
      </c>
      <c r="M664" s="179">
        <f t="shared" si="426"/>
        <v>1</v>
      </c>
      <c r="N664" s="179">
        <f t="shared" si="426"/>
        <v>1</v>
      </c>
      <c r="O664" s="179">
        <f t="shared" si="426"/>
        <v>0.99999999999999978</v>
      </c>
      <c r="P664" s="179">
        <f t="shared" si="426"/>
        <v>0.99999999999999989</v>
      </c>
      <c r="Q664" s="179">
        <f t="shared" si="426"/>
        <v>0.99999999999999989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1</v>
      </c>
      <c r="H665" s="179">
        <f t="shared" si="426"/>
        <v>0.99999999999999989</v>
      </c>
      <c r="I665" s="179">
        <f t="shared" si="426"/>
        <v>0.99999999999999989</v>
      </c>
      <c r="J665" s="179">
        <f t="shared" si="426"/>
        <v>1</v>
      </c>
      <c r="K665" s="179">
        <f t="shared" si="426"/>
        <v>1</v>
      </c>
      <c r="L665" s="179">
        <f t="shared" si="426"/>
        <v>1.0000000000000002</v>
      </c>
      <c r="M665" s="179">
        <f t="shared" si="426"/>
        <v>1</v>
      </c>
      <c r="N665" s="179">
        <f t="shared" si="426"/>
        <v>1</v>
      </c>
      <c r="O665" s="179">
        <f t="shared" si="426"/>
        <v>0.99999999999999978</v>
      </c>
      <c r="P665" s="179">
        <f t="shared" si="426"/>
        <v>0.99999999999999989</v>
      </c>
      <c r="Q665" s="179">
        <f t="shared" si="426"/>
        <v>0.99999999999999989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1</v>
      </c>
      <c r="H666" s="179">
        <f t="shared" si="426"/>
        <v>0.99999999999999989</v>
      </c>
      <c r="I666" s="179">
        <f t="shared" si="426"/>
        <v>0.99999999999999989</v>
      </c>
      <c r="J666" s="179">
        <f t="shared" si="426"/>
        <v>1</v>
      </c>
      <c r="K666" s="179">
        <f t="shared" si="426"/>
        <v>1</v>
      </c>
      <c r="L666" s="179">
        <f t="shared" si="426"/>
        <v>1.0000000000000002</v>
      </c>
      <c r="M666" s="179">
        <f t="shared" si="426"/>
        <v>1</v>
      </c>
      <c r="N666" s="179">
        <f t="shared" si="426"/>
        <v>1</v>
      </c>
      <c r="O666" s="179">
        <f t="shared" si="426"/>
        <v>0.99999999999999978</v>
      </c>
      <c r="P666" s="179">
        <f t="shared" si="426"/>
        <v>0.99999999999999989</v>
      </c>
      <c r="Q666" s="179">
        <f t="shared" si="426"/>
        <v>0.99999999999999989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1</v>
      </c>
      <c r="H667" s="179">
        <f t="shared" si="426"/>
        <v>0.99999999999999989</v>
      </c>
      <c r="I667" s="179">
        <f t="shared" si="426"/>
        <v>0.99999999999999989</v>
      </c>
      <c r="J667" s="179">
        <f t="shared" si="426"/>
        <v>1</v>
      </c>
      <c r="K667" s="179">
        <f t="shared" si="426"/>
        <v>1</v>
      </c>
      <c r="L667" s="179">
        <f t="shared" si="426"/>
        <v>1.0000000000000002</v>
      </c>
      <c r="M667" s="179">
        <f t="shared" si="426"/>
        <v>1</v>
      </c>
      <c r="N667" s="179">
        <f t="shared" si="426"/>
        <v>1</v>
      </c>
      <c r="O667" s="179">
        <f t="shared" si="426"/>
        <v>0.99999999999999978</v>
      </c>
      <c r="P667" s="179">
        <f t="shared" si="426"/>
        <v>0.99999999999999989</v>
      </c>
      <c r="Q667" s="179">
        <f t="shared" si="426"/>
        <v>0.99999999999999989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1</v>
      </c>
      <c r="H668" s="179">
        <f t="shared" si="426"/>
        <v>0.99999999999999989</v>
      </c>
      <c r="I668" s="179">
        <f t="shared" si="426"/>
        <v>0.99999999999999989</v>
      </c>
      <c r="J668" s="179">
        <f t="shared" si="426"/>
        <v>1</v>
      </c>
      <c r="K668" s="179">
        <f t="shared" si="426"/>
        <v>1</v>
      </c>
      <c r="L668" s="179">
        <f t="shared" si="426"/>
        <v>1.0000000000000002</v>
      </c>
      <c r="M668" s="179">
        <f t="shared" si="426"/>
        <v>1</v>
      </c>
      <c r="N668" s="179">
        <f t="shared" si="426"/>
        <v>1</v>
      </c>
      <c r="O668" s="179">
        <f t="shared" si="426"/>
        <v>0.99999999999999978</v>
      </c>
      <c r="P668" s="179">
        <f t="shared" si="426"/>
        <v>0.99999999999999989</v>
      </c>
      <c r="Q668" s="179">
        <f t="shared" si="426"/>
        <v>0.99999999999999989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1</v>
      </c>
      <c r="H669" s="179">
        <f t="shared" si="426"/>
        <v>0.99999999999999989</v>
      </c>
      <c r="I669" s="179">
        <f t="shared" si="426"/>
        <v>0.99999999999999989</v>
      </c>
      <c r="J669" s="179">
        <f t="shared" si="426"/>
        <v>1</v>
      </c>
      <c r="K669" s="179">
        <f t="shared" si="426"/>
        <v>1</v>
      </c>
      <c r="L669" s="179">
        <f t="shared" si="426"/>
        <v>1.0000000000000002</v>
      </c>
      <c r="M669" s="179">
        <f t="shared" si="426"/>
        <v>1</v>
      </c>
      <c r="N669" s="179">
        <f t="shared" si="426"/>
        <v>1</v>
      </c>
      <c r="O669" s="179">
        <f t="shared" si="426"/>
        <v>0.99999999999999978</v>
      </c>
      <c r="P669" s="179">
        <f t="shared" si="426"/>
        <v>0.99999999999999989</v>
      </c>
      <c r="Q669" s="179">
        <f t="shared" si="426"/>
        <v>0.99999999999999989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1</v>
      </c>
      <c r="H670" s="179">
        <f t="shared" si="426"/>
        <v>0.99999999999999989</v>
      </c>
      <c r="I670" s="179">
        <f t="shared" si="426"/>
        <v>0.99999999999999989</v>
      </c>
      <c r="J670" s="179">
        <f t="shared" si="426"/>
        <v>1</v>
      </c>
      <c r="K670" s="179">
        <f t="shared" si="426"/>
        <v>1</v>
      </c>
      <c r="L670" s="179">
        <f t="shared" si="426"/>
        <v>1.0000000000000002</v>
      </c>
      <c r="M670" s="179">
        <f t="shared" si="426"/>
        <v>1</v>
      </c>
      <c r="N670" s="179">
        <f t="shared" si="426"/>
        <v>1</v>
      </c>
      <c r="O670" s="179">
        <f t="shared" si="426"/>
        <v>0.99999999999999978</v>
      </c>
      <c r="P670" s="179">
        <f t="shared" si="426"/>
        <v>0.99999999999999989</v>
      </c>
      <c r="Q670" s="179">
        <f t="shared" si="426"/>
        <v>0.99999999999999989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1</v>
      </c>
      <c r="H671" s="194">
        <f t="shared" si="426"/>
        <v>0.99999999999999989</v>
      </c>
      <c r="I671" s="194">
        <f t="shared" si="426"/>
        <v>0.99999999999999989</v>
      </c>
      <c r="J671" s="194">
        <f t="shared" si="426"/>
        <v>1</v>
      </c>
      <c r="K671" s="194">
        <f t="shared" si="426"/>
        <v>1</v>
      </c>
      <c r="L671" s="194">
        <f t="shared" si="426"/>
        <v>1.0000000000000002</v>
      </c>
      <c r="M671" s="194">
        <f t="shared" si="426"/>
        <v>1</v>
      </c>
      <c r="N671" s="194">
        <f t="shared" si="426"/>
        <v>1</v>
      </c>
      <c r="O671" s="194">
        <f t="shared" si="426"/>
        <v>0.99999999999999978</v>
      </c>
      <c r="P671" s="194">
        <f t="shared" si="426"/>
        <v>0.99999999999999989</v>
      </c>
      <c r="Q671" s="194">
        <f t="shared" si="426"/>
        <v>0.99999999999999989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0.27596743020997605</v>
      </c>
      <c r="G679" s="175">
        <f t="shared" si="428"/>
        <v>0.59535520914452933</v>
      </c>
      <c r="H679" s="175">
        <f t="shared" si="428"/>
        <v>0.77935351342153969</v>
      </c>
      <c r="I679" s="175">
        <f t="shared" si="428"/>
        <v>0.88082736435404618</v>
      </c>
      <c r="J679" s="175">
        <f t="shared" si="428"/>
        <v>0.93911582211041578</v>
      </c>
      <c r="K679" s="175">
        <f t="shared" si="428"/>
        <v>0.96934941687873022</v>
      </c>
      <c r="L679" s="175">
        <f t="shared" si="428"/>
        <v>0.98440473799608352</v>
      </c>
      <c r="M679" s="175">
        <f t="shared" si="428"/>
        <v>0.9921997126019757</v>
      </c>
      <c r="N679" s="175">
        <f t="shared" si="428"/>
        <v>0.99620192354780646</v>
      </c>
      <c r="O679" s="175">
        <f t="shared" si="428"/>
        <v>0.99816400554968876</v>
      </c>
      <c r="P679" s="175">
        <f t="shared" si="428"/>
        <v>0.99910211098172175</v>
      </c>
      <c r="Q679" s="175">
        <f t="shared" si="428"/>
        <v>0.99954673024554108</v>
      </c>
      <c r="R679" s="175">
        <f t="shared" si="428"/>
        <v>0.99978304275896634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-0.47222222222222221</v>
      </c>
      <c r="F680" s="179" t="e">
        <f t="shared" si="428"/>
        <v>#DIV/0!</v>
      </c>
      <c r="G680" s="179">
        <f t="shared" si="428"/>
        <v>0.26259463199254995</v>
      </c>
      <c r="H680" s="179">
        <f t="shared" si="428"/>
        <v>0.58563521817618402</v>
      </c>
      <c r="I680" s="179">
        <f t="shared" si="428"/>
        <v>0.77066520581282072</v>
      </c>
      <c r="J680" s="179">
        <f t="shared" si="428"/>
        <v>0.88070294647500791</v>
      </c>
      <c r="K680" s="179">
        <f t="shared" si="428"/>
        <v>0.93933842377951693</v>
      </c>
      <c r="L680" s="179">
        <f t="shared" si="428"/>
        <v>0.96897965984681689</v>
      </c>
      <c r="M680" s="179">
        <f t="shared" si="428"/>
        <v>0.98444216190949818</v>
      </c>
      <c r="N680" s="179">
        <f t="shared" si="428"/>
        <v>0.99241370124137873</v>
      </c>
      <c r="O680" s="179">
        <f t="shared" si="428"/>
        <v>0.99633022992945608</v>
      </c>
      <c r="P680" s="179">
        <f t="shared" si="428"/>
        <v>0.99820473971099644</v>
      </c>
      <c r="Q680" s="179">
        <f t="shared" si="428"/>
        <v>0.99909359273439724</v>
      </c>
      <c r="R680" s="179">
        <f t="shared" si="428"/>
        <v>0.99956611487048097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-0.19888988667206814</v>
      </c>
      <c r="F681" s="179">
        <f t="shared" si="428"/>
        <v>-0.48189383329434771</v>
      </c>
      <c r="G681" s="179" t="e">
        <f t="shared" si="428"/>
        <v>#DIV/0!</v>
      </c>
      <c r="H681" s="179">
        <f t="shared" si="428"/>
        <v>0.25965885994858906</v>
      </c>
      <c r="I681" s="179">
        <f t="shared" si="428"/>
        <v>0.57499903399688257</v>
      </c>
      <c r="J681" s="179">
        <f t="shared" si="428"/>
        <v>0.77213794905548061</v>
      </c>
      <c r="K681" s="179">
        <f t="shared" si="428"/>
        <v>0.88202411873669639</v>
      </c>
      <c r="L681" s="179">
        <f t="shared" si="428"/>
        <v>0.93910089674371178</v>
      </c>
      <c r="M681" s="179">
        <f t="shared" si="428"/>
        <v>0.96929619492496788</v>
      </c>
      <c r="N681" s="179">
        <f t="shared" si="428"/>
        <v>0.98498606480146644</v>
      </c>
      <c r="O681" s="179">
        <f t="shared" si="428"/>
        <v>0.99272734682506791</v>
      </c>
      <c r="P681" s="179">
        <f t="shared" si="428"/>
        <v>0.99643999408258921</v>
      </c>
      <c r="Q681" s="179">
        <f t="shared" si="428"/>
        <v>0.99820208888435524</v>
      </c>
      <c r="R681" s="179">
        <f t="shared" si="428"/>
        <v>0.9991392313841907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-5.4442513091099369E-2</v>
      </c>
      <c r="F682" s="179">
        <f t="shared" si="428"/>
        <v>-0.21591546103939929</v>
      </c>
      <c r="G682" s="179">
        <f t="shared" si="428"/>
        <v>-0.48905637145323011</v>
      </c>
      <c r="H682" s="179" t="e">
        <f t="shared" si="428"/>
        <v>#DIV/0!</v>
      </c>
      <c r="I682" s="179">
        <f t="shared" si="428"/>
        <v>0.24432197156446711</v>
      </c>
      <c r="J682" s="179">
        <f t="shared" si="428"/>
        <v>0.57469348194541914</v>
      </c>
      <c r="K682" s="179">
        <f t="shared" si="428"/>
        <v>0.77284960108346223</v>
      </c>
      <c r="L682" s="179">
        <f t="shared" si="428"/>
        <v>0.88070227791749645</v>
      </c>
      <c r="M682" s="179">
        <f t="shared" si="428"/>
        <v>0.93924192340812318</v>
      </c>
      <c r="N682" s="179">
        <f t="shared" si="428"/>
        <v>0.97012445118253365</v>
      </c>
      <c r="O682" s="179">
        <f t="shared" si="428"/>
        <v>0.98548929099023841</v>
      </c>
      <c r="P682" s="179">
        <f t="shared" si="428"/>
        <v>0.99288809921351184</v>
      </c>
      <c r="Q682" s="179">
        <f t="shared" si="428"/>
        <v>0.99640625481346112</v>
      </c>
      <c r="R682" s="179">
        <f t="shared" si="428"/>
        <v>0.99827892435765331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-1.4273534926665693E-2</v>
      </c>
      <c r="F683" s="179">
        <f t="shared" si="428"/>
        <v>-6.2150890642555495E-2</v>
      </c>
      <c r="G683" s="179">
        <f t="shared" si="428"/>
        <v>-0.23964479302451361</v>
      </c>
      <c r="H683" s="179">
        <f t="shared" si="428"/>
        <v>-0.49867661640814864</v>
      </c>
      <c r="I683" s="179" t="e">
        <f t="shared" si="428"/>
        <v>#DIV/0!</v>
      </c>
      <c r="J683" s="179">
        <f t="shared" si="428"/>
        <v>0.25334615553671225</v>
      </c>
      <c r="K683" s="179">
        <f t="shared" si="428"/>
        <v>0.581504234515832</v>
      </c>
      <c r="L683" s="179">
        <f t="shared" si="428"/>
        <v>0.77388735040954193</v>
      </c>
      <c r="M683" s="179">
        <f t="shared" si="428"/>
        <v>0.88275083373373642</v>
      </c>
      <c r="N683" s="179">
        <f t="shared" si="428"/>
        <v>0.94174978621896543</v>
      </c>
      <c r="O683" s="179">
        <f t="shared" si="428"/>
        <v>0.97156233073613951</v>
      </c>
      <c r="P683" s="179">
        <f t="shared" si="428"/>
        <v>0.98602917697167125</v>
      </c>
      <c r="Q683" s="179">
        <f t="shared" si="428"/>
        <v>0.99293271013144357</v>
      </c>
      <c r="R683" s="179">
        <f t="shared" si="428"/>
        <v>0.99661338991859083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-3.5804893600651436E-3</v>
      </c>
      <c r="F684" s="179">
        <f t="shared" si="428"/>
        <v>-1.5873175250718734E-2</v>
      </c>
      <c r="G684" s="179">
        <f t="shared" si="428"/>
        <v>-6.875137892509843E-2</v>
      </c>
      <c r="H684" s="179">
        <f t="shared" si="428"/>
        <v>-0.2641797218382394</v>
      </c>
      <c r="I684" s="179">
        <f t="shared" si="428"/>
        <v>-0.50519653671295561</v>
      </c>
      <c r="J684" s="179" t="e">
        <f t="shared" si="428"/>
        <v>#DIV/0!</v>
      </c>
      <c r="K684" s="179">
        <f t="shared" si="428"/>
        <v>0.25413490681045664</v>
      </c>
      <c r="L684" s="179">
        <f t="shared" si="428"/>
        <v>0.57825605748234221</v>
      </c>
      <c r="M684" s="179">
        <f t="shared" si="428"/>
        <v>0.77433516122856516</v>
      </c>
      <c r="N684" s="179">
        <f t="shared" si="428"/>
        <v>0.88569992999213931</v>
      </c>
      <c r="O684" s="179">
        <f t="shared" si="428"/>
        <v>0.94364096853925927</v>
      </c>
      <c r="P684" s="179">
        <f t="shared" si="428"/>
        <v>0.97218160146479404</v>
      </c>
      <c r="Q684" s="179">
        <f t="shared" si="428"/>
        <v>0.98589729718488306</v>
      </c>
      <c r="R684" s="179">
        <f t="shared" si="428"/>
        <v>0.99323389831177311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-8.9579268107257601E-4</v>
      </c>
      <c r="F685" s="179">
        <f t="shared" si="428"/>
        <v>-3.9858271086451779E-3</v>
      </c>
      <c r="G685" s="179">
        <f t="shared" si="428"/>
        <v>-1.7652340252498604E-2</v>
      </c>
      <c r="H685" s="179">
        <f t="shared" si="428"/>
        <v>-7.8113072328950803E-2</v>
      </c>
      <c r="I685" s="179">
        <f t="shared" si="428"/>
        <v>-0.28199405130086902</v>
      </c>
      <c r="J685" s="179">
        <f t="shared" si="428"/>
        <v>-0.50549641579195248</v>
      </c>
      <c r="K685" s="179" t="e">
        <f t="shared" si="428"/>
        <v>#DIV/0!</v>
      </c>
      <c r="L685" s="179">
        <f t="shared" si="428"/>
        <v>0.25161973115777442</v>
      </c>
      <c r="M685" s="179">
        <f t="shared" si="428"/>
        <v>0.57889959667028379</v>
      </c>
      <c r="N685" s="179">
        <f t="shared" si="428"/>
        <v>0.77944770623466864</v>
      </c>
      <c r="O685" s="179">
        <f t="shared" si="428"/>
        <v>0.88924680056518113</v>
      </c>
      <c r="P685" s="179">
        <f t="shared" si="428"/>
        <v>0.94484322943042931</v>
      </c>
      <c r="Q685" s="179">
        <f t="shared" si="428"/>
        <v>0.97192038852304652</v>
      </c>
      <c r="R685" s="179">
        <f t="shared" si="428"/>
        <v>0.98649606877238116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-2.2398741664730561E-4</v>
      </c>
      <c r="F686" s="179">
        <f t="shared" si="428"/>
        <v>-9.9744321043438561E-4</v>
      </c>
      <c r="G686" s="179">
        <f t="shared" si="428"/>
        <v>-4.4379902539218091E-3</v>
      </c>
      <c r="H686" s="179">
        <f t="shared" si="428"/>
        <v>-2.0199198857171606E-2</v>
      </c>
      <c r="I686" s="179">
        <f t="shared" si="428"/>
        <v>-8.5400412258167469E-2</v>
      </c>
      <c r="J686" s="179">
        <f t="shared" si="428"/>
        <v>-0.2830459438791178</v>
      </c>
      <c r="K686" s="179">
        <f t="shared" si="428"/>
        <v>-0.50449798811317637</v>
      </c>
      <c r="L686" s="179" t="e">
        <f t="shared" si="428"/>
        <v>#DIV/0!</v>
      </c>
      <c r="M686" s="179">
        <f t="shared" si="428"/>
        <v>0.25211631191382122</v>
      </c>
      <c r="N686" s="179">
        <f t="shared" si="428"/>
        <v>0.58629573230864329</v>
      </c>
      <c r="O686" s="179">
        <f t="shared" si="428"/>
        <v>0.78564075336980888</v>
      </c>
      <c r="P686" s="179">
        <f t="shared" si="428"/>
        <v>0.89150897215990033</v>
      </c>
      <c r="Q686" s="179">
        <f t="shared" si="428"/>
        <v>0.94433066088664896</v>
      </c>
      <c r="R686" s="179">
        <f t="shared" si="428"/>
        <v>0.97310363645231079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-5.5999225163767131E-5</v>
      </c>
      <c r="F687" s="179">
        <f t="shared" si="428"/>
        <v>-2.4941906048037019E-4</v>
      </c>
      <c r="G687" s="179">
        <f t="shared" si="428"/>
        <v>-1.110917431241517E-3</v>
      </c>
      <c r="H687" s="179">
        <f t="shared" si="428"/>
        <v>-5.0865790097100062E-3</v>
      </c>
      <c r="I687" s="179">
        <f t="shared" si="428"/>
        <v>-2.221900911726116E-2</v>
      </c>
      <c r="J687" s="179">
        <f t="shared" si="428"/>
        <v>-8.583300053054152E-2</v>
      </c>
      <c r="K687" s="179">
        <f t="shared" si="428"/>
        <v>-0.27956904629101792</v>
      </c>
      <c r="L687" s="179">
        <f t="shared" si="428"/>
        <v>-0.50771771265193566</v>
      </c>
      <c r="M687" s="179" t="e">
        <f t="shared" si="428"/>
        <v>#DIV/0!</v>
      </c>
      <c r="N687" s="179">
        <f t="shared" si="428"/>
        <v>0.2578853742343083</v>
      </c>
      <c r="O687" s="179">
        <f t="shared" si="428"/>
        <v>0.59537741225115215</v>
      </c>
      <c r="P687" s="179">
        <f t="shared" si="428"/>
        <v>0.78961609530567478</v>
      </c>
      <c r="Q687" s="179">
        <f t="shared" si="428"/>
        <v>0.89052083302938467</v>
      </c>
      <c r="R687" s="179">
        <f t="shared" si="428"/>
        <v>0.94664093040428599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-1.3999951934883118E-5</v>
      </c>
      <c r="F688" s="179">
        <f t="shared" si="428"/>
        <v>-6.2358300911746639E-5</v>
      </c>
      <c r="G688" s="179">
        <f t="shared" si="428"/>
        <v>-2.778137997610481E-4</v>
      </c>
      <c r="H688" s="179">
        <f t="shared" si="428"/>
        <v>-1.2737629560868561E-3</v>
      </c>
      <c r="I688" s="179">
        <f t="shared" si="428"/>
        <v>-5.6032965154300101E-3</v>
      </c>
      <c r="J688" s="179">
        <f t="shared" si="428"/>
        <v>-2.233893610914035E-2</v>
      </c>
      <c r="K688" s="179">
        <f t="shared" si="428"/>
        <v>-8.4407500651451126E-2</v>
      </c>
      <c r="L688" s="179">
        <f t="shared" si="428"/>
        <v>-0.29104786651587661</v>
      </c>
      <c r="M688" s="179">
        <f t="shared" si="428"/>
        <v>-0.50707366903588014</v>
      </c>
      <c r="N688" s="179" t="e">
        <f t="shared" si="428"/>
        <v>#DIV/0!</v>
      </c>
      <c r="O688" s="179">
        <f t="shared" si="428"/>
        <v>0.26512861817004901</v>
      </c>
      <c r="P688" s="179">
        <f t="shared" si="428"/>
        <v>0.60127896874336684</v>
      </c>
      <c r="Q688" s="179">
        <f t="shared" si="428"/>
        <v>0.78777121191081023</v>
      </c>
      <c r="R688" s="179">
        <f t="shared" si="428"/>
        <v>0.89492356768663672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-3.4999970072301348E-6</v>
      </c>
      <c r="F689" s="179">
        <f t="shared" si="428"/>
        <v>-1.5589792937583015E-5</v>
      </c>
      <c r="G689" s="179">
        <f t="shared" si="428"/>
        <v>-6.945859337939324E-5</v>
      </c>
      <c r="H689" s="179">
        <f t="shared" si="428"/>
        <v>-3.1856734287113368E-4</v>
      </c>
      <c r="I689" s="179">
        <f t="shared" si="428"/>
        <v>-1.4036436666972634E-3</v>
      </c>
      <c r="J689" s="179">
        <f t="shared" si="428"/>
        <v>-5.6339725493670849E-3</v>
      </c>
      <c r="K689" s="179">
        <f t="shared" si="428"/>
        <v>-2.1944042362856752E-2</v>
      </c>
      <c r="L689" s="179">
        <f t="shared" si="428"/>
        <v>-8.916183544948135E-2</v>
      </c>
      <c r="M689" s="179">
        <f t="shared" si="428"/>
        <v>-0.2886888923487837</v>
      </c>
      <c r="N689" s="179">
        <f t="shared" si="428"/>
        <v>-0.49988584998580388</v>
      </c>
      <c r="O689" s="179" t="e">
        <f t="shared" si="428"/>
        <v>#DIV/0!</v>
      </c>
      <c r="P689" s="179">
        <f t="shared" si="428"/>
        <v>0.26993261663158902</v>
      </c>
      <c r="Q689" s="179">
        <f t="shared" si="428"/>
        <v>0.59801822247721459</v>
      </c>
      <c r="R689" s="179">
        <f t="shared" si="428"/>
        <v>0.7957548949668839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-8.7499981330473593E-7</v>
      </c>
      <c r="F690" s="179">
        <f t="shared" si="428"/>
        <v>-3.8974617390699782E-6</v>
      </c>
      <c r="G690" s="179">
        <f t="shared" si="428"/>
        <v>-1.7364965623814078E-5</v>
      </c>
      <c r="H690" s="179">
        <f t="shared" si="428"/>
        <v>-7.964956658956881E-5</v>
      </c>
      <c r="I690" s="179">
        <f t="shared" si="428"/>
        <v>-3.5108012560439503E-4</v>
      </c>
      <c r="J690" s="179">
        <f t="shared" si="428"/>
        <v>-1.411353825134931E-3</v>
      </c>
      <c r="K690" s="179">
        <f t="shared" si="428"/>
        <v>-5.5329807446381687E-3</v>
      </c>
      <c r="L690" s="179">
        <f t="shared" si="428"/>
        <v>-2.3264451300138791E-2</v>
      </c>
      <c r="M690" s="179">
        <f t="shared" si="428"/>
        <v>-8.8173438403409979E-2</v>
      </c>
      <c r="N690" s="179">
        <f t="shared" si="428"/>
        <v>-0.26439765226935419</v>
      </c>
      <c r="O690" s="179">
        <f t="shared" si="428"/>
        <v>-0.49156666619044576</v>
      </c>
      <c r="P690" s="179" t="e">
        <f t="shared" si="428"/>
        <v>#DIV/0!</v>
      </c>
      <c r="Q690" s="179">
        <f t="shared" si="428"/>
        <v>0.26473713833819579</v>
      </c>
      <c r="R690" s="179">
        <f t="shared" si="428"/>
        <v>0.61100722345803715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-2.2226398796493921E-7</v>
      </c>
      <c r="F691" s="179">
        <f t="shared" si="428"/>
        <v>-9.900184909033024E-7</v>
      </c>
      <c r="G691" s="179">
        <f t="shared" si="428"/>
        <v>-4.4109990166906211E-6</v>
      </c>
      <c r="H691" s="179">
        <f t="shared" si="428"/>
        <v>-2.023274687683573E-5</v>
      </c>
      <c r="I691" s="179">
        <f t="shared" si="428"/>
        <v>-8.9190432847152087E-5</v>
      </c>
      <c r="J691" s="179">
        <f t="shared" si="428"/>
        <v>-3.5867999162618973E-4</v>
      </c>
      <c r="K691" s="179">
        <f t="shared" si="428"/>
        <v>-1.4082212926834099E-3</v>
      </c>
      <c r="L691" s="179">
        <f t="shared" si="428"/>
        <v>-5.9648937786771798E-3</v>
      </c>
      <c r="M691" s="179">
        <f t="shared" si="428"/>
        <v>-2.3353656909044829E-2</v>
      </c>
      <c r="N691" s="179">
        <f t="shared" si="428"/>
        <v>-7.9525677394409688E-2</v>
      </c>
      <c r="O691" s="179">
        <f t="shared" si="428"/>
        <v>-0.24331069280294812</v>
      </c>
      <c r="P691" s="179">
        <f t="shared" si="428"/>
        <v>-0.48760140000650182</v>
      </c>
      <c r="Q691" s="179" t="e">
        <f t="shared" si="428"/>
        <v>#DIV/0!</v>
      </c>
      <c r="R691" s="179">
        <f t="shared" si="428"/>
        <v>0.28548287580662124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-5.3815999294783261E-8</v>
      </c>
      <c r="F692" s="179">
        <f t="shared" si="428"/>
        <v>-2.397097455548377E-7</v>
      </c>
      <c r="G692" s="179">
        <f t="shared" si="428"/>
        <v>-1.0680209060371972E-6</v>
      </c>
      <c r="H692" s="179">
        <f t="shared" si="428"/>
        <v>-4.8989137597627433E-6</v>
      </c>
      <c r="I692" s="179">
        <f t="shared" si="428"/>
        <v>-2.1596012334308689E-5</v>
      </c>
      <c r="J692" s="179">
        <f t="shared" si="428"/>
        <v>-8.685654012667949E-5</v>
      </c>
      <c r="K692" s="179">
        <f t="shared" si="428"/>
        <v>-3.4113295269852636E-4</v>
      </c>
      <c r="L692" s="179">
        <f t="shared" si="428"/>
        <v>-1.4474807480408952E-3</v>
      </c>
      <c r="M692" s="179">
        <f t="shared" si="428"/>
        <v>-5.7082027808642993E-3</v>
      </c>
      <c r="N692" s="179">
        <f t="shared" si="428"/>
        <v>-1.9950496062507872E-2</v>
      </c>
      <c r="O692" s="179">
        <f t="shared" si="428"/>
        <v>-6.8060431582929806E-2</v>
      </c>
      <c r="P692" s="179">
        <f t="shared" si="428"/>
        <v>-0.22416599348678884</v>
      </c>
      <c r="Q692" s="179">
        <f t="shared" si="428"/>
        <v>-0.48419340395951027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-8.5175999982341417E-10</v>
      </c>
      <c r="F693" s="179">
        <f t="shared" si="428"/>
        <v>-3.7939495141218834E-9</v>
      </c>
      <c r="G693" s="179">
        <f t="shared" si="428"/>
        <v>-1.6903854213381483E-8</v>
      </c>
      <c r="H693" s="179">
        <f t="shared" si="428"/>
        <v>-7.7536546448683499E-8</v>
      </c>
      <c r="I693" s="179">
        <f t="shared" si="428"/>
        <v>-3.418089711559225E-7</v>
      </c>
      <c r="J693" s="179">
        <f t="shared" si="428"/>
        <v>-1.3747535065943222E-6</v>
      </c>
      <c r="K693" s="179">
        <f t="shared" si="428"/>
        <v>-5.4000036446078131E-6</v>
      </c>
      <c r="L693" s="179">
        <f t="shared" si="428"/>
        <v>-2.292497933642415E-5</v>
      </c>
      <c r="M693" s="179">
        <f t="shared" si="428"/>
        <v>-9.0591045399813182E-5</v>
      </c>
      <c r="N693" s="179">
        <f t="shared" si="428"/>
        <v>-3.1874888432405305E-4</v>
      </c>
      <c r="O693" s="179">
        <f t="shared" si="428"/>
        <v>-1.1145699448283904E-3</v>
      </c>
      <c r="P693" s="179">
        <f t="shared" si="428"/>
        <v>-4.1252524736355061E-3</v>
      </c>
      <c r="Q693" s="179">
        <f t="shared" si="428"/>
        <v>-1.6237560013137482E-2</v>
      </c>
      <c r="R693" s="179">
        <f t="shared" si="428"/>
        <v>-6.0360886066553703E-2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-2.015999999999902E-13</v>
      </c>
      <c r="F694" s="179">
        <f t="shared" si="428"/>
        <v>-8.9797621736205961E-13</v>
      </c>
      <c r="G694" s="179">
        <f t="shared" si="428"/>
        <v>-4.0009122632596097E-12</v>
      </c>
      <c r="H694" s="179">
        <f t="shared" si="428"/>
        <v>-1.8351845877684485E-11</v>
      </c>
      <c r="I694" s="179">
        <f t="shared" si="428"/>
        <v>-8.0901543755263144E-11</v>
      </c>
      <c r="J694" s="179">
        <f t="shared" si="428"/>
        <v>-3.2538564227447539E-10</v>
      </c>
      <c r="K694" s="179">
        <f t="shared" si="428"/>
        <v>-1.2781103753934755E-9</v>
      </c>
      <c r="L694" s="179">
        <f t="shared" si="428"/>
        <v>-5.4260870872487393E-9</v>
      </c>
      <c r="M694" s="179">
        <f t="shared" si="428"/>
        <v>-2.1442546683035861E-8</v>
      </c>
      <c r="N694" s="179">
        <f t="shared" si="428"/>
        <v>-7.5453542842513697E-8</v>
      </c>
      <c r="O694" s="179">
        <f t="shared" si="428"/>
        <v>-2.6391432711699681E-7</v>
      </c>
      <c r="P694" s="179">
        <f t="shared" si="428"/>
        <v>-9.7785134551504791E-7</v>
      </c>
      <c r="Q694" s="179">
        <f t="shared" si="428"/>
        <v>-3.8681143726217615E-6</v>
      </c>
      <c r="R694" s="179">
        <f t="shared" si="428"/>
        <v>-1.4666617202076622E-5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</v>
      </c>
      <c r="F806" s="179">
        <f t="shared" si="503"/>
        <v>0</v>
      </c>
      <c r="G806" s="179">
        <f t="shared" si="503"/>
        <v>0</v>
      </c>
      <c r="H806" s="179">
        <f t="shared" si="503"/>
        <v>0</v>
      </c>
      <c r="I806" s="179">
        <f t="shared" si="503"/>
        <v>0</v>
      </c>
      <c r="J806" s="179">
        <f t="shared" si="503"/>
        <v>0</v>
      </c>
      <c r="K806" s="179">
        <f t="shared" si="503"/>
        <v>0</v>
      </c>
      <c r="L806" s="179">
        <f t="shared" si="503"/>
        <v>0</v>
      </c>
      <c r="M806" s="179">
        <f t="shared" si="503"/>
        <v>0</v>
      </c>
      <c r="N806" s="179">
        <f t="shared" si="503"/>
        <v>0</v>
      </c>
      <c r="O806" s="179">
        <f t="shared" si="503"/>
        <v>0</v>
      </c>
      <c r="P806" s="179">
        <f t="shared" si="503"/>
        <v>0</v>
      </c>
      <c r="Q806" s="179">
        <f t="shared" si="503"/>
        <v>0</v>
      </c>
      <c r="R806" s="179">
        <f t="shared" si="503"/>
        <v>0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0.11752623562326407</v>
      </c>
      <c r="F807" s="179">
        <f t="shared" si="503"/>
        <v>0.1954902806666548</v>
      </c>
      <c r="G807" s="179">
        <f t="shared" si="503"/>
        <v>0.20909335237716803</v>
      </c>
      <c r="H807" s="179">
        <f t="shared" si="503"/>
        <v>0.18097698029967033</v>
      </c>
      <c r="I807" s="179">
        <f t="shared" si="503"/>
        <v>0.17908736872868639</v>
      </c>
      <c r="J807" s="179">
        <f t="shared" si="503"/>
        <v>0.18595799506793573</v>
      </c>
      <c r="K807" s="179">
        <f t="shared" si="503"/>
        <v>0.18956170223664329</v>
      </c>
      <c r="L807" s="179">
        <f t="shared" si="503"/>
        <v>0.18678742808951238</v>
      </c>
      <c r="M807" s="179">
        <f t="shared" si="503"/>
        <v>0.18763869775571945</v>
      </c>
      <c r="N807" s="179">
        <f t="shared" si="503"/>
        <v>0.19566165868068816</v>
      </c>
      <c r="O807" s="179">
        <f t="shared" si="503"/>
        <v>0.20581573576303383</v>
      </c>
      <c r="P807" s="179">
        <f t="shared" si="503"/>
        <v>0.21262222324285127</v>
      </c>
      <c r="Q807" s="179">
        <f t="shared" si="503"/>
        <v>0.21217092600206877</v>
      </c>
      <c r="R807" s="179">
        <f t="shared" si="503"/>
        <v>0.22076617871618232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7.8915624925225192E-2</v>
      </c>
      <c r="F808" s="179">
        <f t="shared" si="503"/>
        <v>0.15992164989852653</v>
      </c>
      <c r="G808" s="179">
        <f t="shared" si="503"/>
        <v>0.2587162031435048</v>
      </c>
      <c r="H808" s="179">
        <f t="shared" si="503"/>
        <v>0.27493852671598795</v>
      </c>
      <c r="I808" s="179">
        <f t="shared" si="503"/>
        <v>0.24354610454677458</v>
      </c>
      <c r="J808" s="179">
        <f t="shared" si="503"/>
        <v>0.24810718311556806</v>
      </c>
      <c r="K808" s="179">
        <f t="shared" si="503"/>
        <v>0.25948284517836651</v>
      </c>
      <c r="L808" s="179">
        <f t="shared" si="503"/>
        <v>0.25825552507454574</v>
      </c>
      <c r="M808" s="179">
        <f t="shared" si="503"/>
        <v>0.26012145330989256</v>
      </c>
      <c r="N808" s="179">
        <f t="shared" si="503"/>
        <v>0.27142567681349289</v>
      </c>
      <c r="O808" s="179">
        <f t="shared" si="503"/>
        <v>0.28556098158579973</v>
      </c>
      <c r="P808" s="179">
        <f t="shared" si="503"/>
        <v>0.29501797310929495</v>
      </c>
      <c r="Q808" s="179">
        <f t="shared" si="503"/>
        <v>0.29439518306128087</v>
      </c>
      <c r="R808" s="179">
        <f t="shared" si="503"/>
        <v>0.30632232284661587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3.657978659367677E-2</v>
      </c>
      <c r="F809" s="179">
        <f t="shared" si="503"/>
        <v>7.6345065063809767E-2</v>
      </c>
      <c r="G809" s="179">
        <f t="shared" si="503"/>
        <v>0.15238655261506442</v>
      </c>
      <c r="H809" s="179">
        <f t="shared" si="503"/>
        <v>0.24064793424653966</v>
      </c>
      <c r="I809" s="179">
        <f t="shared" si="503"/>
        <v>0.25339156659524237</v>
      </c>
      <c r="J809" s="179">
        <f t="shared" si="503"/>
        <v>0.23390825254362693</v>
      </c>
      <c r="K809" s="179">
        <f t="shared" si="503"/>
        <v>0.24035203845272085</v>
      </c>
      <c r="L809" s="179">
        <f t="shared" si="503"/>
        <v>0.24543549955238919</v>
      </c>
      <c r="M809" s="179">
        <f t="shared" si="503"/>
        <v>0.24953624317364864</v>
      </c>
      <c r="N809" s="179">
        <f t="shared" si="503"/>
        <v>0.26103957060824329</v>
      </c>
      <c r="O809" s="179">
        <f t="shared" si="503"/>
        <v>0.2748155059541123</v>
      </c>
      <c r="P809" s="179">
        <f t="shared" si="503"/>
        <v>0.2839655658747734</v>
      </c>
      <c r="Q809" s="179">
        <f t="shared" si="503"/>
        <v>0.28337863601971508</v>
      </c>
      <c r="R809" s="179">
        <f t="shared" si="503"/>
        <v>0.29486277880398254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1.488458918615298E-2</v>
      </c>
      <c r="F810" s="179">
        <f t="shared" si="506"/>
        <v>3.0564668892096573E-2</v>
      </c>
      <c r="G810" s="179">
        <f t="shared" si="506"/>
        <v>6.3421006512907038E-2</v>
      </c>
      <c r="H810" s="179">
        <f t="shared" si="506"/>
        <v>0.12713168752118637</v>
      </c>
      <c r="I810" s="179">
        <f t="shared" si="506"/>
        <v>0.1957042896937132</v>
      </c>
      <c r="J810" s="179">
        <f t="shared" si="506"/>
        <v>0.2139645925141391</v>
      </c>
      <c r="K810" s="179">
        <f t="shared" si="506"/>
        <v>0.19868016653606513</v>
      </c>
      <c r="L810" s="179">
        <f t="shared" si="506"/>
        <v>0.1999561378387639</v>
      </c>
      <c r="M810" s="179">
        <f t="shared" si="506"/>
        <v>0.20834859436566361</v>
      </c>
      <c r="N810" s="179">
        <f t="shared" si="506"/>
        <v>0.2200156823801743</v>
      </c>
      <c r="O810" s="179">
        <f t="shared" si="506"/>
        <v>0.23223701226678359</v>
      </c>
      <c r="P810" s="179">
        <f t="shared" si="506"/>
        <v>0.24013617811889271</v>
      </c>
      <c r="Q810" s="179">
        <f t="shared" si="506"/>
        <v>0.23968265320121726</v>
      </c>
      <c r="R810" s="179">
        <f t="shared" si="506"/>
        <v>0.24940736070506922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5.5060219198073161E-3</v>
      </c>
      <c r="F811" s="179">
        <f t="shared" si="506"/>
        <v>1.110596467756981E-2</v>
      </c>
      <c r="G811" s="179">
        <f t="shared" si="506"/>
        <v>2.2681868158880417E-2</v>
      </c>
      <c r="H811" s="179">
        <f t="shared" si="506"/>
        <v>4.7721812881335292E-2</v>
      </c>
      <c r="I811" s="179">
        <f t="shared" si="506"/>
        <v>9.407783240342206E-2</v>
      </c>
      <c r="J811" s="179">
        <f t="shared" si="506"/>
        <v>0.1478615167232295</v>
      </c>
      <c r="K811" s="179">
        <f t="shared" si="506"/>
        <v>0.16279647319458318</v>
      </c>
      <c r="L811" s="179">
        <f t="shared" si="506"/>
        <v>0.14830486768687939</v>
      </c>
      <c r="M811" s="179">
        <f t="shared" si="506"/>
        <v>0.15176710417562489</v>
      </c>
      <c r="N811" s="179">
        <f t="shared" si="506"/>
        <v>0.16420912007745442</v>
      </c>
      <c r="O811" s="179">
        <f t="shared" si="506"/>
        <v>0.17504037824687338</v>
      </c>
      <c r="P811" s="179">
        <f t="shared" si="506"/>
        <v>0.18149152098262758</v>
      </c>
      <c r="Q811" s="179">
        <f t="shared" si="506"/>
        <v>0.1812779127419942</v>
      </c>
      <c r="R811" s="179">
        <f t="shared" si="506"/>
        <v>0.1886673560460268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1.5749732756472048E-3</v>
      </c>
      <c r="F812" s="179">
        <f t="shared" si="506"/>
        <v>3.1402837466182366E-3</v>
      </c>
      <c r="G812" s="179">
        <f t="shared" si="506"/>
        <v>6.2928335934349594E-3</v>
      </c>
      <c r="H812" s="179">
        <f t="shared" si="506"/>
        <v>1.3030424019237017E-2</v>
      </c>
      <c r="I812" s="179">
        <f t="shared" si="506"/>
        <v>2.7153122739435143E-2</v>
      </c>
      <c r="J812" s="179">
        <f t="shared" si="506"/>
        <v>5.4453071570315488E-2</v>
      </c>
      <c r="K812" s="179">
        <f t="shared" si="506"/>
        <v>8.5972590474032662E-2</v>
      </c>
      <c r="L812" s="179">
        <f t="shared" si="506"/>
        <v>9.2535567109382336E-2</v>
      </c>
      <c r="M812" s="179">
        <f t="shared" si="506"/>
        <v>8.608934519183796E-2</v>
      </c>
      <c r="N812" s="179">
        <f t="shared" si="506"/>
        <v>9.124450627878386E-2</v>
      </c>
      <c r="O812" s="179">
        <f t="shared" si="506"/>
        <v>9.9915544768180209E-2</v>
      </c>
      <c r="P812" s="179">
        <f t="shared" si="506"/>
        <v>0.10467665466992485</v>
      </c>
      <c r="Q812" s="179">
        <f t="shared" si="506"/>
        <v>0.10484867261769103</v>
      </c>
      <c r="R812" s="179">
        <f t="shared" si="506"/>
        <v>0.1092020544966061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4.8710900227184233E-4</v>
      </c>
      <c r="F813" s="179">
        <f t="shared" si="506"/>
        <v>9.6497556371348081E-4</v>
      </c>
      <c r="G813" s="179">
        <f t="shared" si="506"/>
        <v>1.9097096546696734E-3</v>
      </c>
      <c r="H813" s="179">
        <f t="shared" si="506"/>
        <v>3.8721962988855115E-3</v>
      </c>
      <c r="I813" s="179">
        <f t="shared" si="506"/>
        <v>7.9446716810064218E-3</v>
      </c>
      <c r="J813" s="179">
        <f t="shared" si="506"/>
        <v>1.6900822884064016E-2</v>
      </c>
      <c r="K813" s="179">
        <f t="shared" si="506"/>
        <v>3.3918224353205198E-2</v>
      </c>
      <c r="L813" s="179">
        <f t="shared" si="506"/>
        <v>5.2777139929297473E-2</v>
      </c>
      <c r="M813" s="179">
        <f t="shared" si="506"/>
        <v>5.7802412030776761E-2</v>
      </c>
      <c r="N813" s="179">
        <f t="shared" si="506"/>
        <v>5.5228433846283481E-2</v>
      </c>
      <c r="O813" s="179">
        <f t="shared" si="506"/>
        <v>5.9466427142229779E-2</v>
      </c>
      <c r="P813" s="179">
        <f t="shared" si="506"/>
        <v>6.4207235816572242E-2</v>
      </c>
      <c r="Q813" s="179">
        <f t="shared" si="506"/>
        <v>6.5005156629336189E-2</v>
      </c>
      <c r="R813" s="179">
        <f t="shared" si="506"/>
        <v>6.7899311760050401E-2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3.3691199039950157E-4</v>
      </c>
      <c r="F814" s="179">
        <f t="shared" si="509"/>
        <v>6.6516474833371909E-4</v>
      </c>
      <c r="G814" s="179">
        <f t="shared" si="509"/>
        <v>1.307162552729655E-3</v>
      </c>
      <c r="H814" s="179">
        <f t="shared" si="509"/>
        <v>2.613381854503783E-3</v>
      </c>
      <c r="I814" s="179">
        <f t="shared" si="509"/>
        <v>5.2438298789858626E-3</v>
      </c>
      <c r="J814" s="179">
        <f t="shared" si="509"/>
        <v>1.1023554410194805E-2</v>
      </c>
      <c r="K814" s="179">
        <f t="shared" si="509"/>
        <v>2.34468597204965E-2</v>
      </c>
      <c r="L814" s="179">
        <f t="shared" si="509"/>
        <v>4.6953624862696712E-2</v>
      </c>
      <c r="M814" s="179">
        <f t="shared" si="509"/>
        <v>7.3435384872561613E-2</v>
      </c>
      <c r="N814" s="179">
        <f t="shared" si="509"/>
        <v>8.3619708091225944E-2</v>
      </c>
      <c r="O814" s="179">
        <f t="shared" si="509"/>
        <v>7.9491800302929322E-2</v>
      </c>
      <c r="P814" s="179">
        <f t="shared" si="509"/>
        <v>8.5010588610952384E-2</v>
      </c>
      <c r="Q814" s="179">
        <f t="shared" si="509"/>
        <v>8.8883510917331363E-2</v>
      </c>
      <c r="R814" s="179">
        <f t="shared" si="509"/>
        <v>9.3859351143050579E-2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5.4474830036617435E-5</v>
      </c>
      <c r="F815" s="179">
        <f t="shared" si="509"/>
        <v>1.073621380046181E-4</v>
      </c>
      <c r="G815" s="179">
        <f t="shared" si="509"/>
        <v>2.1020375262927919E-4</v>
      </c>
      <c r="H815" s="179">
        <f t="shared" si="509"/>
        <v>4.169181322962117E-4</v>
      </c>
      <c r="I815" s="179">
        <f t="shared" si="509"/>
        <v>8.2396291600752604E-4</v>
      </c>
      <c r="J815" s="179">
        <f t="shared" si="509"/>
        <v>1.6979469689746454E-3</v>
      </c>
      <c r="K815" s="179">
        <f t="shared" si="509"/>
        <v>3.5713222348156847E-3</v>
      </c>
      <c r="L815" s="179">
        <f t="shared" si="509"/>
        <v>7.6022537999317578E-3</v>
      </c>
      <c r="M815" s="179">
        <f t="shared" si="509"/>
        <v>1.5214044002291909E-2</v>
      </c>
      <c r="N815" s="179">
        <f t="shared" si="509"/>
        <v>2.4540393738166213E-2</v>
      </c>
      <c r="O815" s="179">
        <f t="shared" si="509"/>
        <v>2.8487180827657204E-2</v>
      </c>
      <c r="P815" s="179">
        <f t="shared" si="509"/>
        <v>2.6356135891979941E-2</v>
      </c>
      <c r="Q815" s="179">
        <f t="shared" si="509"/>
        <v>2.7458247913876636E-2</v>
      </c>
      <c r="R815" s="179">
        <f t="shared" si="509"/>
        <v>2.9953348213391198E-2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4.4225842609666288E-6</v>
      </c>
      <c r="F816" s="179">
        <f t="shared" si="509"/>
        <v>8.7085916193181872E-6</v>
      </c>
      <c r="G816" s="179">
        <f t="shared" si="509"/>
        <v>1.7018062374753168E-5</v>
      </c>
      <c r="H816" s="179">
        <f t="shared" si="509"/>
        <v>3.3611350522197416E-5</v>
      </c>
      <c r="I816" s="179">
        <f t="shared" si="509"/>
        <v>6.5855254588875981E-5</v>
      </c>
      <c r="J816" s="179">
        <f t="shared" si="509"/>
        <v>1.3383959390099416E-4</v>
      </c>
      <c r="K816" s="179">
        <f t="shared" si="509"/>
        <v>2.7616914662171444E-4</v>
      </c>
      <c r="L816" s="179">
        <f t="shared" si="509"/>
        <v>5.7999316054800697E-4</v>
      </c>
      <c r="M816" s="179">
        <f t="shared" si="509"/>
        <v>1.2350065636880772E-3</v>
      </c>
      <c r="N816" s="179">
        <f t="shared" si="509"/>
        <v>2.4887365507014884E-3</v>
      </c>
      <c r="O816" s="179">
        <f t="shared" si="509"/>
        <v>4.1435366478736408E-3</v>
      </c>
      <c r="P816" s="179">
        <f t="shared" si="509"/>
        <v>4.7821853595893735E-3</v>
      </c>
      <c r="Q816" s="179">
        <f t="shared" si="509"/>
        <v>4.2783864148213313E-3</v>
      </c>
      <c r="R816" s="179">
        <f t="shared" si="509"/>
        <v>4.6351064379428876E-3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2.056714555546881E-6</v>
      </c>
      <c r="F817" s="179">
        <f t="shared" si="509"/>
        <v>4.0481301575093559E-6</v>
      </c>
      <c r="G817" s="179">
        <f t="shared" si="509"/>
        <v>7.9031647650449698E-6</v>
      </c>
      <c r="H817" s="179">
        <f t="shared" si="509"/>
        <v>1.5575474930360175E-5</v>
      </c>
      <c r="I817" s="179">
        <f t="shared" si="509"/>
        <v>3.0378684744008886E-5</v>
      </c>
      <c r="J817" s="179">
        <f t="shared" si="509"/>
        <v>6.1254463229735501E-5</v>
      </c>
      <c r="K817" s="179">
        <f t="shared" si="509"/>
        <v>1.2473377308247681E-4</v>
      </c>
      <c r="L817" s="179">
        <f t="shared" si="509"/>
        <v>2.5636823843343861E-4</v>
      </c>
      <c r="M817" s="179">
        <f t="shared" si="509"/>
        <v>5.4007434573988787E-4</v>
      </c>
      <c r="N817" s="179">
        <f t="shared" si="509"/>
        <v>1.148944712368454E-3</v>
      </c>
      <c r="O817" s="179">
        <f t="shared" si="509"/>
        <v>2.341466912622327E-3</v>
      </c>
      <c r="P817" s="179">
        <f t="shared" si="509"/>
        <v>3.9358237042542441E-3</v>
      </c>
      <c r="Q817" s="179">
        <f t="shared" si="509"/>
        <v>4.4049384739924405E-3</v>
      </c>
      <c r="R817" s="179">
        <f t="shared" si="509"/>
        <v>4.0580846956166728E-3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</v>
      </c>
      <c r="F933" s="179" t="e">
        <f t="shared" si="605"/>
        <v>#DIV/0!</v>
      </c>
      <c r="G933" s="179">
        <f t="shared" si="605"/>
        <v>0</v>
      </c>
      <c r="H933" s="179">
        <f t="shared" si="605"/>
        <v>0</v>
      </c>
      <c r="I933" s="179">
        <f t="shared" si="605"/>
        <v>0</v>
      </c>
      <c r="J933" s="179">
        <f t="shared" si="605"/>
        <v>0</v>
      </c>
      <c r="K933" s="179">
        <f t="shared" si="605"/>
        <v>0</v>
      </c>
      <c r="L933" s="179">
        <f t="shared" si="605"/>
        <v>0</v>
      </c>
      <c r="M933" s="179">
        <f t="shared" si="605"/>
        <v>0</v>
      </c>
      <c r="N933" s="179">
        <f t="shared" si="605"/>
        <v>0</v>
      </c>
      <c r="O933" s="179">
        <f t="shared" si="605"/>
        <v>0</v>
      </c>
      <c r="P933" s="179">
        <f t="shared" si="605"/>
        <v>0</v>
      </c>
      <c r="Q933" s="179">
        <f t="shared" si="605"/>
        <v>0</v>
      </c>
      <c r="R933" s="179">
        <f t="shared" si="605"/>
        <v>0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0.25272715342186397</v>
      </c>
      <c r="F934" s="179">
        <f t="shared" si="605"/>
        <v>0.26019240776045693</v>
      </c>
      <c r="G934" s="179" t="e">
        <f t="shared" si="605"/>
        <v>#DIV/0!</v>
      </c>
      <c r="H934" s="179">
        <f t="shared" si="605"/>
        <v>0.18316903763818204</v>
      </c>
      <c r="I934" s="179">
        <f t="shared" si="605"/>
        <v>0.16139460488095367</v>
      </c>
      <c r="J934" s="179">
        <f t="shared" si="605"/>
        <v>0.15161057510398288</v>
      </c>
      <c r="K934" s="179">
        <f t="shared" si="605"/>
        <v>0.14636249427911918</v>
      </c>
      <c r="L934" s="179">
        <f t="shared" si="605"/>
        <v>0.14329662215947475</v>
      </c>
      <c r="M934" s="179">
        <f t="shared" si="605"/>
        <v>0.14191198116739093</v>
      </c>
      <c r="N934" s="179">
        <f t="shared" si="605"/>
        <v>0.14129072226462341</v>
      </c>
      <c r="O934" s="179">
        <f t="shared" si="605"/>
        <v>0.14093705259625547</v>
      </c>
      <c r="P934" s="179">
        <f t="shared" si="605"/>
        <v>0.14071862109263297</v>
      </c>
      <c r="Q934" s="179">
        <f t="shared" si="605"/>
        <v>0.14059065266207482</v>
      </c>
      <c r="R934" s="179">
        <f t="shared" si="605"/>
        <v>0.14053084900981952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0.33190164366124936</v>
      </c>
      <c r="F935" s="179">
        <f t="shared" si="605"/>
        <v>0.33121003368677421</v>
      </c>
      <c r="G935" s="179">
        <f t="shared" si="605"/>
        <v>0.33669859107700956</v>
      </c>
      <c r="H935" s="179" t="e">
        <f t="shared" si="605"/>
        <v>#DIV/0!</v>
      </c>
      <c r="I935" s="179">
        <f t="shared" si="605"/>
        <v>0.24654101762290881</v>
      </c>
      <c r="J935" s="179">
        <f t="shared" si="605"/>
        <v>0.22377069772939265</v>
      </c>
      <c r="K935" s="179">
        <f t="shared" si="605"/>
        <v>0.21066104536228511</v>
      </c>
      <c r="L935" s="179">
        <f t="shared" si="605"/>
        <v>0.20260229396039647</v>
      </c>
      <c r="M935" s="179">
        <f t="shared" si="605"/>
        <v>0.19887873484909777</v>
      </c>
      <c r="N935" s="179">
        <f t="shared" si="605"/>
        <v>0.19718558746752213</v>
      </c>
      <c r="O935" s="179">
        <f t="shared" si="605"/>
        <v>0.19621265588333262</v>
      </c>
      <c r="P935" s="179">
        <f t="shared" si="605"/>
        <v>0.19560881496596802</v>
      </c>
      <c r="Q935" s="179">
        <f t="shared" si="605"/>
        <v>0.19525429697290267</v>
      </c>
      <c r="R935" s="179">
        <f t="shared" si="605"/>
        <v>0.19508849189747768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0.31446240080411275</v>
      </c>
      <c r="F936" s="179">
        <f t="shared" si="605"/>
        <v>0.3022272796237504</v>
      </c>
      <c r="G936" s="179">
        <f t="shared" si="605"/>
        <v>0.30124103067897667</v>
      </c>
      <c r="H936" s="179">
        <f t="shared" si="605"/>
        <v>0.3030759418909158</v>
      </c>
      <c r="I936" s="179" t="e">
        <f t="shared" si="605"/>
        <v>#DIV/0!</v>
      </c>
      <c r="J936" s="179">
        <f t="shared" si="605"/>
        <v>0.23640036380717219</v>
      </c>
      <c r="K936" s="179">
        <f t="shared" si="605"/>
        <v>0.21556366198929455</v>
      </c>
      <c r="L936" s="179">
        <f t="shared" si="605"/>
        <v>0.20166487293748919</v>
      </c>
      <c r="M936" s="179">
        <f t="shared" si="605"/>
        <v>0.19500325037152</v>
      </c>
      <c r="N936" s="179">
        <f t="shared" si="605"/>
        <v>0.19190213106212989</v>
      </c>
      <c r="O936" s="179">
        <f t="shared" si="605"/>
        <v>0.19008878402157631</v>
      </c>
      <c r="P936" s="179">
        <f t="shared" si="605"/>
        <v>0.18895285309397672</v>
      </c>
      <c r="Q936" s="179">
        <f t="shared" si="605"/>
        <v>0.18828320963805137</v>
      </c>
      <c r="R936" s="179">
        <f t="shared" si="605"/>
        <v>0.18796955919224481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0.26485833285575094</v>
      </c>
      <c r="F937" s="179">
        <f t="shared" si="608"/>
        <v>0.25141622094772048</v>
      </c>
      <c r="G937" s="179">
        <f t="shared" si="608"/>
        <v>0.24155562630563521</v>
      </c>
      <c r="H937" s="179">
        <f t="shared" si="608"/>
        <v>0.24107583389214693</v>
      </c>
      <c r="I937" s="179">
        <f t="shared" si="608"/>
        <v>0.24244405201224076</v>
      </c>
      <c r="J937" s="179" t="e">
        <f t="shared" si="608"/>
        <v>#DIV/0!</v>
      </c>
      <c r="K937" s="179">
        <f t="shared" si="608"/>
        <v>0.20083417785108698</v>
      </c>
      <c r="L937" s="179">
        <f t="shared" si="608"/>
        <v>0.18086767702016832</v>
      </c>
      <c r="M937" s="179">
        <f t="shared" si="608"/>
        <v>0.17072981152649072</v>
      </c>
      <c r="N937" s="179">
        <f t="shared" si="608"/>
        <v>0.16581773870956573</v>
      </c>
      <c r="O937" s="179">
        <f t="shared" si="608"/>
        <v>0.16284921590613621</v>
      </c>
      <c r="P937" s="179">
        <f t="shared" si="608"/>
        <v>0.16095562614252371</v>
      </c>
      <c r="Q937" s="179">
        <f t="shared" si="608"/>
        <v>0.15983024899711501</v>
      </c>
      <c r="R937" s="179">
        <f t="shared" si="608"/>
        <v>0.15930158011681139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0.20015269689501011</v>
      </c>
      <c r="F938" s="179">
        <f t="shared" si="608"/>
        <v>0.18937762237926456</v>
      </c>
      <c r="G938" s="179">
        <f t="shared" si="608"/>
        <v>0.17974152497771348</v>
      </c>
      <c r="H938" s="179">
        <f t="shared" si="608"/>
        <v>0.17320233675062788</v>
      </c>
      <c r="I938" s="179">
        <f t="shared" si="608"/>
        <v>0.17401509318735789</v>
      </c>
      <c r="J938" s="179">
        <f t="shared" si="608"/>
        <v>0.18300456913997851</v>
      </c>
      <c r="K938" s="179" t="e">
        <f t="shared" si="608"/>
        <v>#DIV/0!</v>
      </c>
      <c r="L938" s="179">
        <f t="shared" si="608"/>
        <v>0.14982332978729826</v>
      </c>
      <c r="M938" s="179">
        <f t="shared" si="608"/>
        <v>0.13704814270021329</v>
      </c>
      <c r="N938" s="179">
        <f t="shared" si="608"/>
        <v>0.1304566448372762</v>
      </c>
      <c r="O938" s="179">
        <f t="shared" si="608"/>
        <v>0.126235247480084</v>
      </c>
      <c r="P938" s="179">
        <f t="shared" si="608"/>
        <v>0.12345036566490789</v>
      </c>
      <c r="Q938" s="179">
        <f t="shared" si="608"/>
        <v>0.12176954677666879</v>
      </c>
      <c r="R938" s="179">
        <f t="shared" si="608"/>
        <v>0.12097543110130431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0.11584674935620271</v>
      </c>
      <c r="F939" s="179">
        <f t="shared" si="608"/>
        <v>0.10952020499040524</v>
      </c>
      <c r="G939" s="179">
        <f t="shared" si="608"/>
        <v>0.10361212892125309</v>
      </c>
      <c r="H939" s="179">
        <f t="shared" si="608"/>
        <v>9.8621967369995109E-2</v>
      </c>
      <c r="I939" s="179">
        <f t="shared" si="608"/>
        <v>9.5954353652857427E-2</v>
      </c>
      <c r="J939" s="179">
        <f t="shared" si="608"/>
        <v>0.10056446963010322</v>
      </c>
      <c r="K939" s="179">
        <f t="shared" si="608"/>
        <v>0.10673629297665647</v>
      </c>
      <c r="L939" s="179" t="e">
        <f t="shared" si="608"/>
        <v>#DIV/0!</v>
      </c>
      <c r="M939" s="179">
        <f t="shared" si="608"/>
        <v>8.6981147633005254E-2</v>
      </c>
      <c r="N939" s="179">
        <f t="shared" si="608"/>
        <v>8.0804635778710901E-2</v>
      </c>
      <c r="O939" s="179">
        <f t="shared" si="608"/>
        <v>7.6434168237713512E-2</v>
      </c>
      <c r="P939" s="179">
        <f t="shared" si="608"/>
        <v>7.337563093922439E-2</v>
      </c>
      <c r="Q939" s="179">
        <f t="shared" si="608"/>
        <v>7.1477112395004927E-2</v>
      </c>
      <c r="R939" s="179">
        <f t="shared" si="608"/>
        <v>7.0570561899108666E-2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7.2095580050559605E-2</v>
      </c>
      <c r="F940" s="179">
        <f t="shared" si="608"/>
        <v>6.8144312651120933E-2</v>
      </c>
      <c r="G940" s="179">
        <f t="shared" si="608"/>
        <v>6.4415550463199397E-2</v>
      </c>
      <c r="H940" s="179">
        <f t="shared" si="608"/>
        <v>6.1111631537934419E-2</v>
      </c>
      <c r="I940" s="179">
        <f t="shared" si="608"/>
        <v>5.8761500561398346E-2</v>
      </c>
      <c r="J940" s="179">
        <f t="shared" si="608"/>
        <v>5.9617507744744315E-2</v>
      </c>
      <c r="K940" s="179">
        <f t="shared" si="608"/>
        <v>6.296568201726209E-2</v>
      </c>
      <c r="L940" s="179">
        <f t="shared" si="608"/>
        <v>6.4870548527958566E-2</v>
      </c>
      <c r="M940" s="179" t="e">
        <f t="shared" si="608"/>
        <v>#DIV/0!</v>
      </c>
      <c r="N940" s="179">
        <f t="shared" si="608"/>
        <v>5.5875279379094409E-2</v>
      </c>
      <c r="O940" s="179">
        <f t="shared" si="608"/>
        <v>5.1400459986166366E-2</v>
      </c>
      <c r="P940" s="179">
        <f t="shared" si="608"/>
        <v>4.7931693127921435E-2</v>
      </c>
      <c r="Q940" s="179">
        <f t="shared" si="608"/>
        <v>4.5674066838618639E-2</v>
      </c>
      <c r="R940" s="179">
        <f t="shared" si="608"/>
        <v>4.4575973399248278E-2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0.10004106245251161</v>
      </c>
      <c r="F941" s="179">
        <f t="shared" si="611"/>
        <v>9.4553346007284531E-2</v>
      </c>
      <c r="G941" s="179">
        <f t="shared" si="611"/>
        <v>8.9361189515553996E-2</v>
      </c>
      <c r="H941" s="179">
        <f t="shared" si="611"/>
        <v>8.4706981057707464E-2</v>
      </c>
      <c r="I941" s="179">
        <f t="shared" si="611"/>
        <v>8.1190109675306155E-2</v>
      </c>
      <c r="J941" s="179">
        <f t="shared" si="611"/>
        <v>8.1400086461098697E-2</v>
      </c>
      <c r="K941" s="179">
        <f t="shared" si="611"/>
        <v>8.3202357051734732E-2</v>
      </c>
      <c r="L941" s="179">
        <f t="shared" si="611"/>
        <v>8.5706831673915601E-2</v>
      </c>
      <c r="M941" s="179">
        <f t="shared" si="611"/>
        <v>9.0444076475631352E-2</v>
      </c>
      <c r="N941" s="179" t="e">
        <f t="shared" si="611"/>
        <v>#DIV/0!</v>
      </c>
      <c r="O941" s="179">
        <f t="shared" si="611"/>
        <v>8.0549163107454039E-2</v>
      </c>
      <c r="P941" s="179">
        <f t="shared" si="611"/>
        <v>7.2319749693677146E-2</v>
      </c>
      <c r="Q941" s="179">
        <f t="shared" si="611"/>
        <v>6.65278436266694E-2</v>
      </c>
      <c r="R941" s="179">
        <f t="shared" si="611"/>
        <v>6.363020775581639E-2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3.2401827460471537E-2</v>
      </c>
      <c r="F942" s="179">
        <f t="shared" si="611"/>
        <v>3.0624042505612268E-2</v>
      </c>
      <c r="G942" s="179">
        <f t="shared" si="611"/>
        <v>2.8940916184559108E-2</v>
      </c>
      <c r="H942" s="179">
        <f t="shared" si="611"/>
        <v>2.742783295978941E-2</v>
      </c>
      <c r="I942" s="179">
        <f t="shared" si="611"/>
        <v>2.6267762242726148E-2</v>
      </c>
      <c r="J942" s="179">
        <f t="shared" si="611"/>
        <v>2.6251273611321606E-2</v>
      </c>
      <c r="K942" s="179">
        <f t="shared" si="611"/>
        <v>2.6515714052830357E-2</v>
      </c>
      <c r="L942" s="179">
        <f t="shared" si="611"/>
        <v>2.6458544908277367E-2</v>
      </c>
      <c r="M942" s="179">
        <f t="shared" si="611"/>
        <v>2.7865928164218467E-2</v>
      </c>
      <c r="N942" s="179">
        <f t="shared" si="611"/>
        <v>3.090355240567972E-2</v>
      </c>
      <c r="O942" s="179" t="e">
        <f t="shared" si="611"/>
        <v>#DIV/0!</v>
      </c>
      <c r="P942" s="179">
        <f t="shared" si="611"/>
        <v>2.6732809785965629E-2</v>
      </c>
      <c r="Q942" s="179">
        <f t="shared" si="611"/>
        <v>2.3430813665569428E-2</v>
      </c>
      <c r="R942" s="179">
        <f t="shared" si="611"/>
        <v>2.1711215440937928E-2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5.2652914337784646E-3</v>
      </c>
      <c r="F943" s="179">
        <f t="shared" si="611"/>
        <v>4.9763856598013505E-3</v>
      </c>
      <c r="G943" s="179">
        <f t="shared" si="611"/>
        <v>4.7028184673341637E-3</v>
      </c>
      <c r="H943" s="179">
        <f t="shared" si="611"/>
        <v>4.456712875494177E-3</v>
      </c>
      <c r="I943" s="179">
        <f t="shared" si="611"/>
        <v>4.2673453527849493E-3</v>
      </c>
      <c r="J943" s="179">
        <f t="shared" si="611"/>
        <v>4.2611851462040955E-3</v>
      </c>
      <c r="K943" s="179">
        <f t="shared" si="611"/>
        <v>4.2903420089224356E-3</v>
      </c>
      <c r="L943" s="179">
        <f t="shared" si="611"/>
        <v>4.2305197516715925E-3</v>
      </c>
      <c r="M943" s="179">
        <f t="shared" si="611"/>
        <v>4.3151955898954415E-3</v>
      </c>
      <c r="N943" s="179">
        <f t="shared" si="611"/>
        <v>4.7293830653419213E-3</v>
      </c>
      <c r="O943" s="179">
        <f t="shared" si="611"/>
        <v>5.3517665067006762E-3</v>
      </c>
      <c r="P943" s="179" t="e">
        <f t="shared" si="611"/>
        <v>#DIV/0!</v>
      </c>
      <c r="Q943" s="179">
        <f t="shared" si="611"/>
        <v>4.345037259445606E-3</v>
      </c>
      <c r="R943" s="179">
        <f t="shared" si="611"/>
        <v>3.8617558349929924E-3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4.8602677468072676E-3</v>
      </c>
      <c r="F944" s="179">
        <f t="shared" si="611"/>
        <v>4.5935818858905773E-3</v>
      </c>
      <c r="G944" s="179">
        <f t="shared" si="611"/>
        <v>4.3410447427932285E-3</v>
      </c>
      <c r="H944" s="179">
        <f t="shared" si="611"/>
        <v>4.1138176486027423E-3</v>
      </c>
      <c r="I944" s="179">
        <f t="shared" si="611"/>
        <v>3.9388202177721527E-3</v>
      </c>
      <c r="J944" s="179">
        <f t="shared" si="611"/>
        <v>3.932332359317052E-3</v>
      </c>
      <c r="K944" s="179">
        <f t="shared" si="611"/>
        <v>3.9560325098640086E-3</v>
      </c>
      <c r="L944" s="179">
        <f t="shared" si="611"/>
        <v>3.8883759838617285E-3</v>
      </c>
      <c r="M944" s="179">
        <f t="shared" si="611"/>
        <v>3.9196931523512307E-3</v>
      </c>
      <c r="N944" s="179">
        <f t="shared" si="611"/>
        <v>4.1536590508560152E-3</v>
      </c>
      <c r="O944" s="179">
        <f t="shared" si="611"/>
        <v>4.603229475096956E-3</v>
      </c>
      <c r="P944" s="179">
        <f t="shared" si="611"/>
        <v>5.1448320834740326E-3</v>
      </c>
      <c r="Q944" s="179" t="e">
        <f t="shared" si="611"/>
        <v>#DIV/0!</v>
      </c>
      <c r="R944" s="179">
        <f t="shared" si="611"/>
        <v>4.1074190395172074E-3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0.13834597102203397</v>
      </c>
      <c r="F1058" s="199">
        <f t="array" ref="F1058">IF(F33=MAX(IF(ISNUMBER($E$33:$DT$33),$E$33:$DT$33)),0,SUM(IF($D$805:$D$924&gt;=F33+1,IF($D$805:$D$924&lt;=MAX(IF(ISNUMBER($E$33:$DT$33),$E$33:$DT$33)),F$805:F$924))))</f>
        <v>0.12290624155192305</v>
      </c>
      <c r="G1058" s="199">
        <f t="array" ref="G1058">IF(G33=MAX(IF(ISNUMBER($E$33:$DT$33),$E$33:$DT$33)),0,SUM(IF($D$805:$D$924&gt;=G33+1,IF($D$805:$D$924&lt;=MAX(IF(ISNUMBER($E$33:$DT$33),$E$33:$DT$33)),G$805:G$924))))</f>
        <v>9.5847705452390825E-2</v>
      </c>
      <c r="H1058" s="199">
        <f t="array" ref="H1058">IF(H33=MAX(IF(ISNUMBER($E$33:$DT$33),$E$33:$DT$33)),0,SUM(IF($D$805:$D$924&gt;=H33+1,IF($D$805:$D$924&lt;=MAX(IF(ISNUMBER($E$33:$DT$33),$E$33:$DT$33)),H$805:H$924))))</f>
        <v>6.7703920011710383E-2</v>
      </c>
      <c r="I1058" s="199">
        <f t="array" ref="I1058">IF(I33=MAX(IF(ISNUMBER($E$33:$DT$33),$E$33:$DT$33)),0,SUM(IF($D$805:$D$924&gt;=I33+1,IF($D$805:$D$924&lt;=MAX(IF(ISNUMBER($E$33:$DT$33),$E$33:$DT$33)),I$805:I$924))))</f>
        <v>4.1261821154767835E-2</v>
      </c>
      <c r="J1058" s="199">
        <f t="array" ref="J1058">IF(J33=MAX(IF(ISNUMBER($E$33:$DT$33),$E$33:$DT$33)),0,SUM(IF($D$805:$D$924&gt;=J33+1,IF($D$805:$D$924&lt;=MAX(IF(ISNUMBER($E$33:$DT$33),$E$33:$DT$33)),J$805:J$924))))</f>
        <v>2.9817418320364195E-2</v>
      </c>
      <c r="K1058" s="199">
        <f t="array" ref="K1058">IF(K33=MAX(IF(ISNUMBER($E$33:$DT$33),$E$33:$DT$33)),0,SUM(IF($D$805:$D$924&gt;=K33+1,IF($D$805:$D$924&lt;=MAX(IF(ISNUMBER($E$33:$DT$33),$E$33:$DT$33)),K$805:K$924))))</f>
        <v>2.7419084875016379E-2</v>
      </c>
      <c r="L1058" s="199">
        <f t="array" ref="L1058">IF(L33=MAX(IF(ISNUMBER($E$33:$DT$33),$E$33:$DT$33)),0,SUM(IF($D$805:$D$924&gt;=L33+1,IF($D$805:$D$924&lt;=MAX(IF(ISNUMBER($E$33:$DT$33),$E$33:$DT$33)),L$805:L$924))))</f>
        <v>8.4386151989132019E-3</v>
      </c>
      <c r="M1058" s="199">
        <f t="array" ref="M1058">IF(M33=MAX(IF(ISNUMBER($E$33:$DT$33),$E$33:$DT$33)),0,SUM(IF($D$805:$D$924&gt;=M33+1,IF($D$805:$D$924&lt;=MAX(IF(ISNUMBER($E$33:$DT$33),$E$33:$DT$33)),M$805:M$924))))</f>
        <v>1.7750809094279651E-3</v>
      </c>
      <c r="N1058" s="199">
        <f t="array" ref="N1058">IF(N33=MAX(IF(ISNUMBER($E$33:$DT$33),$E$33:$DT$33)),0,SUM(IF($D$805:$D$924&gt;=N33+1,IF($D$805:$D$924&lt;=MAX(IF(ISNUMBER($E$33:$DT$33),$E$33:$DT$33)),N$805:N$924))))</f>
        <v>1.148944712368454E-3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</v>
      </c>
      <c r="J1065" s="199">
        <f t="array" ref="J1065">IF(J32=MIN($E$12:$DT$12),0,SUM(IF($D$932:$D$1051&gt;=MIN($E$12:$DT$12),IF($D$932:$D$1051&lt;=J32-1,J$932:J$1051))))</f>
        <v>0.15161057510398288</v>
      </c>
      <c r="K1065" s="199">
        <f t="array" ref="K1065">IF(K32=MIN($E$12:$DT$12),0,SUM(IF($D$932:$D$1051&gt;=MIN($E$12:$DT$12),IF($D$932:$D$1051&lt;=K32-1,K$932:K$1051))))</f>
        <v>0.35702353964140432</v>
      </c>
      <c r="L1065" s="199">
        <f t="array" ref="L1065">IF(L32=MIN($E$12:$DT$12),0,SUM(IF($D$932:$D$1051&gt;=MIN($E$12:$DT$12),IF($D$932:$D$1051&lt;=L32-1,L$932:L$1051))))</f>
        <v>0.54756378905736036</v>
      </c>
      <c r="M1065" s="199">
        <f t="array" ref="M1065">IF(M32=MIN($E$12:$DT$12),0,SUM(IF($D$932:$D$1051&gt;=MIN($E$12:$DT$12),IF($D$932:$D$1051&lt;=M32-1,M$932:M$1051))))</f>
        <v>0.70652377791449938</v>
      </c>
      <c r="N1065" s="199">
        <f t="array" ref="N1065">IF(N32=MIN($E$12:$DT$12),0,SUM(IF($D$932:$D$1051&gt;=MIN($E$12:$DT$12),IF($D$932:$D$1051&lt;=N32-1,N$932:N$1051))))</f>
        <v>0.82665282434111731</v>
      </c>
      <c r="O1065" s="199">
        <f t="array" ref="O1065">IF(O32=MIN($E$12:$DT$12),0,SUM(IF($D$932:$D$1051&gt;=MIN($E$12:$DT$12),IF($D$932:$D$1051&lt;=O32-1,O$932:O$1051))))</f>
        <v>0.89275712412509811</v>
      </c>
      <c r="P1065" s="199">
        <f t="array" ref="P1065">IF(P32=MIN($E$12:$DT$12),0,SUM(IF($D$932:$D$1051&gt;=MIN($E$12:$DT$12),IF($D$932:$D$1051&lt;=P32-1,P$932:P$1051))))</f>
        <v>0.93099360502715511</v>
      </c>
      <c r="Q1065" s="199">
        <f t="array" ref="Q1065">IF(Q32=MIN($E$12:$DT$12),0,SUM(IF($D$932:$D$1051&gt;=MIN($E$12:$DT$12),IF($D$932:$D$1051&lt;=Q32-1,Q$932:Q$1051))))</f>
        <v>0.98940697790710552</v>
      </c>
      <c r="R1065" s="199">
        <f t="array" ref="R1065">IF(R32=MIN($E$12:$DT$12),0,SUM(IF($D$932:$D$1051&gt;=MIN($E$12:$DT$12),IF($D$932:$D$1051&lt;=R32-1,R$932:R$1051))))</f>
        <v>1.004353869812769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0.23410287565816118</v>
      </c>
      <c r="F1072" s="199">
        <f t="array" ref="F1072">(F$545)*SUM(IF($E$12:$DT$12&gt;=F32,IF($E$12:$DT$12&lt;=F33,$E$15:$DT$15)))</f>
        <v>0.52826172589960108</v>
      </c>
      <c r="G1072" s="199">
        <f t="array" ref="G1072">(G$545)*SUM(IF($E$12:$DT$12&gt;=G32,IF($E$12:$DT$12&lt;=G33,$E$15:$DT$15)))</f>
        <v>0.77849289673990607</v>
      </c>
      <c r="H1072" s="199">
        <f t="array" ref="H1072">(H$545)*SUM(IF($E$12:$DT$12&gt;=H32,IF($E$12:$DT$12&lt;=H33,$E$15:$DT$15)))</f>
        <v>0.96159921126975856</v>
      </c>
      <c r="I1072" s="199">
        <f t="array" ref="I1072">(I$545)*SUM(IF($E$12:$DT$12&gt;=I32,IF($E$12:$DT$12&lt;=I33,$E$15:$DT$15)))</f>
        <v>1.0828222515514307</v>
      </c>
      <c r="J1072" s="199">
        <f t="array" ref="J1072">(J$545)*SUM(IF($E$12:$DT$12&gt;=J32,IF($E$12:$DT$12&lt;=J33,$E$15:$DT$15)))</f>
        <v>0.98528565036755944</v>
      </c>
      <c r="K1072" s="199">
        <f t="array" ref="K1072">(K$545)*SUM(IF($E$12:$DT$12&gt;=K32,IF($E$12:$DT$12&lt;=K33,$E$15:$DT$15)))</f>
        <v>0.78531173202974047</v>
      </c>
      <c r="L1072" s="199">
        <f t="array" ref="L1072">(L$545)*SUM(IF($E$12:$DT$12&gt;=L32,IF($E$12:$DT$12&lt;=L33,$E$15:$DT$15)))</f>
        <v>0.60115763527703625</v>
      </c>
      <c r="M1072" s="199">
        <f t="array" ref="M1072">(M$545)*SUM(IF($E$12:$DT$12&gt;=M32,IF($E$12:$DT$12&lt;=M33,$E$15:$DT$15)))</f>
        <v>0.41728145763791086</v>
      </c>
      <c r="N1072" s="199">
        <f t="array" ref="N1072">(N$545)*SUM(IF($E$12:$DT$12&gt;=N32,IF($E$12:$DT$12&lt;=N33,$E$15:$DT$15)))</f>
        <v>0.27218722795686495</v>
      </c>
      <c r="O1072" s="199">
        <f t="array" ref="O1072">(O$545)*SUM(IF($E$12:$DT$12&gt;=O32,IF($E$12:$DT$12&lt;=O33,$E$15:$DT$15)))</f>
        <v>0.18872757298322898</v>
      </c>
      <c r="P1072" s="199">
        <f t="array" ref="P1072">(P$545)*SUM(IF($E$12:$DT$12&gt;=P32,IF($E$12:$DT$12&lt;=P33,$E$15:$DT$15)))</f>
        <v>0.1294868651211892</v>
      </c>
      <c r="Q1072" s="199">
        <f t="array" ref="Q1072">(Q$545)*SUM(IF($E$12:$DT$12&gt;=Q32,IF($E$12:$DT$12&lt;=Q33,$E$15:$DT$15)))</f>
        <v>3.854321164743385E-2</v>
      </c>
      <c r="R1072" s="199">
        <f t="array" ref="R1072">(R$545)*SUM(IF($E$12:$DT$12&gt;=R32,IF($E$12:$DT$12&lt;=R33,$E$15:$DT$15)))</f>
        <v>9.5487132571646909E-3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0.37244884668019518</v>
      </c>
      <c r="F1079" s="199">
        <f t="shared" si="705"/>
        <v>0.65116796745152417</v>
      </c>
      <c r="G1079" s="199">
        <f t="shared" si="705"/>
        <v>0.87434060219229692</v>
      </c>
      <c r="H1079" s="199">
        <f t="shared" si="705"/>
        <v>1.0293031312814689</v>
      </c>
      <c r="I1079" s="199">
        <f t="shared" si="705"/>
        <v>1.1240840727061985</v>
      </c>
      <c r="J1079" s="199">
        <f t="shared" si="705"/>
        <v>1.1667136437919066</v>
      </c>
      <c r="K1079" s="199">
        <f t="shared" si="705"/>
        <v>1.1697543565461612</v>
      </c>
      <c r="L1079" s="199">
        <f t="shared" si="705"/>
        <v>1.1571600395333097</v>
      </c>
      <c r="M1079" s="199">
        <f t="shared" si="705"/>
        <v>1.1255803164618383</v>
      </c>
      <c r="N1079" s="199">
        <f t="shared" si="705"/>
        <v>1.0999889970103507</v>
      </c>
      <c r="O1079" s="199">
        <f t="shared" si="705"/>
        <v>1.0814846971083272</v>
      </c>
      <c r="P1079" s="199">
        <f t="shared" si="705"/>
        <v>1.0604804701483443</v>
      </c>
      <c r="Q1079" s="199">
        <f t="shared" si="705"/>
        <v>1.0279501895545393</v>
      </c>
      <c r="R1079" s="199">
        <f t="shared" si="705"/>
        <v>1.0139025830699337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1.1697543565461612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0.14511966174452312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7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9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5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0.70710678118654746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0.57910085054678018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8.5540704738760631E-2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0.61599999999999999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0.70710678118654746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0.70710678118654746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0.61599999999999999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0.61599999999999999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5.4977118914638107E-2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Input-data</vt:lpstr>
      <vt:lpstr>Statistik</vt:lpstr>
      <vt:lpstr>Frequency distribution</vt:lpstr>
      <vt:lpstr>Cumulative Curves</vt:lpstr>
      <vt:lpstr>Interpolation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2021-10-07T07:41:33Z</dcterms:modified>
</cp:coreProperties>
</file>