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5" i="13" l="1"/>
  <c r="D47" i="13"/>
  <c r="C35" i="13" l="1"/>
  <c r="C9" i="13" s="1"/>
  <c r="C24" i="2" l="1"/>
  <c r="C25" i="2"/>
  <c r="C26" i="2"/>
  <c r="C11" i="2"/>
  <c r="D26" i="2" l="1"/>
  <c r="D25" i="2" s="1"/>
  <c r="D24" i="2" s="1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1" i="13"/>
  <c r="G4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F42" i="13"/>
  <c r="G42" i="13" s="1"/>
  <c r="F43" i="13"/>
  <c r="F44" i="13"/>
  <c r="G44" i="13" s="1"/>
  <c r="F33" i="13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2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3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1" i="2" l="1"/>
  <c r="E19" i="2"/>
  <c r="E14" i="2"/>
  <c r="E18" i="2"/>
  <c r="E26" i="2"/>
  <c r="F26" i="2" s="1"/>
  <c r="E17" i="2"/>
  <c r="E21" i="2"/>
  <c r="E24" i="2"/>
  <c r="E16" i="2"/>
  <c r="E20" i="2"/>
  <c r="E22" i="2"/>
  <c r="E15" i="2"/>
  <c r="E25" i="2"/>
  <c r="E1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884" i="1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903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<sst xmlns="http://schemas.openxmlformats.org/spreadsheetml/2006/main" count="350" uniqueCount="205">
  <si>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</si>
  <si>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</si>
  <si>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</si>
  <si>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</si>
  <si>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</si>
  <si>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</si>
  <si>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</si>
  <si>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</si>
  <si>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</si>
  <si>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</si>
  <si>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</si>
  <si>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</si>
  <si>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</si>
  <si>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</si>
  <si>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</si>
  <si>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</si>
  <si>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</si>
  <si>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</si>
  <si>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</si>
  <si>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</si>
  <si>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</si>
  <si>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</si>
  <si>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</si>
  <si>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</si>
  <si>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</si>
  <si>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</si>
  <si>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</si>
  <si>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</si>
  <si>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</si>
  <si>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</si>
  <si>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</si>
  <si>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</si>
  <si>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</si>
  <si>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</si>
  <si>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</si>
  <si>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</si>
  <si>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</si>
  <si>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</si>
  <si>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</si>
  <si>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</si>
  <si>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</si>
  <si>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</si>
  <si>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</si>
  <si>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</si>
  <si>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</si>
  <si>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</si>
  <si>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</si>
  <si>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</si>
  <si>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</si>
  <si>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</si>
  <si>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</si>
  <si>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</si>
  <si>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</si>
  <si>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</si>
  <si>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</si>
  <si>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</si>
  <si>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</si>
  <si>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</si>
  <si>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</si>
  <si>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</si>
  <si>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</si>
  <si>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</si>
  <si>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</si>
  <si>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</si>
  <si>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</si>
  <si>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</si>
  <si>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</si>
  <si>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</si>
  <si>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</si>
  <si>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</si>
  <si>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</si>
  <si>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</si>
  <si>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</si>
  <si>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</si>
  <si>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</si>
  <si>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</si>
  <si>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</si>
  <si>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</si>
  <si>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</si>
  <si>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</si>
  <si>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</si>
  <si>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</si>
  <si>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</si>
  <si>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</si>
  <si>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</si>
  <si>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</si>
  <si>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</si>
  <si>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</si>
  <si>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</si>
  <si>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</si>
  <si>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</si>
  <si>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</si>
  <si>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</si>
  <si>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</si>
  <si>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</si>
  <si>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</si>
  <si>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</si>
  <si>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</si>
  <si>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</si>
  <si>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</si>
  <si>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</si>
  <si>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</si>
  <si>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</si>
  <si>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</si>
  <si>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</si>
  <si>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</si>
  <si>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</si>
  <si>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</si>
  <si>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</si>
  <si>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</si>
  <si>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</si>
  <si>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</si>
  <si>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</si>
  <si>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</si>
  <si>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</si>
  <si>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</si>
  <si>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</si>
  <si>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</si>
  <si>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</si>
  <si>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</si>
  <si>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</si>
  <si>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</si>
  <si>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</si>
  <si>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</si>
  <si>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</si>
  <si>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</si>
  <si>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</si>
  <si>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</si>
  <si>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</si>
  <si>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</si>
  <si>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</si>
  <si>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</si>
  <si>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</si>
  <si>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</si>
  <si>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</si>
  <si>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</si>
  <si>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</si>
  <si>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</si>
  <si>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</si>
  <si>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</si>
  <si>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</si>
  <si>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</si>
  <si>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</si>
  <si>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</si>
  <si>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</si>
  <si>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</si>
  <si>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</si>
  <si>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</si>
  <si>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</si>
  <si>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</si>
  <si>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</si>
  <si>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</si>
  <si>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</si>
  <si>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</si>
  <si>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</si>
  <si>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</si>
  <si>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</si>
  <si>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</si>
  <si>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</si>
  <si>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</si>
  <si>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</si>
  <si>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</si>
  <si>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</si>
  <si>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</si>
  <si>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</si>
  <si>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</si>
  <si>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</si>
  <si>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</si>
  <si>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</si>
  <si>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</si>
  <si>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</si>
  <si>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</si>
  <si>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</si>
  <si>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</si>
  <si>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</si>
  <si>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</si>
  <si>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</si>
  <si>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</si>
  <si>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</si>
  <si>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</si>
  <si>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</si>
  <si>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</si>
  <si>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</si>
  <si>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</si>
  <si>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</si>
  <si>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</si>
  <si>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</si>
  <si>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</si>
  <si>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</si>
  <si>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</si>
  <si>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</si>
  <si>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</si>
  <si>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</si>
  <si>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</si>
  <si>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</si>
  <si>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</si>
  <si>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</si>
  <si>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</si>
  <si>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</si>
  <si>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</si>
  <si>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</si>
  <si>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</si>
  <si>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OS</t>
  </si>
  <si>
    <t>Sampling date:</t>
  </si>
  <si>
    <t>MS1 SP 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</si>
</sst>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91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SP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0.16986239566884728</c:v>
                </c:pt>
                <c:pt idx="2">
                  <c:v>0.51251973832618991</c:v>
                </c:pt>
                <c:pt idx="3">
                  <c:v>0.15001127904353712</c:v>
                </c:pt>
                <c:pt idx="4">
                  <c:v>9.0232348296864426E-2</c:v>
                </c:pt>
                <c:pt idx="5">
                  <c:v>4.7823144597338149E-2</c:v>
                </c:pt>
                <c:pt idx="6">
                  <c:v>1.7820888788630723E-2</c:v>
                </c:pt>
                <c:pt idx="7">
                  <c:v>5.8651026392961877E-3</c:v>
                </c:pt>
                <c:pt idx="8">
                  <c:v>9.0232348296864426E-4</c:v>
                </c:pt>
                <c:pt idx="9">
                  <c:v>2.2558087074216106E-3</c:v>
                </c:pt>
                <c:pt idx="10">
                  <c:v>1.3534852244529664E-3</c:v>
                </c:pt>
                <c:pt idx="11">
                  <c:v>6.7674261222648319E-4</c:v>
                </c:pt>
                <c:pt idx="12">
                  <c:v>6.7674261222648319E-4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SP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0.83013760433115269</c:v>
                </c:pt>
                <c:pt idx="3">
                  <c:v>0.31761786600496278</c:v>
                </c:pt>
                <c:pt idx="4">
                  <c:v>0.16760658696142566</c:v>
                </c:pt>
                <c:pt idx="5">
                  <c:v>7.7374238664561251E-2</c:v>
                </c:pt>
                <c:pt idx="6">
                  <c:v>2.9551094067223099E-2</c:v>
                </c:pt>
                <c:pt idx="7">
                  <c:v>1.1730205278592375E-2</c:v>
                </c:pt>
                <c:pt idx="8">
                  <c:v>5.8651026392961877E-3</c:v>
                </c:pt>
                <c:pt idx="9">
                  <c:v>4.9627791563275434E-3</c:v>
                </c:pt>
                <c:pt idx="10">
                  <c:v>2.7069704489059328E-3</c:v>
                </c:pt>
                <c:pt idx="11">
                  <c:v>1.3534852244529664E-3</c:v>
                </c:pt>
                <c:pt idx="12">
                  <c:v>6.7674261222648319E-4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0.16986239566884728</c:v>
                </c:pt>
                <c:pt idx="2">
                  <c:v>0.51251973832618991</c:v>
                </c:pt>
                <c:pt idx="3">
                  <c:v>0.15001127904353712</c:v>
                </c:pt>
                <c:pt idx="4">
                  <c:v>9.0232348296864426E-2</c:v>
                </c:pt>
                <c:pt idx="5">
                  <c:v>4.7823144597338149E-2</c:v>
                </c:pt>
                <c:pt idx="6">
                  <c:v>1.7820888788630723E-2</c:v>
                </c:pt>
                <c:pt idx="7">
                  <c:v>5.8651026392961877E-3</c:v>
                </c:pt>
                <c:pt idx="8">
                  <c:v>9.0232348296864426E-4</c:v>
                </c:pt>
                <c:pt idx="9">
                  <c:v>2.2558087074216106E-3</c:v>
                </c:pt>
                <c:pt idx="10">
                  <c:v>1.3534852244529664E-3</c:v>
                </c:pt>
                <c:pt idx="11">
                  <c:v>6.7674261222648319E-4</c:v>
                </c:pt>
                <c:pt idx="12">
                  <c:v>6.7674261222648319E-4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0.16986239566884728</c:v>
                </c:pt>
                <c:pt idx="2">
                  <c:v>0.51251973832618991</c:v>
                </c:pt>
                <c:pt idx="3">
                  <c:v>0.15001127904353712</c:v>
                </c:pt>
                <c:pt idx="4">
                  <c:v>9.0232348296864426E-2</c:v>
                </c:pt>
                <c:pt idx="5">
                  <c:v>4.7823144597338149E-2</c:v>
                </c:pt>
                <c:pt idx="6">
                  <c:v>1.7820888788630723E-2</c:v>
                </c:pt>
                <c:pt idx="7">
                  <c:v>5.8651026392961877E-3</c:v>
                </c:pt>
                <c:pt idx="8">
                  <c:v>9.0232348296864426E-4</c:v>
                </c:pt>
                <c:pt idx="9">
                  <c:v>2.2558087074216106E-3</c:v>
                </c:pt>
                <c:pt idx="10">
                  <c:v>1.3534852244529664E-3</c:v>
                </c:pt>
                <c:pt idx="11">
                  <c:v>6.7674261222648319E-4</c:v>
                </c:pt>
                <c:pt idx="12">
                  <c:v>6.7674261222648319E-4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0.16986239566884728</c:v>
                </c:pt>
                <c:pt idx="2">
                  <c:v>0.51251973832618991</c:v>
                </c:pt>
                <c:pt idx="3">
                  <c:v>0.15001127904353712</c:v>
                </c:pt>
                <c:pt idx="4">
                  <c:v>9.0232348296864426E-2</c:v>
                </c:pt>
                <c:pt idx="5">
                  <c:v>4.7823144597338149E-2</c:v>
                </c:pt>
                <c:pt idx="6">
                  <c:v>1.7820888788630723E-2</c:v>
                </c:pt>
                <c:pt idx="7">
                  <c:v>5.8651026392961877E-3</c:v>
                </c:pt>
                <c:pt idx="8">
                  <c:v>9.0232348296864426E-4</c:v>
                </c:pt>
                <c:pt idx="9">
                  <c:v>2.2558087074216106E-3</c:v>
                </c:pt>
                <c:pt idx="10">
                  <c:v>1.3534852244529664E-3</c:v>
                </c:pt>
                <c:pt idx="11">
                  <c:v>6.7674261222648319E-4</c:v>
                </c:pt>
                <c:pt idx="12">
                  <c:v>6.7674261222648319E-4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2.616998192597636E-2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20" zoomScaleNormal="120" workbookViewId="0">
      <selection activeCell="D8" sqref="D8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88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9" t="s">
        <v>198</v>
      </c>
      <c r="F2" s="309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9" t="s">
        <v>199</v>
      </c>
      <c r="F3" s="309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6">
        <v>44439</v>
      </c>
      <c r="D4" s="263"/>
      <c r="E4" s="309"/>
      <c r="F4" s="309"/>
      <c r="I4" s="264"/>
      <c r="J4" s="264"/>
      <c r="K4" s="263"/>
    </row>
    <row r="5" spans="1:11" ht="17.25" customHeight="1" x14ac:dyDescent="0.3">
      <c r="B5" s="267" t="s">
        <v>42</v>
      </c>
      <c r="C5" s="313"/>
      <c r="D5" s="263"/>
      <c r="E5" s="309"/>
      <c r="F5" s="309"/>
      <c r="I5" s="264"/>
      <c r="J5" s="264"/>
      <c r="K5" s="263"/>
    </row>
    <row r="6" spans="1:11" ht="17.25" customHeight="1" thickBot="1" x14ac:dyDescent="0.35">
      <c r="B6" s="312" t="s">
        <v>201</v>
      </c>
      <c r="C6" s="313"/>
      <c r="D6" s="313"/>
      <c r="E6" s="311"/>
      <c r="F6" s="1"/>
      <c r="G6" s="1"/>
      <c r="I6" s="264"/>
      <c r="J6" s="264"/>
      <c r="K6" s="263"/>
    </row>
    <row r="7" spans="1:11" ht="17.25" customHeight="1" x14ac:dyDescent="0.3">
      <c r="B7" s="268" t="s">
        <v>187</v>
      </c>
      <c r="C7" s="314" t="s">
        <v>204</v>
      </c>
      <c r="D7" s="268" t="s">
        <v>203</v>
      </c>
      <c r="E7" s="266">
        <v>44250</v>
      </c>
      <c r="F7" s="309"/>
      <c r="I7" s="264"/>
      <c r="J7" s="264"/>
      <c r="K7" s="263"/>
    </row>
    <row r="8" spans="1:11" ht="17.25" customHeight="1" x14ac:dyDescent="0.3">
      <c r="B8" s="269" t="s">
        <v>4</v>
      </c>
      <c r="C8" s="270" t="s">
        <v>202</v>
      </c>
      <c r="D8" s="263"/>
      <c r="E8" s="309"/>
      <c r="F8" s="309"/>
      <c r="I8" s="264"/>
      <c r="J8" s="264"/>
      <c r="K8" s="263"/>
    </row>
    <row r="9" spans="1:11" ht="17.25" customHeight="1" thickBot="1" x14ac:dyDescent="0.35">
      <c r="B9" s="271" t="s">
        <v>21</v>
      </c>
      <c r="C9" s="272">
        <f>C35+C57+C79+C101</f>
        <v>22170</v>
      </c>
      <c r="D9" s="263"/>
      <c r="E9" s="309"/>
      <c r="F9" s="309"/>
      <c r="I9" s="264"/>
      <c r="J9" s="264"/>
      <c r="K9" s="263"/>
    </row>
    <row r="10" spans="1:11" ht="17.25" customHeight="1" thickBot="1" x14ac:dyDescent="0.35">
      <c r="A10" s="316" t="s">
        <v>46</v>
      </c>
      <c r="B10" s="273">
        <v>250</v>
      </c>
      <c r="C10" s="274">
        <f>K32+K54+K76+K98</f>
        <v>0</v>
      </c>
      <c r="D10" s="263"/>
      <c r="E10" s="309"/>
      <c r="F10" s="309"/>
      <c r="I10" s="264"/>
      <c r="J10" s="264"/>
      <c r="K10" s="263"/>
    </row>
    <row r="11" spans="1:11" ht="17.25" customHeight="1" thickBot="1" x14ac:dyDescent="0.35">
      <c r="A11" s="317"/>
      <c r="B11" s="275">
        <v>125</v>
      </c>
      <c r="C11" s="274">
        <f t="shared" ref="C11:C22" si="0">K33+K55+K77+K99</f>
        <v>3765</v>
      </c>
      <c r="D11" s="263"/>
      <c r="E11" s="309"/>
      <c r="F11" s="309"/>
      <c r="I11" s="264"/>
      <c r="J11" s="264"/>
      <c r="K11" s="263"/>
    </row>
    <row r="12" spans="1:11" ht="17.25" customHeight="1" thickBot="1" x14ac:dyDescent="0.35">
      <c r="A12" s="317"/>
      <c r="B12" s="275">
        <v>63</v>
      </c>
      <c r="C12" s="274">
        <f t="shared" si="0"/>
        <v>11360</v>
      </c>
      <c r="D12" s="263"/>
      <c r="E12" s="309"/>
      <c r="F12" s="309"/>
      <c r="I12" s="264"/>
      <c r="J12" s="264"/>
      <c r="K12" s="263"/>
    </row>
    <row r="13" spans="1:11" ht="17.25" customHeight="1" thickBot="1" x14ac:dyDescent="0.35">
      <c r="A13" s="318"/>
      <c r="B13" s="276">
        <v>31.5</v>
      </c>
      <c r="C13" s="274">
        <f t="shared" si="0"/>
        <v>3325</v>
      </c>
      <c r="D13" s="263"/>
      <c r="E13" s="310"/>
      <c r="F13" s="310"/>
      <c r="I13" s="264"/>
      <c r="J13" s="264"/>
      <c r="K13" s="263"/>
    </row>
    <row r="14" spans="1:11" ht="17.25" customHeight="1" thickBot="1" x14ac:dyDescent="0.25">
      <c r="A14" s="319" t="s">
        <v>45</v>
      </c>
      <c r="B14" s="277">
        <v>16</v>
      </c>
      <c r="C14" s="274">
        <f t="shared" si="0"/>
        <v>2000</v>
      </c>
      <c r="D14" s="263"/>
      <c r="I14" s="256"/>
      <c r="J14" s="256"/>
      <c r="K14" s="263"/>
    </row>
    <row r="15" spans="1:11" ht="17.25" customHeight="1" thickBot="1" x14ac:dyDescent="0.25">
      <c r="A15" s="319"/>
      <c r="B15" s="278">
        <v>8</v>
      </c>
      <c r="C15" s="274">
        <f t="shared" si="0"/>
        <v>1060</v>
      </c>
      <c r="D15" s="263"/>
      <c r="I15" s="264"/>
      <c r="J15" s="264"/>
      <c r="K15" s="263"/>
    </row>
    <row r="16" spans="1:11" ht="17.25" customHeight="1" thickBot="1" x14ac:dyDescent="0.25">
      <c r="A16" s="319"/>
      <c r="B16" s="278">
        <v>4</v>
      </c>
      <c r="C16" s="274">
        <f t="shared" si="0"/>
        <v>395</v>
      </c>
      <c r="D16" s="263"/>
      <c r="I16" s="264"/>
      <c r="J16" s="264"/>
      <c r="K16" s="263"/>
    </row>
    <row r="17" spans="1:11" ht="17.25" customHeight="1" thickBot="1" x14ac:dyDescent="0.25">
      <c r="A17" s="319"/>
      <c r="B17" s="278">
        <v>2</v>
      </c>
      <c r="C17" s="274">
        <f t="shared" si="0"/>
        <v>130</v>
      </c>
      <c r="D17" s="263"/>
      <c r="I17" s="264"/>
      <c r="J17" s="264"/>
      <c r="K17" s="263"/>
    </row>
    <row r="18" spans="1:11" ht="17.25" customHeight="1" thickBot="1" x14ac:dyDescent="0.25">
      <c r="A18" s="319"/>
      <c r="B18" s="278">
        <v>1</v>
      </c>
      <c r="C18" s="274">
        <f t="shared" si="0"/>
        <v>20</v>
      </c>
      <c r="I18" s="279"/>
      <c r="K18" s="280"/>
    </row>
    <row r="19" spans="1:11" ht="17.25" customHeight="1" thickBot="1" x14ac:dyDescent="0.25">
      <c r="A19" s="320"/>
      <c r="B19" s="274">
        <v>0.5</v>
      </c>
      <c r="C19" s="274">
        <f t="shared" si="0"/>
        <v>50</v>
      </c>
      <c r="I19" s="279"/>
      <c r="K19" s="281"/>
    </row>
    <row r="20" spans="1:11" ht="17.25" customHeight="1" thickBot="1" x14ac:dyDescent="0.25">
      <c r="A20" s="321" t="s">
        <v>44</v>
      </c>
      <c r="B20" s="282">
        <v>0.25</v>
      </c>
      <c r="C20" s="274">
        <f t="shared" si="0"/>
        <v>30</v>
      </c>
      <c r="I20" s="279"/>
    </row>
    <row r="21" spans="1:11" ht="17.25" customHeight="1" thickBot="1" x14ac:dyDescent="0.25">
      <c r="A21" s="322"/>
      <c r="B21" s="283">
        <v>0.125</v>
      </c>
      <c r="C21" s="274">
        <f t="shared" si="0"/>
        <v>15</v>
      </c>
      <c r="I21" s="279"/>
      <c r="K21" s="280"/>
    </row>
    <row r="22" spans="1:11" ht="17.25" customHeight="1" thickBot="1" x14ac:dyDescent="0.25">
      <c r="A22" s="322"/>
      <c r="B22" s="283">
        <v>6.3E-2</v>
      </c>
      <c r="C22" s="274">
        <f t="shared" si="0"/>
        <v>15</v>
      </c>
      <c r="I22" s="279"/>
      <c r="K22" s="280"/>
    </row>
    <row r="23" spans="1:11" ht="17.25" customHeight="1" thickBot="1" x14ac:dyDescent="0.25">
      <c r="A23" s="323"/>
      <c r="B23" s="284">
        <v>3.1E-2</v>
      </c>
      <c r="C23" s="274">
        <v>0</v>
      </c>
      <c r="I23" s="279"/>
      <c r="K23" s="280"/>
    </row>
    <row r="24" spans="1:11" ht="17.25" customHeight="1" thickBot="1" x14ac:dyDescent="0.25">
      <c r="A24" s="323"/>
      <c r="B24" s="285">
        <v>3.8999999999999998E-3</v>
      </c>
      <c r="C24" s="274">
        <v>0</v>
      </c>
      <c r="I24" s="279"/>
      <c r="K24" s="280"/>
    </row>
    <row r="25" spans="1:11" ht="17.25" customHeight="1" thickBot="1" x14ac:dyDescent="0.25">
      <c r="A25" s="324"/>
      <c r="B25" s="286">
        <v>6.0000000000000002E-5</v>
      </c>
      <c r="C25" s="274">
        <v>0</v>
      </c>
      <c r="I25" s="279"/>
      <c r="K25" s="280"/>
    </row>
    <row r="26" spans="1:11" ht="17.25" customHeight="1" x14ac:dyDescent="0.2">
      <c r="B26" s="263"/>
      <c r="C26" s="287"/>
      <c r="I26" s="279"/>
      <c r="K26" s="280"/>
    </row>
    <row r="27" spans="1:11" ht="17.25" customHeight="1" x14ac:dyDescent="0.2">
      <c r="C27" s="255"/>
      <c r="I27" s="279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9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9"/>
      <c r="D31" s="290">
        <v>250</v>
      </c>
      <c r="E31" s="291">
        <v>0</v>
      </c>
      <c r="F31" s="291">
        <v>0</v>
      </c>
      <c r="G31" s="291">
        <v>0</v>
      </c>
      <c r="H31" s="292">
        <v>0</v>
      </c>
      <c r="I31" s="292">
        <v>0</v>
      </c>
      <c r="J31" s="292">
        <v>0</v>
      </c>
      <c r="K31" s="293">
        <f>AVERAGE(H31:J31)-AVERAGE(E31:G31)</f>
        <v>0</v>
      </c>
    </row>
    <row r="32" spans="1:11" ht="10.8" thickBot="1" x14ac:dyDescent="0.25">
      <c r="B32" s="258" t="s">
        <v>25</v>
      </c>
      <c r="C32" s="289"/>
      <c r="D32" s="290">
        <v>125</v>
      </c>
      <c r="E32" s="291">
        <v>0</v>
      </c>
      <c r="F32" s="291">
        <v>0</v>
      </c>
      <c r="G32" s="291">
        <v>0</v>
      </c>
      <c r="H32" s="292">
        <v>0</v>
      </c>
      <c r="I32" s="292">
        <v>0</v>
      </c>
      <c r="J32" s="292">
        <v>0</v>
      </c>
      <c r="K32" s="293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4"/>
      <c r="D33" s="295">
        <v>63</v>
      </c>
      <c r="E33" s="291">
        <v>1545</v>
      </c>
      <c r="F33" s="291">
        <f>E33</f>
        <v>1545</v>
      </c>
      <c r="G33" s="291">
        <f>F33</f>
        <v>1545</v>
      </c>
      <c r="H33" s="292">
        <v>5310</v>
      </c>
      <c r="I33" s="292">
        <f>H33</f>
        <v>5310</v>
      </c>
      <c r="J33" s="292">
        <f>I33</f>
        <v>5310</v>
      </c>
      <c r="K33" s="293">
        <f t="shared" si="1"/>
        <v>3765</v>
      </c>
    </row>
    <row r="34" spans="2:11" ht="10.8" thickBot="1" x14ac:dyDescent="0.25">
      <c r="B34" s="258" t="s">
        <v>26</v>
      </c>
      <c r="C34" s="296"/>
      <c r="D34" s="295">
        <v>31.5</v>
      </c>
      <c r="E34" s="291">
        <v>1710</v>
      </c>
      <c r="F34" s="291">
        <f t="shared" ref="F34:G44" si="2">E34</f>
        <v>1710</v>
      </c>
      <c r="G34" s="291">
        <f t="shared" si="2"/>
        <v>1710</v>
      </c>
      <c r="H34" s="292">
        <v>13070</v>
      </c>
      <c r="I34" s="292">
        <f t="shared" ref="I34:J44" si="3">H34</f>
        <v>13070</v>
      </c>
      <c r="J34" s="292">
        <f t="shared" si="3"/>
        <v>13070</v>
      </c>
      <c r="K34" s="293">
        <f>AVERAGE(H34:J34)-AVERAGE(E34:G34)</f>
        <v>11360</v>
      </c>
    </row>
    <row r="35" spans="2:11" ht="10.8" thickBot="1" x14ac:dyDescent="0.25">
      <c r="B35" s="258" t="s">
        <v>27</v>
      </c>
      <c r="C35" s="297">
        <f>D47-D45</f>
        <v>22170</v>
      </c>
      <c r="D35" s="295">
        <v>16</v>
      </c>
      <c r="E35" s="291">
        <v>1755</v>
      </c>
      <c r="F35" s="291">
        <f t="shared" si="2"/>
        <v>1755</v>
      </c>
      <c r="G35" s="291">
        <f t="shared" si="2"/>
        <v>1755</v>
      </c>
      <c r="H35" s="292">
        <v>5080</v>
      </c>
      <c r="I35" s="292">
        <f t="shared" si="3"/>
        <v>5080</v>
      </c>
      <c r="J35" s="292">
        <f t="shared" si="3"/>
        <v>5080</v>
      </c>
      <c r="K35" s="293">
        <f t="shared" ref="K35:K44" si="4">AVERAGE(H35:J35)-AVERAGE(E35:G35)</f>
        <v>3325</v>
      </c>
    </row>
    <row r="36" spans="2:11" x14ac:dyDescent="0.2">
      <c r="B36" s="258" t="s">
        <v>28</v>
      </c>
      <c r="C36" s="256" t="s">
        <v>29</v>
      </c>
      <c r="D36" s="290">
        <v>8</v>
      </c>
      <c r="E36" s="291">
        <v>1495</v>
      </c>
      <c r="F36" s="291">
        <f t="shared" si="2"/>
        <v>1495</v>
      </c>
      <c r="G36" s="291">
        <f t="shared" si="2"/>
        <v>1495</v>
      </c>
      <c r="H36" s="292">
        <v>3495</v>
      </c>
      <c r="I36" s="292">
        <f t="shared" si="3"/>
        <v>3495</v>
      </c>
      <c r="J36" s="292">
        <f t="shared" si="3"/>
        <v>3495</v>
      </c>
      <c r="K36" s="293">
        <f t="shared" si="4"/>
        <v>2000</v>
      </c>
    </row>
    <row r="37" spans="2:11" x14ac:dyDescent="0.2">
      <c r="D37" s="290">
        <v>4</v>
      </c>
      <c r="E37" s="291">
        <v>1560</v>
      </c>
      <c r="F37" s="291">
        <f t="shared" si="2"/>
        <v>1560</v>
      </c>
      <c r="G37" s="291">
        <f t="shared" si="2"/>
        <v>1560</v>
      </c>
      <c r="H37" s="292">
        <v>2620</v>
      </c>
      <c r="I37" s="292">
        <f t="shared" si="3"/>
        <v>2620</v>
      </c>
      <c r="J37" s="292">
        <f t="shared" si="3"/>
        <v>2620</v>
      </c>
      <c r="K37" s="293">
        <f t="shared" si="4"/>
        <v>1060</v>
      </c>
    </row>
    <row r="38" spans="2:11" x14ac:dyDescent="0.2">
      <c r="B38" s="258"/>
      <c r="C38" s="255"/>
      <c r="D38" s="290">
        <v>2</v>
      </c>
      <c r="E38" s="291">
        <v>1390</v>
      </c>
      <c r="F38" s="291">
        <f t="shared" si="2"/>
        <v>1390</v>
      </c>
      <c r="G38" s="291">
        <f t="shared" si="2"/>
        <v>1390</v>
      </c>
      <c r="H38" s="292">
        <v>1785</v>
      </c>
      <c r="I38" s="292">
        <f t="shared" si="3"/>
        <v>1785</v>
      </c>
      <c r="J38" s="292">
        <f t="shared" si="3"/>
        <v>1785</v>
      </c>
      <c r="K38" s="293">
        <f t="shared" si="4"/>
        <v>395</v>
      </c>
    </row>
    <row r="39" spans="2:11" x14ac:dyDescent="0.2">
      <c r="C39" s="255"/>
      <c r="D39" s="290">
        <v>1</v>
      </c>
      <c r="E39" s="291">
        <v>1210</v>
      </c>
      <c r="F39" s="291">
        <f t="shared" si="2"/>
        <v>1210</v>
      </c>
      <c r="G39" s="291">
        <f t="shared" si="2"/>
        <v>1210</v>
      </c>
      <c r="H39" s="292">
        <v>1340</v>
      </c>
      <c r="I39" s="292">
        <f t="shared" si="3"/>
        <v>1340</v>
      </c>
      <c r="J39" s="292">
        <f t="shared" si="3"/>
        <v>1340</v>
      </c>
      <c r="K39" s="293">
        <f t="shared" si="4"/>
        <v>130</v>
      </c>
    </row>
    <row r="40" spans="2:11" x14ac:dyDescent="0.2">
      <c r="C40" s="255"/>
      <c r="D40" s="290">
        <v>0.5</v>
      </c>
      <c r="E40" s="291">
        <v>1045</v>
      </c>
      <c r="F40" s="291">
        <f t="shared" si="2"/>
        <v>1045</v>
      </c>
      <c r="G40" s="291">
        <f t="shared" si="2"/>
        <v>1045</v>
      </c>
      <c r="H40" s="292">
        <v>1065</v>
      </c>
      <c r="I40" s="292">
        <f t="shared" si="3"/>
        <v>1065</v>
      </c>
      <c r="J40" s="292">
        <f t="shared" si="3"/>
        <v>1065</v>
      </c>
      <c r="K40" s="293">
        <f t="shared" si="4"/>
        <v>20</v>
      </c>
    </row>
    <row r="41" spans="2:11" x14ac:dyDescent="0.2">
      <c r="C41" s="255"/>
      <c r="D41" s="290">
        <v>0.25</v>
      </c>
      <c r="E41" s="291">
        <v>985</v>
      </c>
      <c r="F41" s="291">
        <f t="shared" si="2"/>
        <v>985</v>
      </c>
      <c r="G41" s="291">
        <f t="shared" si="2"/>
        <v>985</v>
      </c>
      <c r="H41" s="292">
        <v>1035</v>
      </c>
      <c r="I41" s="292">
        <f t="shared" si="3"/>
        <v>1035</v>
      </c>
      <c r="J41" s="292">
        <f t="shared" si="3"/>
        <v>1035</v>
      </c>
      <c r="K41" s="293">
        <f t="shared" si="4"/>
        <v>50</v>
      </c>
    </row>
    <row r="42" spans="2:11" x14ac:dyDescent="0.2">
      <c r="C42" s="255"/>
      <c r="D42" s="290">
        <v>0.125</v>
      </c>
      <c r="E42" s="291">
        <v>950</v>
      </c>
      <c r="F42" s="291">
        <f t="shared" si="2"/>
        <v>950</v>
      </c>
      <c r="G42" s="291">
        <f t="shared" si="2"/>
        <v>950</v>
      </c>
      <c r="H42" s="292">
        <v>980</v>
      </c>
      <c r="I42" s="292">
        <f t="shared" si="3"/>
        <v>980</v>
      </c>
      <c r="J42" s="292">
        <f t="shared" si="3"/>
        <v>980</v>
      </c>
      <c r="K42" s="293">
        <f t="shared" si="4"/>
        <v>30</v>
      </c>
    </row>
    <row r="43" spans="2:11" x14ac:dyDescent="0.2">
      <c r="C43" s="255"/>
      <c r="D43" s="290">
        <v>6.3E-2</v>
      </c>
      <c r="E43" s="291">
        <v>910</v>
      </c>
      <c r="F43" s="291">
        <f t="shared" si="2"/>
        <v>910</v>
      </c>
      <c r="G43" s="291">
        <f t="shared" si="2"/>
        <v>910</v>
      </c>
      <c r="H43" s="292">
        <v>925</v>
      </c>
      <c r="I43" s="292">
        <f t="shared" si="3"/>
        <v>925</v>
      </c>
      <c r="J43" s="292">
        <f t="shared" si="3"/>
        <v>925</v>
      </c>
      <c r="K43" s="293">
        <f t="shared" si="4"/>
        <v>15</v>
      </c>
    </row>
    <row r="44" spans="2:11" ht="10.8" thickBot="1" x14ac:dyDescent="0.25">
      <c r="C44" s="255"/>
      <c r="D44" s="290" t="s">
        <v>196</v>
      </c>
      <c r="E44" s="291">
        <v>1690</v>
      </c>
      <c r="F44" s="291">
        <f t="shared" si="2"/>
        <v>1690</v>
      </c>
      <c r="G44" s="291">
        <f t="shared" si="2"/>
        <v>1690</v>
      </c>
      <c r="H44" s="292">
        <v>1705</v>
      </c>
      <c r="I44" s="292">
        <f t="shared" si="3"/>
        <v>1705</v>
      </c>
      <c r="J44" s="292">
        <f t="shared" si="3"/>
        <v>1705</v>
      </c>
      <c r="K44" s="293">
        <f t="shared" si="4"/>
        <v>15</v>
      </c>
    </row>
    <row r="45" spans="2:11" ht="10.8" thickBot="1" x14ac:dyDescent="0.25">
      <c r="C45" s="299" t="s">
        <v>30</v>
      </c>
      <c r="D45" s="300">
        <f>3320+3315</f>
        <v>6635</v>
      </c>
      <c r="I45" s="279"/>
      <c r="J45" s="255" t="s">
        <v>31</v>
      </c>
      <c r="K45" s="280">
        <f>SUM(K31:K44)</f>
        <v>22165</v>
      </c>
    </row>
    <row r="46" spans="2:11" ht="10.8" thickBot="1" x14ac:dyDescent="0.25">
      <c r="B46" s="288" t="s">
        <v>32</v>
      </c>
      <c r="C46" s="255"/>
      <c r="I46" s="279"/>
      <c r="J46" s="255" t="s">
        <v>41</v>
      </c>
      <c r="K46" s="315">
        <f>((C35-K45)/C35)</f>
        <v>2.2552999548940009E-4</v>
      </c>
    </row>
    <row r="47" spans="2:11" ht="10.8" thickBot="1" x14ac:dyDescent="0.25">
      <c r="B47" s="299" t="s">
        <v>33</v>
      </c>
      <c r="C47" s="299"/>
      <c r="D47" s="304">
        <f>13575+15230</f>
        <v>28805</v>
      </c>
      <c r="E47" s="305" t="s">
        <v>195</v>
      </c>
      <c r="G47" s="280"/>
      <c r="I47" s="279"/>
      <c r="K47" s="306"/>
    </row>
    <row r="48" spans="2:11" ht="10.8" thickBot="1" x14ac:dyDescent="0.25">
      <c r="B48" s="255" t="s">
        <v>34</v>
      </c>
      <c r="C48" s="255"/>
      <c r="D48" s="302"/>
      <c r="E48" s="303"/>
      <c r="I48" s="279"/>
    </row>
    <row r="49" spans="2:11" ht="10.8" thickBot="1" x14ac:dyDescent="0.25">
      <c r="B49" s="255" t="s">
        <v>35</v>
      </c>
      <c r="D49" s="301"/>
      <c r="I49" s="279"/>
    </row>
    <row r="50" spans="2:11" ht="27.75" customHeight="1" x14ac:dyDescent="0.2">
      <c r="B50" s="256"/>
      <c r="C50" s="255"/>
      <c r="H50" s="279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9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9"/>
      <c r="D53" s="290">
        <v>256</v>
      </c>
      <c r="E53" s="291">
        <v>0</v>
      </c>
      <c r="F53" s="291">
        <v>0</v>
      </c>
      <c r="G53" s="291">
        <v>0</v>
      </c>
      <c r="H53" s="292">
        <v>0</v>
      </c>
      <c r="I53" s="292">
        <v>0</v>
      </c>
      <c r="J53" s="292">
        <v>0</v>
      </c>
      <c r="K53" s="293">
        <f>AVERAGE(H53:J53)-AVERAGE(E53:G53)</f>
        <v>0</v>
      </c>
    </row>
    <row r="54" spans="2:11" ht="10.8" thickBot="1" x14ac:dyDescent="0.25">
      <c r="B54" s="258" t="s">
        <v>25</v>
      </c>
      <c r="C54" s="289"/>
      <c r="D54" s="290">
        <v>128</v>
      </c>
      <c r="E54" s="291">
        <v>0</v>
      </c>
      <c r="F54" s="291">
        <v>0</v>
      </c>
      <c r="G54" s="291">
        <v>0</v>
      </c>
      <c r="H54" s="292">
        <v>0</v>
      </c>
      <c r="I54" s="292">
        <v>0</v>
      </c>
      <c r="J54" s="292">
        <v>0</v>
      </c>
      <c r="K54" s="293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4"/>
      <c r="D55" s="295">
        <v>63</v>
      </c>
      <c r="E55" s="291">
        <v>0</v>
      </c>
      <c r="F55" s="291">
        <v>0</v>
      </c>
      <c r="G55" s="291">
        <v>0</v>
      </c>
      <c r="H55" s="292">
        <v>0</v>
      </c>
      <c r="I55" s="292">
        <v>0</v>
      </c>
      <c r="J55" s="292">
        <v>0</v>
      </c>
      <c r="K55" s="293">
        <f t="shared" si="5"/>
        <v>0</v>
      </c>
    </row>
    <row r="56" spans="2:11" ht="10.8" thickBot="1" x14ac:dyDescent="0.25">
      <c r="B56" s="258" t="s">
        <v>26</v>
      </c>
      <c r="C56" s="296"/>
      <c r="D56" s="295">
        <v>31.5</v>
      </c>
      <c r="E56" s="291">
        <v>0</v>
      </c>
      <c r="F56" s="291">
        <v>0</v>
      </c>
      <c r="G56" s="291">
        <v>0</v>
      </c>
      <c r="H56" s="292">
        <v>0</v>
      </c>
      <c r="I56" s="292">
        <v>0</v>
      </c>
      <c r="J56" s="292">
        <v>0</v>
      </c>
      <c r="K56" s="293">
        <f t="shared" si="5"/>
        <v>0</v>
      </c>
    </row>
    <row r="57" spans="2:11" ht="10.8" thickBot="1" x14ac:dyDescent="0.25">
      <c r="B57" s="258" t="s">
        <v>27</v>
      </c>
      <c r="C57" s="297">
        <f>D69-D67</f>
        <v>0</v>
      </c>
      <c r="D57" s="295">
        <v>16</v>
      </c>
      <c r="E57" s="291">
        <v>0</v>
      </c>
      <c r="F57" s="291">
        <v>0</v>
      </c>
      <c r="G57" s="291">
        <v>0</v>
      </c>
      <c r="H57" s="292">
        <v>0</v>
      </c>
      <c r="I57" s="292">
        <v>0</v>
      </c>
      <c r="J57" s="292">
        <v>0</v>
      </c>
      <c r="K57" s="293">
        <f t="shared" si="5"/>
        <v>0</v>
      </c>
    </row>
    <row r="58" spans="2:11" x14ac:dyDescent="0.2">
      <c r="B58" s="258" t="s">
        <v>28</v>
      </c>
      <c r="C58" s="256" t="s">
        <v>29</v>
      </c>
      <c r="D58" s="290">
        <v>8</v>
      </c>
      <c r="E58" s="291">
        <v>0</v>
      </c>
      <c r="F58" s="291">
        <v>0</v>
      </c>
      <c r="G58" s="291">
        <v>0</v>
      </c>
      <c r="H58" s="292">
        <v>0</v>
      </c>
      <c r="I58" s="292">
        <v>0</v>
      </c>
      <c r="J58" s="292">
        <v>0</v>
      </c>
      <c r="K58" s="293">
        <f t="shared" si="5"/>
        <v>0</v>
      </c>
    </row>
    <row r="59" spans="2:11" x14ac:dyDescent="0.2">
      <c r="D59" s="290">
        <v>4</v>
      </c>
      <c r="E59" s="291">
        <v>0</v>
      </c>
      <c r="F59" s="291">
        <v>0</v>
      </c>
      <c r="G59" s="291">
        <v>0</v>
      </c>
      <c r="H59" s="292">
        <v>0</v>
      </c>
      <c r="I59" s="292">
        <v>0</v>
      </c>
      <c r="J59" s="292">
        <v>0</v>
      </c>
      <c r="K59" s="293">
        <f t="shared" si="5"/>
        <v>0</v>
      </c>
    </row>
    <row r="60" spans="2:11" x14ac:dyDescent="0.2">
      <c r="B60" s="258"/>
      <c r="C60" s="255"/>
      <c r="D60" s="290">
        <v>2</v>
      </c>
      <c r="E60" s="291">
        <v>0</v>
      </c>
      <c r="F60" s="291">
        <v>0</v>
      </c>
      <c r="G60" s="291">
        <v>0</v>
      </c>
      <c r="H60" s="292">
        <v>0</v>
      </c>
      <c r="I60" s="292">
        <v>0</v>
      </c>
      <c r="J60" s="292">
        <v>0</v>
      </c>
      <c r="K60" s="293">
        <f t="shared" si="5"/>
        <v>0</v>
      </c>
    </row>
    <row r="61" spans="2:11" x14ac:dyDescent="0.2">
      <c r="C61" s="255"/>
      <c r="D61" s="290">
        <v>1</v>
      </c>
      <c r="E61" s="291">
        <v>0</v>
      </c>
      <c r="F61" s="291">
        <v>0</v>
      </c>
      <c r="G61" s="291">
        <v>0</v>
      </c>
      <c r="H61" s="292">
        <v>0</v>
      </c>
      <c r="I61" s="292">
        <v>0</v>
      </c>
      <c r="J61" s="292">
        <v>0</v>
      </c>
      <c r="K61" s="293">
        <f>AVERAGE(H61:J61)-AVERAGE(E61:G61)</f>
        <v>0</v>
      </c>
    </row>
    <row r="62" spans="2:11" x14ac:dyDescent="0.2">
      <c r="C62" s="255"/>
      <c r="D62" s="290">
        <v>0.5</v>
      </c>
      <c r="E62" s="291">
        <v>0</v>
      </c>
      <c r="F62" s="291">
        <v>0</v>
      </c>
      <c r="G62" s="291">
        <v>0</v>
      </c>
      <c r="H62" s="292">
        <v>0</v>
      </c>
      <c r="I62" s="292">
        <v>0</v>
      </c>
      <c r="J62" s="292">
        <v>0</v>
      </c>
      <c r="K62" s="293">
        <f>AVERAGE(H62:J62)-AVERAGE(E62:G62)</f>
        <v>0</v>
      </c>
    </row>
    <row r="63" spans="2:11" x14ac:dyDescent="0.2">
      <c r="C63" s="255"/>
      <c r="D63" s="290">
        <v>0.25</v>
      </c>
      <c r="E63" s="291">
        <v>0</v>
      </c>
      <c r="F63" s="291">
        <v>0</v>
      </c>
      <c r="G63" s="291">
        <v>0</v>
      </c>
      <c r="H63" s="292">
        <v>0</v>
      </c>
      <c r="I63" s="292">
        <v>0</v>
      </c>
      <c r="J63" s="292">
        <v>0</v>
      </c>
      <c r="K63" s="293">
        <f>AVERAGE(H63:J63)-AVERAGE(E63:G63)</f>
        <v>0</v>
      </c>
    </row>
    <row r="64" spans="2:11" x14ac:dyDescent="0.2">
      <c r="C64" s="255"/>
      <c r="D64" s="290">
        <v>0.125</v>
      </c>
      <c r="E64" s="291">
        <v>0</v>
      </c>
      <c r="F64" s="291">
        <v>0</v>
      </c>
      <c r="G64" s="291">
        <v>0</v>
      </c>
      <c r="H64" s="292">
        <v>0</v>
      </c>
      <c r="I64" s="292">
        <v>0</v>
      </c>
      <c r="J64" s="292">
        <v>0</v>
      </c>
      <c r="K64" s="293">
        <f>AVERAGE(H64:J64)-AVERAGE(E64:G64)</f>
        <v>0</v>
      </c>
    </row>
    <row r="65" spans="2:11" x14ac:dyDescent="0.2">
      <c r="C65" s="255"/>
      <c r="D65" s="290">
        <v>6.3E-2</v>
      </c>
      <c r="E65" s="291">
        <v>0</v>
      </c>
      <c r="F65" s="291">
        <v>0</v>
      </c>
      <c r="G65" s="291">
        <v>0</v>
      </c>
      <c r="H65" s="292">
        <v>0</v>
      </c>
      <c r="I65" s="292">
        <v>0</v>
      </c>
      <c r="J65" s="292">
        <v>0</v>
      </c>
      <c r="K65" s="293">
        <f t="shared" ref="K65" si="6">AVERAGE(H65:J65)-AVERAGE(E65:G65)</f>
        <v>0</v>
      </c>
    </row>
    <row r="66" spans="2:11" ht="10.8" thickBot="1" x14ac:dyDescent="0.25">
      <c r="C66" s="255"/>
      <c r="D66" s="290" t="s">
        <v>196</v>
      </c>
      <c r="E66" s="291">
        <v>0</v>
      </c>
      <c r="F66" s="291">
        <v>0</v>
      </c>
      <c r="G66" s="291">
        <v>0</v>
      </c>
      <c r="H66" s="292">
        <v>0</v>
      </c>
      <c r="I66" s="292">
        <v>0</v>
      </c>
      <c r="J66" s="292">
        <v>0</v>
      </c>
      <c r="K66" s="293">
        <f>AVERAGE(H66:J66)-AVERAGE(E66:G66)</f>
        <v>0</v>
      </c>
    </row>
    <row r="67" spans="2:11" ht="10.8" thickBot="1" x14ac:dyDescent="0.25">
      <c r="C67" s="255" t="s">
        <v>36</v>
      </c>
      <c r="D67" s="301"/>
      <c r="I67" s="279"/>
      <c r="J67" s="255" t="s">
        <v>31</v>
      </c>
      <c r="K67" s="280">
        <f>SUM(K53:K66)</f>
        <v>0</v>
      </c>
    </row>
    <row r="68" spans="2:11" ht="10.8" thickBot="1" x14ac:dyDescent="0.25">
      <c r="B68" s="288" t="s">
        <v>32</v>
      </c>
      <c r="C68" s="255"/>
      <c r="I68" s="279"/>
      <c r="J68" s="255" t="s">
        <v>41</v>
      </c>
      <c r="K68" s="281" t="e">
        <f>((C57-K67)/C57)</f>
        <v>#DIV/0!</v>
      </c>
    </row>
    <row r="69" spans="2:11" ht="10.8" thickBot="1" x14ac:dyDescent="0.25">
      <c r="B69" s="255" t="s">
        <v>33</v>
      </c>
      <c r="C69" s="255"/>
      <c r="D69" s="301"/>
      <c r="I69" s="279"/>
      <c r="J69" s="255" t="s">
        <v>194</v>
      </c>
      <c r="K69" s="306" t="e">
        <f>(C57-D71)/C57</f>
        <v>#DIV/0!</v>
      </c>
    </row>
    <row r="70" spans="2:11" ht="10.8" thickBot="1" x14ac:dyDescent="0.25">
      <c r="B70" s="255" t="s">
        <v>34</v>
      </c>
      <c r="C70" s="255"/>
      <c r="D70" s="301"/>
      <c r="I70" s="279"/>
    </row>
    <row r="71" spans="2:11" ht="10.8" thickBot="1" x14ac:dyDescent="0.25">
      <c r="B71" s="255" t="s">
        <v>37</v>
      </c>
      <c r="D71" s="301">
        <f>D70-D67</f>
        <v>0</v>
      </c>
      <c r="I71" s="279"/>
    </row>
    <row r="72" spans="2:11" ht="29.25" customHeight="1" x14ac:dyDescent="0.2">
      <c r="I72" s="279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9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9"/>
      <c r="D75" s="290">
        <v>256</v>
      </c>
      <c r="E75" s="291"/>
      <c r="F75" s="291"/>
      <c r="G75" s="291"/>
      <c r="H75" s="292"/>
      <c r="I75" s="292"/>
      <c r="J75" s="292"/>
      <c r="K75" s="293"/>
    </row>
    <row r="76" spans="2:11" ht="10.8" thickBot="1" x14ac:dyDescent="0.25">
      <c r="B76" s="258" t="s">
        <v>25</v>
      </c>
      <c r="C76" s="289"/>
      <c r="D76" s="290">
        <v>128</v>
      </c>
      <c r="E76" s="291"/>
      <c r="F76" s="291"/>
      <c r="G76" s="291"/>
      <c r="H76" s="292"/>
      <c r="I76" s="292"/>
      <c r="J76" s="292"/>
      <c r="K76" s="293"/>
    </row>
    <row r="77" spans="2:11" ht="10.8" thickBot="1" x14ac:dyDescent="0.25">
      <c r="B77" s="258" t="s">
        <v>0</v>
      </c>
      <c r="C77" s="294"/>
      <c r="D77" s="295">
        <v>63</v>
      </c>
      <c r="E77" s="291"/>
      <c r="F77" s="291"/>
      <c r="G77" s="291"/>
      <c r="H77" s="292"/>
      <c r="I77" s="292"/>
      <c r="J77" s="292"/>
      <c r="K77" s="293"/>
    </row>
    <row r="78" spans="2:11" ht="10.8" thickBot="1" x14ac:dyDescent="0.25">
      <c r="B78" s="258" t="s">
        <v>26</v>
      </c>
      <c r="C78" s="296"/>
      <c r="D78" s="295">
        <v>31.5</v>
      </c>
      <c r="E78" s="291"/>
      <c r="F78" s="291"/>
      <c r="G78" s="291"/>
      <c r="H78" s="292"/>
      <c r="I78" s="292"/>
      <c r="J78" s="292"/>
      <c r="K78" s="293"/>
    </row>
    <row r="79" spans="2:11" ht="10.8" thickBot="1" x14ac:dyDescent="0.25">
      <c r="B79" s="258" t="s">
        <v>27</v>
      </c>
      <c r="C79" s="297">
        <f>D91-D89</f>
        <v>0</v>
      </c>
      <c r="D79" s="295">
        <v>16</v>
      </c>
      <c r="E79" s="291"/>
      <c r="F79" s="291"/>
      <c r="G79" s="291"/>
      <c r="H79" s="292"/>
      <c r="I79" s="292"/>
      <c r="J79" s="292"/>
      <c r="K79" s="293"/>
    </row>
    <row r="80" spans="2:11" x14ac:dyDescent="0.2">
      <c r="B80" s="258" t="s">
        <v>28</v>
      </c>
      <c r="C80" s="256" t="s">
        <v>29</v>
      </c>
      <c r="D80" s="290">
        <v>8</v>
      </c>
      <c r="E80" s="291"/>
      <c r="F80" s="291"/>
      <c r="G80" s="291"/>
      <c r="H80" s="292"/>
      <c r="I80" s="292"/>
      <c r="J80" s="292"/>
      <c r="K80" s="293"/>
    </row>
    <row r="81" spans="2:11" x14ac:dyDescent="0.2">
      <c r="D81" s="290">
        <v>4</v>
      </c>
      <c r="E81" s="291"/>
      <c r="F81" s="291"/>
      <c r="G81" s="291"/>
      <c r="H81" s="292"/>
      <c r="I81" s="292"/>
      <c r="J81" s="292"/>
      <c r="K81" s="293"/>
    </row>
    <row r="82" spans="2:11" x14ac:dyDescent="0.2">
      <c r="B82" s="258"/>
      <c r="C82" s="255"/>
      <c r="D82" s="290">
        <v>2</v>
      </c>
      <c r="E82" s="291"/>
      <c r="F82" s="291"/>
      <c r="G82" s="291"/>
      <c r="H82" s="292"/>
      <c r="I82" s="292"/>
      <c r="J82" s="292"/>
      <c r="K82" s="293"/>
    </row>
    <row r="83" spans="2:11" x14ac:dyDescent="0.2">
      <c r="C83" s="255"/>
      <c r="D83" s="290">
        <v>1</v>
      </c>
      <c r="E83" s="291"/>
      <c r="F83" s="291"/>
      <c r="G83" s="291"/>
      <c r="H83" s="292"/>
      <c r="I83" s="292"/>
      <c r="J83" s="292"/>
      <c r="K83" s="293"/>
    </row>
    <row r="84" spans="2:11" x14ac:dyDescent="0.2">
      <c r="C84" s="255"/>
      <c r="D84" s="290">
        <v>0.5</v>
      </c>
      <c r="E84" s="291"/>
      <c r="F84" s="291"/>
      <c r="G84" s="291"/>
      <c r="H84" s="292"/>
      <c r="I84" s="292"/>
      <c r="J84" s="292"/>
      <c r="K84" s="293"/>
    </row>
    <row r="85" spans="2:11" x14ac:dyDescent="0.2">
      <c r="C85" s="255"/>
      <c r="D85" s="290">
        <v>0.25</v>
      </c>
      <c r="E85" s="291"/>
      <c r="F85" s="291"/>
      <c r="G85" s="291"/>
      <c r="H85" s="292"/>
      <c r="I85" s="292"/>
      <c r="J85" s="292"/>
      <c r="K85" s="293"/>
    </row>
    <row r="86" spans="2:11" x14ac:dyDescent="0.2">
      <c r="C86" s="255"/>
      <c r="D86" s="290">
        <v>0.125</v>
      </c>
      <c r="E86" s="291"/>
      <c r="F86" s="291"/>
      <c r="G86" s="291"/>
      <c r="H86" s="292"/>
      <c r="I86" s="292"/>
      <c r="J86" s="292"/>
      <c r="K86" s="293"/>
    </row>
    <row r="87" spans="2:11" x14ac:dyDescent="0.2">
      <c r="C87" s="255"/>
      <c r="D87" s="290">
        <v>6.3E-2</v>
      </c>
      <c r="E87" s="291"/>
      <c r="F87" s="291"/>
      <c r="G87" s="291"/>
      <c r="H87" s="292"/>
      <c r="I87" s="292"/>
      <c r="J87" s="292"/>
      <c r="K87" s="293"/>
    </row>
    <row r="88" spans="2:11" ht="10.8" thickBot="1" x14ac:dyDescent="0.25">
      <c r="C88" s="255"/>
      <c r="D88" s="290" t="s">
        <v>196</v>
      </c>
      <c r="E88" s="298"/>
      <c r="F88" s="298"/>
      <c r="G88" s="298"/>
      <c r="H88" s="292"/>
      <c r="I88" s="292"/>
      <c r="J88" s="292"/>
      <c r="K88" s="293"/>
    </row>
    <row r="89" spans="2:11" ht="10.8" thickBot="1" x14ac:dyDescent="0.25">
      <c r="C89" s="255" t="s">
        <v>38</v>
      </c>
      <c r="D89" s="301"/>
      <c r="I89" s="279"/>
      <c r="J89" s="255" t="s">
        <v>31</v>
      </c>
      <c r="K89" s="280">
        <f>SUM(K75:K88)</f>
        <v>0</v>
      </c>
    </row>
    <row r="90" spans="2:11" ht="10.8" thickBot="1" x14ac:dyDescent="0.25">
      <c r="B90" s="288" t="s">
        <v>32</v>
      </c>
      <c r="C90" s="255"/>
      <c r="I90" s="279"/>
      <c r="J90" s="255" t="s">
        <v>41</v>
      </c>
      <c r="K90" s="281" t="e">
        <f>((C79-K89)/C79)*100</f>
        <v>#DIV/0!</v>
      </c>
    </row>
    <row r="91" spans="2:11" ht="10.8" thickBot="1" x14ac:dyDescent="0.25">
      <c r="B91" s="255" t="s">
        <v>33</v>
      </c>
      <c r="C91" s="255"/>
      <c r="D91" s="301"/>
      <c r="I91" s="279"/>
    </row>
    <row r="92" spans="2:11" ht="10.8" thickBot="1" x14ac:dyDescent="0.25">
      <c r="B92" s="255" t="s">
        <v>39</v>
      </c>
      <c r="C92" s="255"/>
      <c r="D92" s="301"/>
      <c r="I92" s="279"/>
    </row>
    <row r="93" spans="2:11" ht="10.8" thickBot="1" x14ac:dyDescent="0.25">
      <c r="B93" s="255" t="s">
        <v>37</v>
      </c>
      <c r="D93" s="301">
        <f>D92-D89</f>
        <v>0</v>
      </c>
      <c r="I93" s="279"/>
    </row>
    <row r="94" spans="2:11" ht="33.75" customHeight="1" x14ac:dyDescent="0.2">
      <c r="I94" s="279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9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9"/>
      <c r="D97" s="290">
        <v>256</v>
      </c>
      <c r="E97" s="291"/>
      <c r="F97" s="291"/>
      <c r="G97" s="291"/>
      <c r="H97" s="292"/>
      <c r="I97" s="292"/>
      <c r="J97" s="292"/>
      <c r="K97" s="293"/>
    </row>
    <row r="98" spans="2:11" ht="10.8" thickBot="1" x14ac:dyDescent="0.25">
      <c r="B98" s="258" t="s">
        <v>25</v>
      </c>
      <c r="C98" s="289"/>
      <c r="D98" s="290">
        <v>128</v>
      </c>
      <c r="E98" s="291"/>
      <c r="F98" s="291"/>
      <c r="G98" s="291"/>
      <c r="H98" s="292"/>
      <c r="I98" s="292"/>
      <c r="J98" s="292"/>
      <c r="K98" s="293"/>
    </row>
    <row r="99" spans="2:11" ht="10.8" thickBot="1" x14ac:dyDescent="0.25">
      <c r="B99" s="258" t="s">
        <v>0</v>
      </c>
      <c r="C99" s="294"/>
      <c r="D99" s="295">
        <v>63</v>
      </c>
      <c r="E99" s="291"/>
      <c r="F99" s="291"/>
      <c r="G99" s="291"/>
      <c r="H99" s="292"/>
      <c r="I99" s="292"/>
      <c r="J99" s="292"/>
      <c r="K99" s="293"/>
    </row>
    <row r="100" spans="2:11" ht="10.8" thickBot="1" x14ac:dyDescent="0.25">
      <c r="B100" s="258" t="s">
        <v>26</v>
      </c>
      <c r="C100" s="296"/>
      <c r="D100" s="295">
        <v>31.5</v>
      </c>
      <c r="E100" s="291"/>
      <c r="F100" s="291"/>
      <c r="G100" s="291"/>
      <c r="H100" s="292"/>
      <c r="I100" s="292"/>
      <c r="J100" s="292"/>
      <c r="K100" s="293"/>
    </row>
    <row r="101" spans="2:11" ht="10.8" thickBot="1" x14ac:dyDescent="0.25">
      <c r="B101" s="258" t="s">
        <v>27</v>
      </c>
      <c r="C101" s="297">
        <f>D113-D111</f>
        <v>0</v>
      </c>
      <c r="D101" s="295">
        <v>16</v>
      </c>
      <c r="E101" s="291"/>
      <c r="F101" s="291"/>
      <c r="G101" s="291"/>
      <c r="H101" s="292"/>
      <c r="I101" s="292"/>
      <c r="J101" s="292"/>
      <c r="K101" s="293"/>
    </row>
    <row r="102" spans="2:11" x14ac:dyDescent="0.2">
      <c r="B102" s="258" t="s">
        <v>28</v>
      </c>
      <c r="C102" s="256" t="s">
        <v>29</v>
      </c>
      <c r="D102" s="290">
        <v>8</v>
      </c>
      <c r="E102" s="291"/>
      <c r="F102" s="291"/>
      <c r="G102" s="291"/>
      <c r="H102" s="292"/>
      <c r="I102" s="292"/>
      <c r="J102" s="292"/>
      <c r="K102" s="293"/>
    </row>
    <row r="103" spans="2:11" x14ac:dyDescent="0.2">
      <c r="D103" s="290">
        <v>4</v>
      </c>
      <c r="E103" s="291"/>
      <c r="F103" s="291"/>
      <c r="G103" s="291"/>
      <c r="H103" s="292"/>
      <c r="I103" s="292"/>
      <c r="J103" s="292"/>
      <c r="K103" s="293"/>
    </row>
    <row r="104" spans="2:11" x14ac:dyDescent="0.2">
      <c r="B104" s="258"/>
      <c r="C104" s="255"/>
      <c r="D104" s="290">
        <v>2</v>
      </c>
      <c r="E104" s="291"/>
      <c r="F104" s="291"/>
      <c r="G104" s="291"/>
      <c r="H104" s="292"/>
      <c r="I104" s="292"/>
      <c r="J104" s="292"/>
      <c r="K104" s="293"/>
    </row>
    <row r="105" spans="2:11" x14ac:dyDescent="0.2">
      <c r="C105" s="255"/>
      <c r="D105" s="290">
        <v>1</v>
      </c>
      <c r="E105" s="291"/>
      <c r="F105" s="291"/>
      <c r="G105" s="291"/>
      <c r="H105" s="292"/>
      <c r="I105" s="292"/>
      <c r="J105" s="292"/>
      <c r="K105" s="293"/>
    </row>
    <row r="106" spans="2:11" x14ac:dyDescent="0.2">
      <c r="C106" s="255"/>
      <c r="D106" s="290">
        <v>0.5</v>
      </c>
      <c r="E106" s="291"/>
      <c r="F106" s="291"/>
      <c r="G106" s="291"/>
      <c r="H106" s="292"/>
      <c r="I106" s="292"/>
      <c r="J106" s="292"/>
      <c r="K106" s="293"/>
    </row>
    <row r="107" spans="2:11" x14ac:dyDescent="0.2">
      <c r="C107" s="255"/>
      <c r="D107" s="290">
        <v>0.25</v>
      </c>
      <c r="E107" s="291"/>
      <c r="F107" s="291"/>
      <c r="G107" s="291"/>
      <c r="H107" s="292"/>
      <c r="I107" s="292"/>
      <c r="J107" s="292"/>
      <c r="K107" s="293"/>
    </row>
    <row r="108" spans="2:11" x14ac:dyDescent="0.2">
      <c r="C108" s="255"/>
      <c r="D108" s="290">
        <v>0.125</v>
      </c>
      <c r="E108" s="291"/>
      <c r="F108" s="291"/>
      <c r="G108" s="291"/>
      <c r="H108" s="292"/>
      <c r="I108" s="292"/>
      <c r="J108" s="292"/>
      <c r="K108" s="293"/>
    </row>
    <row r="109" spans="2:11" x14ac:dyDescent="0.2">
      <c r="C109" s="255"/>
      <c r="D109" s="290">
        <v>6.3E-2</v>
      </c>
      <c r="E109" s="291"/>
      <c r="F109" s="291"/>
      <c r="G109" s="291"/>
      <c r="H109" s="292"/>
      <c r="I109" s="292"/>
      <c r="J109" s="292"/>
      <c r="K109" s="293"/>
    </row>
    <row r="110" spans="2:11" ht="10.8" thickBot="1" x14ac:dyDescent="0.25">
      <c r="C110" s="255"/>
      <c r="D110" s="290" t="s">
        <v>196</v>
      </c>
      <c r="E110" s="298"/>
      <c r="F110" s="298"/>
      <c r="G110" s="298"/>
      <c r="H110" s="292"/>
      <c r="I110" s="292"/>
      <c r="J110" s="292"/>
      <c r="K110" s="293"/>
    </row>
    <row r="111" spans="2:11" ht="10.8" thickBot="1" x14ac:dyDescent="0.25">
      <c r="C111" s="255" t="s">
        <v>40</v>
      </c>
      <c r="D111" s="301"/>
      <c r="I111" s="279"/>
      <c r="J111" s="255" t="s">
        <v>31</v>
      </c>
      <c r="K111" s="280">
        <f>SUM(K97:K110)</f>
        <v>0</v>
      </c>
    </row>
    <row r="112" spans="2:11" ht="10.8" thickBot="1" x14ac:dyDescent="0.25">
      <c r="B112" s="288" t="s">
        <v>32</v>
      </c>
      <c r="C112" s="255"/>
      <c r="I112" s="279"/>
      <c r="J112" s="255" t="s">
        <v>41</v>
      </c>
      <c r="K112" s="281" t="e">
        <f>((C101-K111)/C101)*100</f>
        <v>#DIV/0!</v>
      </c>
    </row>
    <row r="113" spans="2:9" ht="10.8" thickBot="1" x14ac:dyDescent="0.25">
      <c r="B113" s="255" t="s">
        <v>33</v>
      </c>
      <c r="C113" s="255"/>
      <c r="D113" s="301"/>
      <c r="I113" s="279"/>
    </row>
    <row r="114" spans="2:9" ht="10.8" thickBot="1" x14ac:dyDescent="0.25">
      <c r="B114" s="255" t="s">
        <v>34</v>
      </c>
      <c r="C114" s="255"/>
      <c r="D114" s="301"/>
      <c r="I114" s="279"/>
    </row>
    <row r="115" spans="2:9" ht="10.8" thickBot="1" x14ac:dyDescent="0.25">
      <c r="B115" s="255" t="s">
        <v>35</v>
      </c>
      <c r="D115" s="301">
        <f>D114-D111</f>
        <v>0</v>
      </c>
      <c r="I115" s="279"/>
    </row>
    <row r="116" spans="2:9" x14ac:dyDescent="0.2">
      <c r="I116" s="279"/>
    </row>
    <row r="117" spans="2:9" x14ac:dyDescent="0.2">
      <c r="I117" s="279"/>
    </row>
    <row r="118" spans="2:9" x14ac:dyDescent="0.2">
      <c r="I118" s="279"/>
    </row>
    <row r="119" spans="2:9" x14ac:dyDescent="0.2">
      <c r="I119" s="279"/>
    </row>
    <row r="120" spans="2:9" x14ac:dyDescent="0.2">
      <c r="I120" s="279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F11" sqref="F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5" t="s">
        <v>20</v>
      </c>
      <c r="D1" s="326"/>
      <c r="E1" s="326"/>
      <c r="F1" s="327"/>
    </row>
    <row r="2" spans="1:11" ht="16.2" thickBot="1" x14ac:dyDescent="0.35">
      <c r="B2" s="22" t="s">
        <v>3</v>
      </c>
      <c r="C2" s="328" t="s">
        <v>5</v>
      </c>
      <c r="D2" s="329"/>
      <c r="E2" s="329"/>
      <c r="F2" s="330"/>
    </row>
    <row r="3" spans="1:11" x14ac:dyDescent="0.25">
      <c r="B3" s="19" t="s">
        <v>1</v>
      </c>
      <c r="C3" s="331">
        <f>'Input-data'!C4</f>
        <v>44439</v>
      </c>
      <c r="D3" s="331"/>
      <c r="E3" s="331"/>
      <c r="F3" s="332"/>
    </row>
    <row r="4" spans="1:11" x14ac:dyDescent="0.25">
      <c r="B4" s="20" t="s">
        <v>42</v>
      </c>
      <c r="C4" s="346">
        <f>'Input-data'!C5</f>
        <v>0</v>
      </c>
      <c r="D4" s="346"/>
      <c r="E4" s="346"/>
      <c r="F4" s="347"/>
    </row>
    <row r="5" spans="1:11" x14ac:dyDescent="0.25">
      <c r="B5" s="20" t="s">
        <v>43</v>
      </c>
      <c r="C5" s="348">
        <f>'Input-data'!C6</f>
        <v>0</v>
      </c>
      <c r="D5" s="348"/>
      <c r="E5" s="348"/>
      <c r="F5" s="349"/>
    </row>
    <row r="6" spans="1:11" x14ac:dyDescent="0.25">
      <c r="B6" s="20" t="s">
        <v>0</v>
      </c>
      <c r="C6" s="333" t="str">
        <f>'Input-data'!C7</f>
        <v>MS1 SP OS</v>
      </c>
      <c r="D6" s="333"/>
      <c r="E6" s="333"/>
      <c r="F6" s="334"/>
      <c r="G6" s="7"/>
    </row>
    <row r="7" spans="1:11" x14ac:dyDescent="0.25">
      <c r="B7" s="20" t="s">
        <v>4</v>
      </c>
      <c r="C7" s="344" t="str">
        <f>'Input-data'!C8</f>
        <v>OS</v>
      </c>
      <c r="D7" s="344"/>
      <c r="E7" s="344"/>
      <c r="F7" s="345"/>
      <c r="G7" s="7"/>
    </row>
    <row r="8" spans="1:11" x14ac:dyDescent="0.25">
      <c r="B8" s="20" t="s">
        <v>11</v>
      </c>
      <c r="C8" s="350">
        <f>(C9-D12)/D12</f>
        <v>2.2558087074216106E-4</v>
      </c>
      <c r="D8" s="350"/>
      <c r="E8" s="350"/>
      <c r="F8" s="351"/>
      <c r="G8" s="7"/>
    </row>
    <row r="9" spans="1:11" ht="13.8" thickBot="1" x14ac:dyDescent="0.3">
      <c r="B9" s="224" t="s">
        <v>6</v>
      </c>
      <c r="C9" s="335">
        <f>'Input-data'!C9</f>
        <v>22170</v>
      </c>
      <c r="D9" s="335"/>
      <c r="E9" s="335"/>
      <c r="F9" s="336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7" t="s">
        <v>52</v>
      </c>
      <c r="B11" s="230">
        <v>250</v>
      </c>
      <c r="C11" s="242">
        <f>'Input-data'!C10</f>
        <v>0</v>
      </c>
      <c r="D11" s="243">
        <f t="shared" ref="D11:D24" si="0">D12+C11</f>
        <v>22165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338"/>
      <c r="B12" s="231">
        <v>125</v>
      </c>
      <c r="C12" s="242">
        <f>'Input-data'!C11</f>
        <v>3765</v>
      </c>
      <c r="D12" s="244">
        <f t="shared" si="0"/>
        <v>22165</v>
      </c>
      <c r="E12" s="246">
        <f t="shared" ref="E12:E26" si="2">C12/$D$11</f>
        <v>0.16986239566884728</v>
      </c>
      <c r="F12" s="248">
        <f t="shared" si="1"/>
        <v>1</v>
      </c>
      <c r="G12" s="7"/>
    </row>
    <row r="13" spans="1:11" ht="17.25" customHeight="1" x14ac:dyDescent="0.25">
      <c r="A13" s="339"/>
      <c r="B13" s="231">
        <v>63</v>
      </c>
      <c r="C13" s="242">
        <f>'Input-data'!C12</f>
        <v>11360</v>
      </c>
      <c r="D13" s="244">
        <f t="shared" si="0"/>
        <v>18400</v>
      </c>
      <c r="E13" s="246">
        <f t="shared" si="2"/>
        <v>0.51251973832618991</v>
      </c>
      <c r="F13" s="248">
        <f t="shared" si="1"/>
        <v>0.83013760433115269</v>
      </c>
      <c r="G13" s="7"/>
    </row>
    <row r="14" spans="1:11" ht="17.25" customHeight="1" x14ac:dyDescent="0.25">
      <c r="A14" s="341" t="s">
        <v>53</v>
      </c>
      <c r="B14" s="232">
        <v>31.5</v>
      </c>
      <c r="C14" s="242">
        <f>'Input-data'!C13</f>
        <v>3325</v>
      </c>
      <c r="D14" s="244">
        <f t="shared" si="0"/>
        <v>7040</v>
      </c>
      <c r="E14" s="246">
        <f t="shared" si="2"/>
        <v>0.15001127904353712</v>
      </c>
      <c r="F14" s="248">
        <f t="shared" si="1"/>
        <v>0.31761786600496278</v>
      </c>
      <c r="G14" s="7"/>
    </row>
    <row r="15" spans="1:11" ht="17.25" customHeight="1" x14ac:dyDescent="0.25">
      <c r="A15" s="342"/>
      <c r="B15" s="232">
        <v>16</v>
      </c>
      <c r="C15" s="242">
        <f>'Input-data'!C14</f>
        <v>2000</v>
      </c>
      <c r="D15" s="244">
        <f t="shared" si="0"/>
        <v>3715</v>
      </c>
      <c r="E15" s="246">
        <f t="shared" si="2"/>
        <v>9.0232348296864426E-2</v>
      </c>
      <c r="F15" s="248">
        <f t="shared" si="1"/>
        <v>0.16760658696142566</v>
      </c>
      <c r="G15" s="7"/>
    </row>
    <row r="16" spans="1:11" ht="17.25" customHeight="1" x14ac:dyDescent="0.25">
      <c r="A16" s="342"/>
      <c r="B16" s="232">
        <v>8</v>
      </c>
      <c r="C16" s="242">
        <f>'Input-data'!C15</f>
        <v>1060</v>
      </c>
      <c r="D16" s="244">
        <f t="shared" si="0"/>
        <v>1715</v>
      </c>
      <c r="E16" s="246">
        <f t="shared" si="2"/>
        <v>4.7823144597338149E-2</v>
      </c>
      <c r="F16" s="248">
        <f t="shared" si="1"/>
        <v>7.7374238664561251E-2</v>
      </c>
      <c r="G16" s="7"/>
      <c r="H16" s="43"/>
      <c r="I16" s="43"/>
      <c r="J16" s="43"/>
      <c r="K16" s="43"/>
    </row>
    <row r="17" spans="1:8" ht="17.25" customHeight="1" x14ac:dyDescent="0.25">
      <c r="A17" s="342"/>
      <c r="B17" s="232">
        <v>4</v>
      </c>
      <c r="C17" s="242">
        <f>'Input-data'!C16</f>
        <v>395</v>
      </c>
      <c r="D17" s="244">
        <f t="shared" si="0"/>
        <v>655</v>
      </c>
      <c r="E17" s="246">
        <f>C17/$D$11</f>
        <v>1.7820888788630723E-2</v>
      </c>
      <c r="F17" s="248">
        <f t="shared" si="1"/>
        <v>2.9551094067223099E-2</v>
      </c>
      <c r="G17" s="7"/>
    </row>
    <row r="18" spans="1:8" ht="17.25" customHeight="1" x14ac:dyDescent="0.25">
      <c r="A18" s="343"/>
      <c r="B18" s="232">
        <v>2</v>
      </c>
      <c r="C18" s="242">
        <f>'Input-data'!C17</f>
        <v>130</v>
      </c>
      <c r="D18" s="244">
        <f t="shared" si="0"/>
        <v>260</v>
      </c>
      <c r="E18" s="246">
        <f t="shared" si="2"/>
        <v>5.8651026392961877E-3</v>
      </c>
      <c r="F18" s="248">
        <f t="shared" si="1"/>
        <v>1.1730205278592375E-2</v>
      </c>
      <c r="G18" s="7"/>
      <c r="H18" s="12"/>
    </row>
    <row r="19" spans="1:8" ht="17.25" customHeight="1" x14ac:dyDescent="0.25">
      <c r="A19" s="340" t="s">
        <v>54</v>
      </c>
      <c r="B19" s="231">
        <v>1</v>
      </c>
      <c r="C19" s="242">
        <f>'Input-data'!C18</f>
        <v>20</v>
      </c>
      <c r="D19" s="244">
        <f t="shared" si="0"/>
        <v>130</v>
      </c>
      <c r="E19" s="246">
        <f t="shared" si="2"/>
        <v>9.0232348296864426E-4</v>
      </c>
      <c r="F19" s="248">
        <f t="shared" si="1"/>
        <v>5.8651026392961877E-3</v>
      </c>
      <c r="G19" s="7"/>
    </row>
    <row r="20" spans="1:8" ht="17.25" customHeight="1" x14ac:dyDescent="0.25">
      <c r="A20" s="338"/>
      <c r="B20" s="231">
        <v>0.5</v>
      </c>
      <c r="C20" s="242">
        <f>'Input-data'!C19</f>
        <v>50</v>
      </c>
      <c r="D20" s="244">
        <f t="shared" si="0"/>
        <v>110</v>
      </c>
      <c r="E20" s="246">
        <f t="shared" si="2"/>
        <v>2.2558087074216106E-3</v>
      </c>
      <c r="F20" s="248">
        <f t="shared" si="1"/>
        <v>4.9627791563275434E-3</v>
      </c>
      <c r="G20" s="7"/>
    </row>
    <row r="21" spans="1:8" ht="17.25" customHeight="1" x14ac:dyDescent="0.25">
      <c r="A21" s="338"/>
      <c r="B21" s="233">
        <v>0.25</v>
      </c>
      <c r="C21" s="242">
        <f>'Input-data'!C20</f>
        <v>30</v>
      </c>
      <c r="D21" s="244">
        <f t="shared" si="0"/>
        <v>60</v>
      </c>
      <c r="E21" s="246">
        <f t="shared" si="2"/>
        <v>1.3534852244529664E-3</v>
      </c>
      <c r="F21" s="248">
        <f t="shared" si="1"/>
        <v>2.7069704489059328E-3</v>
      </c>
    </row>
    <row r="22" spans="1:8" ht="17.25" customHeight="1" x14ac:dyDescent="0.25">
      <c r="A22" s="338"/>
      <c r="B22" s="233">
        <v>0.125</v>
      </c>
      <c r="C22" s="242">
        <f>'Input-data'!C21</f>
        <v>15</v>
      </c>
      <c r="D22" s="244">
        <f t="shared" si="0"/>
        <v>30</v>
      </c>
      <c r="E22" s="246">
        <f t="shared" si="2"/>
        <v>6.7674261222648319E-4</v>
      </c>
      <c r="F22" s="248">
        <f t="shared" si="1"/>
        <v>1.3534852244529664E-3</v>
      </c>
    </row>
    <row r="23" spans="1:8" ht="17.25" customHeight="1" x14ac:dyDescent="0.25">
      <c r="A23" s="339"/>
      <c r="B23" s="233">
        <v>6.3E-2</v>
      </c>
      <c r="C23" s="242">
        <f>'Input-data'!C22</f>
        <v>15</v>
      </c>
      <c r="D23" s="244">
        <f t="shared" si="0"/>
        <v>15</v>
      </c>
      <c r="E23" s="246">
        <f t="shared" si="2"/>
        <v>6.7674261222648319E-4</v>
      </c>
      <c r="F23" s="248">
        <f t="shared" si="1"/>
        <v>6.7674261222648319E-4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2" t="s">
        <v>63</v>
      </c>
      <c r="B30" s="353"/>
      <c r="C30" s="376">
        <f ca="1">SUM(Interpolation!E3:E403)*0.0025</f>
        <v>45.675259741627336</v>
      </c>
      <c r="D30" s="377"/>
      <c r="E30" s="241" t="s">
        <v>197</v>
      </c>
      <c r="F30" s="241"/>
      <c r="G30" s="241"/>
      <c r="H30" s="241"/>
    </row>
    <row r="31" spans="1:8" ht="20.25" customHeight="1" x14ac:dyDescent="0.25">
      <c r="A31" s="358" t="s">
        <v>68</v>
      </c>
      <c r="B31" s="359"/>
      <c r="C31" s="374">
        <f ca="1">(C45*C39)^0.5</f>
        <v>32.173241716357659</v>
      </c>
      <c r="D31" s="375"/>
    </row>
    <row r="32" spans="1:8" ht="20.25" customHeight="1" x14ac:dyDescent="0.25">
      <c r="A32" s="360" t="s">
        <v>15</v>
      </c>
      <c r="B32" s="361"/>
      <c r="C32" s="374">
        <f ca="1">C31/C33</f>
        <v>20.752528489042543</v>
      </c>
      <c r="D32" s="375"/>
    </row>
    <row r="33" spans="1:6" ht="20.25" customHeight="1" x14ac:dyDescent="0.25">
      <c r="A33" s="362" t="s">
        <v>69</v>
      </c>
      <c r="B33" s="363"/>
      <c r="C33" s="374">
        <f ca="1">(C44/C40)^0.5</f>
        <v>1.5503287579316092</v>
      </c>
      <c r="D33" s="375"/>
    </row>
    <row r="34" spans="1:6" ht="20.25" customHeight="1" x14ac:dyDescent="0.25">
      <c r="A34" s="360" t="s">
        <v>12</v>
      </c>
      <c r="B34" s="361"/>
      <c r="C34" s="374">
        <f ca="1">STDEV(Interpolation!E3:E403)</f>
        <v>28.710862125902015</v>
      </c>
      <c r="D34" s="375"/>
    </row>
    <row r="35" spans="1:6" ht="20.25" customHeight="1" x14ac:dyDescent="0.25">
      <c r="A35" s="368" t="s">
        <v>76</v>
      </c>
      <c r="B35" s="369"/>
      <c r="C35" s="372">
        <f>geometric_std_dev!G21</f>
        <v>1.2924363980743137</v>
      </c>
      <c r="D35" s="373"/>
      <c r="E35" s="228"/>
    </row>
    <row r="36" spans="1:6" ht="20.25" customHeight="1" x14ac:dyDescent="0.25">
      <c r="A36" s="360" t="s">
        <v>10</v>
      </c>
      <c r="B36" s="361"/>
      <c r="C36" s="374">
        <f ca="1">SKEW(Interpolation!E3:E403)</f>
        <v>0.75634822733240514</v>
      </c>
      <c r="D36" s="375"/>
      <c r="E36" s="228"/>
      <c r="F36" s="228"/>
    </row>
    <row r="37" spans="1:6" ht="20.25" customHeight="1" x14ac:dyDescent="0.25">
      <c r="A37" s="360" t="s">
        <v>9</v>
      </c>
      <c r="B37" s="361"/>
      <c r="C37" s="374">
        <f ca="1">KURT(Interpolation!E3:E403)</f>
        <v>0.26941779329324644</v>
      </c>
      <c r="D37" s="375"/>
      <c r="E37" s="228"/>
      <c r="F37" s="228"/>
    </row>
    <row r="38" spans="1:6" ht="20.25" customHeight="1" x14ac:dyDescent="0.25">
      <c r="A38" s="360" t="s">
        <v>7</v>
      </c>
      <c r="B38" s="361"/>
      <c r="C38" s="374">
        <f ca="1">Interpolation!E363</f>
        <v>10.006</v>
      </c>
      <c r="D38" s="375"/>
      <c r="E38" s="228"/>
      <c r="F38" s="228"/>
    </row>
    <row r="39" spans="1:6" ht="20.25" customHeight="1" x14ac:dyDescent="0.25">
      <c r="A39" s="360" t="s">
        <v>16</v>
      </c>
      <c r="B39" s="361"/>
      <c r="C39" s="374">
        <f ca="1">Interpolation!E339</f>
        <v>15.3256</v>
      </c>
      <c r="D39" s="375"/>
      <c r="E39" s="228"/>
      <c r="F39" s="228"/>
    </row>
    <row r="40" spans="1:6" ht="20.25" customHeight="1" x14ac:dyDescent="0.25">
      <c r="A40" s="360" t="s">
        <v>18</v>
      </c>
      <c r="B40" s="361"/>
      <c r="C40" s="374">
        <f ca="1">Interpolation!E303</f>
        <v>24.513345864661652</v>
      </c>
      <c r="D40" s="375"/>
      <c r="E40" s="228"/>
      <c r="F40" s="228"/>
    </row>
    <row r="41" spans="1:6" ht="20.25" customHeight="1" x14ac:dyDescent="0.25">
      <c r="A41" s="362" t="s">
        <v>50</v>
      </c>
      <c r="B41" s="363"/>
      <c r="C41" s="374">
        <f ca="1">Interpolation!E283</f>
        <v>29.679624060150374</v>
      </c>
      <c r="D41" s="375"/>
      <c r="E41" s="228"/>
      <c r="F41" s="228"/>
    </row>
    <row r="42" spans="1:6" ht="20.25" customHeight="1" x14ac:dyDescent="0.3">
      <c r="A42" s="368" t="s">
        <v>51</v>
      </c>
      <c r="B42" s="369"/>
      <c r="C42" s="372">
        <f ca="1">Interpolation!E203</f>
        <v>43.065250880281688</v>
      </c>
      <c r="D42" s="373"/>
      <c r="E42" s="307">
        <f ca="1">17.5*(C42/1000)^(-1/6)</f>
        <v>29.558578987584948</v>
      </c>
      <c r="F42" s="228"/>
    </row>
    <row r="43" spans="1:6" ht="20.25" customHeight="1" x14ac:dyDescent="0.25">
      <c r="A43" s="362" t="s">
        <v>47</v>
      </c>
      <c r="B43" s="363"/>
      <c r="C43" s="374">
        <f ca="1">Interpolation!E163</f>
        <v>49.406470070422536</v>
      </c>
      <c r="D43" s="375"/>
      <c r="E43" s="308"/>
      <c r="F43" s="228"/>
    </row>
    <row r="44" spans="1:6" ht="20.25" customHeight="1" x14ac:dyDescent="0.25">
      <c r="A44" s="360" t="s">
        <v>19</v>
      </c>
      <c r="B44" s="361"/>
      <c r="C44" s="374">
        <f ca="1">Interpolation!E103</f>
        <v>58.918298855633807</v>
      </c>
      <c r="D44" s="375"/>
      <c r="E44" s="308"/>
      <c r="F44" s="228"/>
    </row>
    <row r="45" spans="1:6" ht="20.25" customHeight="1" x14ac:dyDescent="0.25">
      <c r="A45" s="364" t="s">
        <v>17</v>
      </c>
      <c r="B45" s="365"/>
      <c r="C45" s="374">
        <f ca="1">Interpolation!E67</f>
        <v>67.541726427622848</v>
      </c>
      <c r="D45" s="375"/>
      <c r="E45" s="308"/>
      <c r="F45" s="228"/>
    </row>
    <row r="46" spans="1:6" ht="20.25" customHeight="1" x14ac:dyDescent="0.25">
      <c r="A46" s="364" t="s">
        <v>8</v>
      </c>
      <c r="B46" s="365"/>
      <c r="C46" s="374">
        <f ca="1">Interpolation!E43</f>
        <v>89.088579017264294</v>
      </c>
      <c r="D46" s="375"/>
      <c r="E46" s="308">
        <f ca="1">23.5*(2*C46/1000)^(-1/6)</f>
        <v>31.327508585525369</v>
      </c>
      <c r="F46" s="228"/>
    </row>
    <row r="47" spans="1:6" ht="20.25" customHeight="1" x14ac:dyDescent="0.25">
      <c r="A47" s="366" t="s">
        <v>48</v>
      </c>
      <c r="B47" s="367"/>
      <c r="C47" s="374">
        <f ca="1">C43/C38</f>
        <v>4.9376843964044106</v>
      </c>
      <c r="D47" s="375"/>
      <c r="E47" s="228"/>
      <c r="F47" s="228"/>
    </row>
    <row r="48" spans="1:6" ht="20.25" customHeight="1" thickBot="1" x14ac:dyDescent="0.3">
      <c r="A48" s="370" t="s">
        <v>49</v>
      </c>
      <c r="B48" s="371"/>
      <c r="C48" s="378">
        <f ca="1">C41^2/(C43*C38)</f>
        <v>1.7818554370977979</v>
      </c>
      <c r="D48" s="379"/>
      <c r="E48" s="228"/>
      <c r="F48" s="228"/>
    </row>
    <row r="49" spans="1:5" ht="20.25" customHeight="1" x14ac:dyDescent="0.25">
      <c r="A49" s="380" t="s">
        <v>184</v>
      </c>
      <c r="B49" s="381"/>
      <c r="C49" s="381"/>
      <c r="D49" s="382"/>
    </row>
    <row r="50" spans="1:5" ht="20.25" customHeight="1" x14ac:dyDescent="0.25">
      <c r="A50" s="354" t="s">
        <v>179</v>
      </c>
      <c r="B50" s="355"/>
      <c r="C50" s="383">
        <f ca="1">-0.0333+(0.4665/((1000*C42/1000)^0.21))</f>
        <v>0.17838251267211155</v>
      </c>
      <c r="D50" s="384"/>
    </row>
    <row r="51" spans="1:5" ht="20.25" customHeight="1" x14ac:dyDescent="0.25">
      <c r="A51" s="356" t="s">
        <v>180</v>
      </c>
      <c r="B51" s="357"/>
      <c r="C51" s="387">
        <f ca="1">0.13+(0.21/((1000*C42/1000+0.002)^0.21))</f>
        <v>0.22529023394621078</v>
      </c>
      <c r="D51" s="388"/>
    </row>
    <row r="52" spans="1:5" ht="20.25" customHeight="1" x14ac:dyDescent="0.25">
      <c r="A52" s="354" t="s">
        <v>181</v>
      </c>
      <c r="B52" s="355"/>
      <c r="C52" s="383">
        <f>0.621*EXP(-0.457*C35)</f>
        <v>0.34401582114401041</v>
      </c>
      <c r="D52" s="384"/>
    </row>
    <row r="53" spans="1:5" ht="20.25" customHeight="1" x14ac:dyDescent="0.25">
      <c r="A53" s="356" t="s">
        <v>182</v>
      </c>
      <c r="B53" s="357"/>
      <c r="C53" s="387">
        <f>'Berechnung_Yu&amp;Stand'!J1086</f>
        <v>0.28195573365713278</v>
      </c>
      <c r="D53" s="388"/>
    </row>
    <row r="54" spans="1:5" ht="20.25" customHeight="1" thickBot="1" x14ac:dyDescent="0.3">
      <c r="A54" s="385" t="s">
        <v>183</v>
      </c>
      <c r="B54" s="386"/>
      <c r="C54" s="389">
        <f>0.353-0.068*C35+0.146*F20</f>
        <v>0.2658388906877705</v>
      </c>
      <c r="D54" s="390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124.10221447543159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124.10221447543159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123.20442895086319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122.30664342629484</v>
      </c>
    </row>
    <row r="7" spans="1:5" x14ac:dyDescent="0.25">
      <c r="A7" s="16">
        <f>Statistik!F23*100</f>
        <v>6.7674261222648316E-2</v>
      </c>
      <c r="B7" s="18">
        <f>'Input-data'!B22</f>
        <v>6.3E-2</v>
      </c>
      <c r="D7" s="2">
        <v>99</v>
      </c>
      <c r="E7" s="6">
        <f t="shared" ca="1" si="0"/>
        <v>121.40885790172644</v>
      </c>
    </row>
    <row r="8" spans="1:5" x14ac:dyDescent="0.25">
      <c r="A8" s="16">
        <f>Statistik!F22*100</f>
        <v>0.13534852244529663</v>
      </c>
      <c r="B8" s="18">
        <v>0.125</v>
      </c>
      <c r="D8" s="2">
        <v>98.75</v>
      </c>
      <c r="E8" s="6">
        <f t="shared" ca="1" si="0"/>
        <v>120.51107237715803</v>
      </c>
    </row>
    <row r="9" spans="1:5" x14ac:dyDescent="0.25">
      <c r="A9" s="16">
        <f>Statistik!F21*100</f>
        <v>0.27069704489059326</v>
      </c>
      <c r="B9" s="18">
        <f>'Input-data'!B20</f>
        <v>0.25</v>
      </c>
      <c r="D9" s="2">
        <v>98.5</v>
      </c>
      <c r="E9" s="6">
        <f t="shared" ca="1" si="0"/>
        <v>119.61328685258962</v>
      </c>
    </row>
    <row r="10" spans="1:5" x14ac:dyDescent="0.25">
      <c r="A10" s="16">
        <f>Statistik!F20*100</f>
        <v>0.49627791563275436</v>
      </c>
      <c r="B10" s="18">
        <f>'Input-data'!B19</f>
        <v>0.5</v>
      </c>
      <c r="D10" s="2">
        <v>98.25</v>
      </c>
      <c r="E10" s="6">
        <f t="shared" ca="1" si="0"/>
        <v>118.71550132802122</v>
      </c>
    </row>
    <row r="11" spans="1:5" x14ac:dyDescent="0.25">
      <c r="A11" s="16">
        <f>Statistik!F19*100</f>
        <v>0.5865102639296188</v>
      </c>
      <c r="B11" s="18">
        <f>'Input-data'!B18</f>
        <v>1</v>
      </c>
      <c r="D11" s="2">
        <v>98</v>
      </c>
      <c r="E11" s="6">
        <f t="shared" ca="1" si="0"/>
        <v>117.81771580345287</v>
      </c>
    </row>
    <row r="12" spans="1:5" x14ac:dyDescent="0.25">
      <c r="A12" s="16">
        <f>Statistik!F18*100</f>
        <v>1.1730205278592376</v>
      </c>
      <c r="B12" s="18">
        <f>'Input-data'!B17</f>
        <v>2</v>
      </c>
      <c r="D12" s="2">
        <v>97.75</v>
      </c>
      <c r="E12" s="6">
        <f t="shared" ca="1" si="0"/>
        <v>116.91993027888446</v>
      </c>
    </row>
    <row r="13" spans="1:5" x14ac:dyDescent="0.25">
      <c r="A13" s="16">
        <f>Statistik!F17*100</f>
        <v>2.9551094067223098</v>
      </c>
      <c r="B13" s="18">
        <f>'Input-data'!B16</f>
        <v>4</v>
      </c>
      <c r="D13" s="2">
        <v>97.5</v>
      </c>
      <c r="E13" s="6">
        <f t="shared" ca="1" si="0"/>
        <v>116.02214475431606</v>
      </c>
    </row>
    <row r="14" spans="1:5" x14ac:dyDescent="0.25">
      <c r="A14" s="16">
        <f>Statistik!F16*100</f>
        <v>7.7374238664561252</v>
      </c>
      <c r="B14" s="18">
        <f>'Input-data'!B15</f>
        <v>8</v>
      </c>
      <c r="D14" s="2">
        <v>97.25</v>
      </c>
      <c r="E14" s="6">
        <f t="shared" ca="1" si="0"/>
        <v>115.12435922974765</v>
      </c>
    </row>
    <row r="15" spans="1:5" x14ac:dyDescent="0.25">
      <c r="A15" s="16">
        <f>Statistik!F15*100</f>
        <v>16.760658696142567</v>
      </c>
      <c r="B15" s="18">
        <f>'Input-data'!B14</f>
        <v>16</v>
      </c>
      <c r="D15" s="2">
        <v>97</v>
      </c>
      <c r="E15" s="6">
        <f t="shared" ca="1" si="0"/>
        <v>114.22657370517931</v>
      </c>
    </row>
    <row r="16" spans="1:5" x14ac:dyDescent="0.25">
      <c r="A16" s="16">
        <f>Statistik!F14*100</f>
        <v>31.761786600496279</v>
      </c>
      <c r="B16" s="18">
        <f>'Input-data'!B13</f>
        <v>31.5</v>
      </c>
      <c r="D16" s="2">
        <v>96.75</v>
      </c>
      <c r="E16" s="6">
        <f t="shared" ca="1" si="0"/>
        <v>113.3287881806109</v>
      </c>
    </row>
    <row r="17" spans="1:5" x14ac:dyDescent="0.25">
      <c r="A17" s="16">
        <f>Statistik!F13*100</f>
        <v>83.013760433115266</v>
      </c>
      <c r="B17" s="18">
        <v>64</v>
      </c>
      <c r="D17" s="2">
        <v>96.5</v>
      </c>
      <c r="E17" s="6">
        <f t="shared" ca="1" si="0"/>
        <v>112.43100265604249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111.53321713147409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110.63543160690568</v>
      </c>
    </row>
    <row r="20" spans="1:5" x14ac:dyDescent="0.25">
      <c r="D20" s="2">
        <v>95.75</v>
      </c>
      <c r="E20" s="6">
        <f t="shared" ca="1" si="0"/>
        <v>109.73764608233733</v>
      </c>
    </row>
    <row r="21" spans="1:5" x14ac:dyDescent="0.25">
      <c r="D21" s="2">
        <v>95.5</v>
      </c>
      <c r="E21" s="6">
        <f t="shared" ca="1" si="0"/>
        <v>108.83986055776893</v>
      </c>
    </row>
    <row r="22" spans="1:5" x14ac:dyDescent="0.25">
      <c r="D22" s="2">
        <v>95.25</v>
      </c>
      <c r="E22" s="6">
        <f t="shared" ca="1" si="0"/>
        <v>107.94207503320052</v>
      </c>
    </row>
    <row r="23" spans="1:5" x14ac:dyDescent="0.25">
      <c r="D23" s="2">
        <v>95</v>
      </c>
      <c r="E23" s="6">
        <f t="shared" ca="1" si="0"/>
        <v>107.04428950863212</v>
      </c>
    </row>
    <row r="24" spans="1:5" x14ac:dyDescent="0.25">
      <c r="D24" s="2">
        <v>94.75</v>
      </c>
      <c r="E24" s="6">
        <f t="shared" ca="1" si="0"/>
        <v>106.14650398406377</v>
      </c>
    </row>
    <row r="25" spans="1:5" x14ac:dyDescent="0.25">
      <c r="D25" s="2">
        <v>94.5</v>
      </c>
      <c r="E25" s="6">
        <f t="shared" ca="1" si="0"/>
        <v>105.24871845949536</v>
      </c>
    </row>
    <row r="26" spans="1:5" x14ac:dyDescent="0.25">
      <c r="D26" s="2">
        <v>94.25</v>
      </c>
      <c r="E26" s="6">
        <f t="shared" ca="1" si="0"/>
        <v>104.35093293492696</v>
      </c>
    </row>
    <row r="27" spans="1:5" x14ac:dyDescent="0.25">
      <c r="D27" s="2">
        <v>94</v>
      </c>
      <c r="E27" s="6">
        <f t="shared" ca="1" si="0"/>
        <v>103.45314741035855</v>
      </c>
    </row>
    <row r="28" spans="1:5" x14ac:dyDescent="0.25">
      <c r="D28" s="2">
        <v>93.75</v>
      </c>
      <c r="E28" s="6">
        <f t="shared" ca="1" si="0"/>
        <v>102.55536188579021</v>
      </c>
    </row>
    <row r="29" spans="1:5" x14ac:dyDescent="0.25">
      <c r="D29" s="2">
        <v>93.5</v>
      </c>
      <c r="E29" s="6">
        <f t="shared" ca="1" si="0"/>
        <v>101.6575763612218</v>
      </c>
    </row>
    <row r="30" spans="1:5" x14ac:dyDescent="0.25">
      <c r="D30" s="2">
        <v>93.25</v>
      </c>
      <c r="E30" s="6">
        <f t="shared" ca="1" si="0"/>
        <v>100.75979083665339</v>
      </c>
    </row>
    <row r="31" spans="1:5" x14ac:dyDescent="0.25">
      <c r="D31" s="2">
        <v>93</v>
      </c>
      <c r="E31" s="6">
        <f t="shared" ca="1" si="0"/>
        <v>99.862005312084989</v>
      </c>
    </row>
    <row r="32" spans="1:5" x14ac:dyDescent="0.25">
      <c r="D32" s="2">
        <v>92.75</v>
      </c>
      <c r="E32" s="6">
        <f t="shared" ca="1" si="0"/>
        <v>98.964219787516583</v>
      </c>
    </row>
    <row r="33" spans="4:5" x14ac:dyDescent="0.25">
      <c r="D33" s="2">
        <v>92.5</v>
      </c>
      <c r="E33" s="6">
        <f t="shared" ca="1" si="0"/>
        <v>98.066434262948235</v>
      </c>
    </row>
    <row r="34" spans="4:5" x14ac:dyDescent="0.25">
      <c r="D34" s="2">
        <v>92.25</v>
      </c>
      <c r="E34" s="6">
        <f t="shared" ca="1" si="0"/>
        <v>97.168648738379829</v>
      </c>
    </row>
    <row r="35" spans="4:5" x14ac:dyDescent="0.25">
      <c r="D35" s="2">
        <v>92</v>
      </c>
      <c r="E35" s="6">
        <f t="shared" ca="1" si="0"/>
        <v>96.270863213811424</v>
      </c>
    </row>
    <row r="36" spans="4:5" x14ac:dyDescent="0.25">
      <c r="D36" s="2">
        <v>91.75</v>
      </c>
      <c r="E36" s="6">
        <f t="shared" ca="1" si="0"/>
        <v>95.373077689243019</v>
      </c>
    </row>
    <row r="37" spans="4:5" x14ac:dyDescent="0.25">
      <c r="D37" s="2">
        <v>91.5</v>
      </c>
      <c r="E37" s="6">
        <f t="shared" ca="1" si="0"/>
        <v>94.47529216467467</v>
      </c>
    </row>
    <row r="38" spans="4:5" x14ac:dyDescent="0.25">
      <c r="D38" s="2">
        <v>91.25</v>
      </c>
      <c r="E38" s="6">
        <f t="shared" ca="1" si="0"/>
        <v>93.577506640106265</v>
      </c>
    </row>
    <row r="39" spans="4:5" x14ac:dyDescent="0.25">
      <c r="D39" s="2">
        <v>91</v>
      </c>
      <c r="E39" s="6">
        <f t="shared" ca="1" si="0"/>
        <v>92.679721115537859</v>
      </c>
    </row>
    <row r="40" spans="4:5" x14ac:dyDescent="0.25">
      <c r="D40" s="2">
        <v>90.75</v>
      </c>
      <c r="E40" s="6">
        <f t="shared" ca="1" si="0"/>
        <v>91.781935590969454</v>
      </c>
    </row>
    <row r="41" spans="4:5" x14ac:dyDescent="0.25">
      <c r="D41" s="2">
        <v>90.5</v>
      </c>
      <c r="E41" s="6">
        <f t="shared" ca="1" si="0"/>
        <v>90.884150066401048</v>
      </c>
    </row>
    <row r="42" spans="4:5" x14ac:dyDescent="0.25">
      <c r="D42" s="2">
        <v>90.25</v>
      </c>
      <c r="E42" s="6">
        <f t="shared" ca="1" si="0"/>
        <v>89.9863645418327</v>
      </c>
    </row>
    <row r="43" spans="4:5" x14ac:dyDescent="0.25">
      <c r="D43" s="2">
        <v>90</v>
      </c>
      <c r="E43" s="6">
        <f t="shared" ca="1" si="0"/>
        <v>89.088579017264294</v>
      </c>
    </row>
    <row r="44" spans="4:5" x14ac:dyDescent="0.25">
      <c r="D44" s="2">
        <v>89.75</v>
      </c>
      <c r="E44" s="6">
        <f t="shared" ca="1" si="0"/>
        <v>88.190793492695889</v>
      </c>
    </row>
    <row r="45" spans="4:5" x14ac:dyDescent="0.25">
      <c r="D45" s="2">
        <v>89.5</v>
      </c>
      <c r="E45" s="6">
        <f t="shared" ca="1" si="0"/>
        <v>87.293007968127483</v>
      </c>
    </row>
    <row r="46" spans="4:5" x14ac:dyDescent="0.25">
      <c r="D46" s="2">
        <v>89.25</v>
      </c>
      <c r="E46" s="6">
        <f t="shared" ca="1" si="0"/>
        <v>86.395222443559135</v>
      </c>
    </row>
    <row r="47" spans="4:5" x14ac:dyDescent="0.25">
      <c r="D47" s="2">
        <v>89</v>
      </c>
      <c r="E47" s="6">
        <f t="shared" ca="1" si="0"/>
        <v>85.497436918990729</v>
      </c>
    </row>
    <row r="48" spans="4:5" x14ac:dyDescent="0.25">
      <c r="D48" s="2">
        <v>88.75</v>
      </c>
      <c r="E48" s="6">
        <f t="shared" ca="1" si="0"/>
        <v>84.599651394422324</v>
      </c>
    </row>
    <row r="49" spans="4:5" x14ac:dyDescent="0.25">
      <c r="D49" s="2">
        <v>88.5</v>
      </c>
      <c r="E49" s="6">
        <f t="shared" ca="1" si="0"/>
        <v>83.701865869853918</v>
      </c>
    </row>
    <row r="50" spans="4:5" x14ac:dyDescent="0.25">
      <c r="D50" s="2">
        <v>88.25</v>
      </c>
      <c r="E50" s="6">
        <f t="shared" ca="1" si="0"/>
        <v>82.804080345285513</v>
      </c>
    </row>
    <row r="51" spans="4:5" x14ac:dyDescent="0.25">
      <c r="D51" s="2">
        <v>88</v>
      </c>
      <c r="E51" s="6">
        <f t="shared" ca="1" si="0"/>
        <v>81.906294820717164</v>
      </c>
    </row>
    <row r="52" spans="4:5" x14ac:dyDescent="0.25">
      <c r="D52" s="2">
        <v>87.75</v>
      </c>
      <c r="E52" s="6">
        <f t="shared" ca="1" si="0"/>
        <v>81.008509296148759</v>
      </c>
    </row>
    <row r="53" spans="4:5" x14ac:dyDescent="0.25">
      <c r="D53" s="2">
        <v>87.5</v>
      </c>
      <c r="E53" s="6">
        <f t="shared" ca="1" si="0"/>
        <v>80.110723771580354</v>
      </c>
    </row>
    <row r="54" spans="4:5" x14ac:dyDescent="0.25">
      <c r="D54" s="2">
        <v>87.25</v>
      </c>
      <c r="E54" s="6">
        <f t="shared" ca="1" si="0"/>
        <v>79.212938247011948</v>
      </c>
    </row>
    <row r="55" spans="4:5" x14ac:dyDescent="0.25">
      <c r="D55" s="2">
        <v>87</v>
      </c>
      <c r="E55" s="6">
        <f t="shared" ca="1" si="0"/>
        <v>78.315152722443599</v>
      </c>
    </row>
    <row r="56" spans="4:5" x14ac:dyDescent="0.25">
      <c r="D56" s="2">
        <v>86.75</v>
      </c>
      <c r="E56" s="6">
        <f t="shared" ca="1" si="0"/>
        <v>77.417367197875194</v>
      </c>
    </row>
    <row r="57" spans="4:5" x14ac:dyDescent="0.25">
      <c r="D57" s="2">
        <v>86.5</v>
      </c>
      <c r="E57" s="6">
        <f t="shared" ca="1" si="0"/>
        <v>76.519581673306789</v>
      </c>
    </row>
    <row r="58" spans="4:5" x14ac:dyDescent="0.25">
      <c r="D58" s="2">
        <v>86.25</v>
      </c>
      <c r="E58" s="6">
        <f t="shared" ca="1" si="0"/>
        <v>75.621796148738383</v>
      </c>
    </row>
    <row r="59" spans="4:5" x14ac:dyDescent="0.25">
      <c r="D59" s="2">
        <v>86</v>
      </c>
      <c r="E59" s="6">
        <f t="shared" ca="1" si="0"/>
        <v>74.724010624169978</v>
      </c>
    </row>
    <row r="60" spans="4:5" x14ac:dyDescent="0.25">
      <c r="D60" s="2">
        <v>85.75</v>
      </c>
      <c r="E60" s="6">
        <f t="shared" ca="1" si="0"/>
        <v>73.826225099601629</v>
      </c>
    </row>
    <row r="61" spans="4:5" x14ac:dyDescent="0.25">
      <c r="D61" s="2">
        <v>85.5</v>
      </c>
      <c r="E61" s="6">
        <f t="shared" ca="1" si="0"/>
        <v>72.928439575033224</v>
      </c>
    </row>
    <row r="62" spans="4:5" x14ac:dyDescent="0.25">
      <c r="D62" s="2">
        <v>85.25</v>
      </c>
      <c r="E62" s="6">
        <f t="shared" ca="1" si="0"/>
        <v>72.030654050464818</v>
      </c>
    </row>
    <row r="63" spans="4:5" x14ac:dyDescent="0.25">
      <c r="D63" s="2">
        <v>85</v>
      </c>
      <c r="E63" s="6">
        <f t="shared" ca="1" si="0"/>
        <v>71.132868525896413</v>
      </c>
    </row>
    <row r="64" spans="4:5" x14ac:dyDescent="0.25">
      <c r="D64" s="2">
        <v>84.75</v>
      </c>
      <c r="E64" s="6">
        <f t="shared" ca="1" si="0"/>
        <v>70.235083001328064</v>
      </c>
    </row>
    <row r="65" spans="4:5" x14ac:dyDescent="0.25">
      <c r="D65" s="2">
        <v>84.5</v>
      </c>
      <c r="E65" s="6">
        <f t="shared" ca="1" si="0"/>
        <v>69.337297476759659</v>
      </c>
    </row>
    <row r="66" spans="4:5" x14ac:dyDescent="0.25">
      <c r="D66" s="2">
        <v>84.25</v>
      </c>
      <c r="E66" s="6">
        <f t="shared" ca="1" si="0"/>
        <v>68.439511952191253</v>
      </c>
    </row>
    <row r="67" spans="4:5" x14ac:dyDescent="0.25">
      <c r="D67" s="2">
        <v>84</v>
      </c>
      <c r="E67" s="6">
        <f t="shared" ca="1" si="0"/>
        <v>67.541726427622848</v>
      </c>
    </row>
    <row r="68" spans="4:5" x14ac:dyDescent="0.25">
      <c r="D68" s="2">
        <v>83.75</v>
      </c>
      <c r="E68" s="6">
        <f t="shared" ca="1" si="0"/>
        <v>66.643940903054443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65.746155378486094</v>
      </c>
    </row>
    <row r="70" spans="4:5" x14ac:dyDescent="0.25">
      <c r="D70" s="2">
        <v>83.25</v>
      </c>
      <c r="E70" s="6">
        <f t="shared" ca="1" si="1"/>
        <v>64.848369853917688</v>
      </c>
    </row>
    <row r="71" spans="4:5" x14ac:dyDescent="0.25">
      <c r="D71" s="2">
        <v>83</v>
      </c>
      <c r="E71" s="6">
        <f t="shared" ca="1" si="1"/>
        <v>63.991274207746486</v>
      </c>
    </row>
    <row r="72" spans="4:5" x14ac:dyDescent="0.25">
      <c r="D72" s="2">
        <v>82.75</v>
      </c>
      <c r="E72" s="6">
        <f t="shared" ca="1" si="1"/>
        <v>63.832743727992963</v>
      </c>
    </row>
    <row r="73" spans="4:5" x14ac:dyDescent="0.25">
      <c r="D73" s="2">
        <v>82.5</v>
      </c>
      <c r="E73" s="6">
        <f t="shared" ca="1" si="1"/>
        <v>63.67421324823944</v>
      </c>
    </row>
    <row r="74" spans="4:5" x14ac:dyDescent="0.25">
      <c r="D74" s="2">
        <v>82.25</v>
      </c>
      <c r="E74" s="6">
        <f t="shared" ca="1" si="1"/>
        <v>63.515682768485917</v>
      </c>
    </row>
    <row r="75" spans="4:5" x14ac:dyDescent="0.25">
      <c r="D75" s="2">
        <v>82</v>
      </c>
      <c r="E75" s="6">
        <f t="shared" ca="1" si="1"/>
        <v>63.357152288732401</v>
      </c>
    </row>
    <row r="76" spans="4:5" x14ac:dyDescent="0.25">
      <c r="D76" s="2">
        <v>81.75</v>
      </c>
      <c r="E76" s="6">
        <f t="shared" ca="1" si="1"/>
        <v>63.198621808978878</v>
      </c>
    </row>
    <row r="77" spans="4:5" x14ac:dyDescent="0.25">
      <c r="D77" s="2">
        <v>81.5</v>
      </c>
      <c r="E77" s="6">
        <f t="shared" ca="1" si="1"/>
        <v>63.040091329225355</v>
      </c>
    </row>
    <row r="78" spans="4:5" x14ac:dyDescent="0.25">
      <c r="D78" s="2">
        <v>81.25</v>
      </c>
      <c r="E78" s="6">
        <f t="shared" ca="1" si="1"/>
        <v>62.881560849471832</v>
      </c>
    </row>
    <row r="79" spans="4:5" x14ac:dyDescent="0.25">
      <c r="D79" s="2">
        <v>81</v>
      </c>
      <c r="E79" s="6">
        <f t="shared" ca="1" si="1"/>
        <v>62.723030369718316</v>
      </c>
    </row>
    <row r="80" spans="4:5" x14ac:dyDescent="0.25">
      <c r="D80" s="2">
        <v>80.75</v>
      </c>
      <c r="E80" s="6">
        <f t="shared" ca="1" si="1"/>
        <v>62.564499889964793</v>
      </c>
    </row>
    <row r="81" spans="4:5" x14ac:dyDescent="0.25">
      <c r="D81" s="2">
        <v>80.5</v>
      </c>
      <c r="E81" s="6">
        <f t="shared" ca="1" si="1"/>
        <v>62.40596941021127</v>
      </c>
    </row>
    <row r="82" spans="4:5" x14ac:dyDescent="0.25">
      <c r="D82" s="2">
        <v>80.25</v>
      </c>
      <c r="E82" s="6">
        <f t="shared" ca="1" si="1"/>
        <v>62.247438930457747</v>
      </c>
    </row>
    <row r="83" spans="4:5" x14ac:dyDescent="0.25">
      <c r="D83" s="2">
        <v>80</v>
      </c>
      <c r="E83" s="6">
        <f t="shared" ca="1" si="1"/>
        <v>62.088908450704231</v>
      </c>
    </row>
    <row r="84" spans="4:5" x14ac:dyDescent="0.25">
      <c r="D84" s="2">
        <v>79.75</v>
      </c>
      <c r="E84" s="6">
        <f t="shared" ca="1" si="1"/>
        <v>61.930377970950708</v>
      </c>
    </row>
    <row r="85" spans="4:5" x14ac:dyDescent="0.25">
      <c r="D85" s="2">
        <v>79.5</v>
      </c>
      <c r="E85" s="6">
        <f t="shared" ca="1" si="1"/>
        <v>61.771847491197185</v>
      </c>
    </row>
    <row r="86" spans="4:5" x14ac:dyDescent="0.25">
      <c r="D86" s="2">
        <v>79.25</v>
      </c>
      <c r="E86" s="6">
        <f t="shared" ca="1" si="1"/>
        <v>61.613317011443669</v>
      </c>
    </row>
    <row r="87" spans="4:5" x14ac:dyDescent="0.25">
      <c r="D87" s="2">
        <v>79</v>
      </c>
      <c r="E87" s="6">
        <f t="shared" ca="1" si="1"/>
        <v>61.454786531690146</v>
      </c>
    </row>
    <row r="88" spans="4:5" x14ac:dyDescent="0.25">
      <c r="D88" s="2">
        <v>78.75</v>
      </c>
      <c r="E88" s="6">
        <f t="shared" ca="1" si="1"/>
        <v>61.296256051936624</v>
      </c>
    </row>
    <row r="89" spans="4:5" x14ac:dyDescent="0.25">
      <c r="D89" s="2">
        <v>78.5</v>
      </c>
      <c r="E89" s="6">
        <f t="shared" ca="1" si="1"/>
        <v>61.137725572183101</v>
      </c>
    </row>
    <row r="90" spans="4:5" x14ac:dyDescent="0.25">
      <c r="D90" s="2">
        <v>78.25</v>
      </c>
      <c r="E90" s="6">
        <f t="shared" ca="1" si="1"/>
        <v>60.979195092429585</v>
      </c>
    </row>
    <row r="91" spans="4:5" x14ac:dyDescent="0.25">
      <c r="D91" s="2">
        <v>78</v>
      </c>
      <c r="E91" s="6">
        <f t="shared" ca="1" si="1"/>
        <v>60.820664612676062</v>
      </c>
    </row>
    <row r="92" spans="4:5" x14ac:dyDescent="0.25">
      <c r="D92" s="2">
        <v>77.75</v>
      </c>
      <c r="E92" s="6">
        <f t="shared" ca="1" si="1"/>
        <v>60.662134132922539</v>
      </c>
    </row>
    <row r="93" spans="4:5" x14ac:dyDescent="0.25">
      <c r="D93" s="2">
        <v>77.5</v>
      </c>
      <c r="E93" s="6">
        <f t="shared" ca="1" si="1"/>
        <v>60.503603653169016</v>
      </c>
    </row>
    <row r="94" spans="4:5" x14ac:dyDescent="0.25">
      <c r="D94" s="2">
        <v>77.25</v>
      </c>
      <c r="E94" s="6">
        <f t="shared" ca="1" si="1"/>
        <v>60.3450731734155</v>
      </c>
    </row>
    <row r="95" spans="4:5" x14ac:dyDescent="0.25">
      <c r="D95" s="2">
        <v>77</v>
      </c>
      <c r="E95" s="6">
        <f t="shared" ca="1" si="1"/>
        <v>60.186542693661977</v>
      </c>
    </row>
    <row r="96" spans="4:5" x14ac:dyDescent="0.25">
      <c r="D96" s="2">
        <v>76.75</v>
      </c>
      <c r="E96" s="6">
        <f t="shared" ca="1" si="1"/>
        <v>60.028012213908454</v>
      </c>
    </row>
    <row r="97" spans="4:5" x14ac:dyDescent="0.25">
      <c r="D97" s="2">
        <v>76.5</v>
      </c>
      <c r="E97" s="6">
        <f t="shared" ca="1" si="1"/>
        <v>59.869481734154931</v>
      </c>
    </row>
    <row r="98" spans="4:5" x14ac:dyDescent="0.25">
      <c r="D98" s="2">
        <v>76.25</v>
      </c>
      <c r="E98" s="6">
        <f t="shared" ca="1" si="1"/>
        <v>59.710951254401415</v>
      </c>
    </row>
    <row r="99" spans="4:5" x14ac:dyDescent="0.25">
      <c r="D99" s="2">
        <v>76</v>
      </c>
      <c r="E99" s="6">
        <f t="shared" ca="1" si="1"/>
        <v>59.552420774647892</v>
      </c>
    </row>
    <row r="100" spans="4:5" x14ac:dyDescent="0.25">
      <c r="D100" s="2">
        <v>75.75</v>
      </c>
      <c r="E100" s="6">
        <f t="shared" ca="1" si="1"/>
        <v>59.393890294894369</v>
      </c>
    </row>
    <row r="101" spans="4:5" x14ac:dyDescent="0.25">
      <c r="D101" s="2">
        <v>75.5</v>
      </c>
      <c r="E101" s="6">
        <f t="shared" ca="1" si="1"/>
        <v>59.235359815140846</v>
      </c>
    </row>
    <row r="102" spans="4:5" x14ac:dyDescent="0.25">
      <c r="D102" s="2">
        <v>75.25</v>
      </c>
      <c r="E102" s="6">
        <f t="shared" ca="1" si="1"/>
        <v>59.07682933538733</v>
      </c>
    </row>
    <row r="103" spans="4:5" x14ac:dyDescent="0.25">
      <c r="D103" s="2">
        <v>75</v>
      </c>
      <c r="E103" s="6">
        <f t="shared" ca="1" si="1"/>
        <v>58.918298855633807</v>
      </c>
    </row>
    <row r="104" spans="4:5" x14ac:dyDescent="0.25">
      <c r="D104" s="2">
        <v>74.75</v>
      </c>
      <c r="E104" s="6">
        <f t="shared" ca="1" si="1"/>
        <v>58.759768375880284</v>
      </c>
    </row>
    <row r="105" spans="4:5" x14ac:dyDescent="0.25">
      <c r="D105" s="2">
        <v>74.5</v>
      </c>
      <c r="E105" s="6">
        <f t="shared" ca="1" si="1"/>
        <v>58.601237896126761</v>
      </c>
    </row>
    <row r="106" spans="4:5" x14ac:dyDescent="0.25">
      <c r="D106" s="2">
        <v>74.25</v>
      </c>
      <c r="E106" s="6">
        <f t="shared" ca="1" si="1"/>
        <v>58.442707416373246</v>
      </c>
    </row>
    <row r="107" spans="4:5" x14ac:dyDescent="0.25">
      <c r="D107" s="2">
        <v>74</v>
      </c>
      <c r="E107" s="6">
        <f t="shared" ca="1" si="1"/>
        <v>58.284176936619723</v>
      </c>
    </row>
    <row r="108" spans="4:5" x14ac:dyDescent="0.25">
      <c r="D108" s="2">
        <v>73.75</v>
      </c>
      <c r="E108" s="6">
        <f t="shared" ca="1" si="1"/>
        <v>58.1256464568662</v>
      </c>
    </row>
    <row r="109" spans="4:5" x14ac:dyDescent="0.25">
      <c r="D109" s="2">
        <v>73.5</v>
      </c>
      <c r="E109" s="6">
        <f t="shared" ca="1" si="1"/>
        <v>57.967115977112677</v>
      </c>
    </row>
    <row r="110" spans="4:5" x14ac:dyDescent="0.25">
      <c r="D110" s="2">
        <v>73.25</v>
      </c>
      <c r="E110" s="6">
        <f t="shared" ca="1" si="1"/>
        <v>57.808585497359161</v>
      </c>
    </row>
    <row r="111" spans="4:5" x14ac:dyDescent="0.25">
      <c r="D111" s="2">
        <v>73</v>
      </c>
      <c r="E111" s="6">
        <f t="shared" ca="1" si="1"/>
        <v>57.650055017605638</v>
      </c>
    </row>
    <row r="112" spans="4:5" x14ac:dyDescent="0.25">
      <c r="D112" s="2">
        <v>72.75</v>
      </c>
      <c r="E112" s="6">
        <f t="shared" ca="1" si="1"/>
        <v>57.491524537852115</v>
      </c>
    </row>
    <row r="113" spans="4:5" x14ac:dyDescent="0.25">
      <c r="D113" s="2">
        <v>72.5</v>
      </c>
      <c r="E113" s="6">
        <f t="shared" ca="1" si="1"/>
        <v>57.332994058098592</v>
      </c>
    </row>
    <row r="114" spans="4:5" x14ac:dyDescent="0.25">
      <c r="D114" s="2">
        <v>72.25</v>
      </c>
      <c r="E114" s="6">
        <f t="shared" ca="1" si="1"/>
        <v>57.174463578345076</v>
      </c>
    </row>
    <row r="115" spans="4:5" x14ac:dyDescent="0.25">
      <c r="D115" s="2">
        <v>72</v>
      </c>
      <c r="E115" s="6">
        <f t="shared" ca="1" si="1"/>
        <v>57.015933098591553</v>
      </c>
    </row>
    <row r="116" spans="4:5" x14ac:dyDescent="0.25">
      <c r="D116" s="2">
        <v>71.75</v>
      </c>
      <c r="E116" s="6">
        <f t="shared" ca="1" si="1"/>
        <v>56.85740261883803</v>
      </c>
    </row>
    <row r="117" spans="4:5" x14ac:dyDescent="0.25">
      <c r="D117" s="2">
        <v>71.5</v>
      </c>
      <c r="E117" s="6">
        <f t="shared" ca="1" si="1"/>
        <v>56.698872139084507</v>
      </c>
    </row>
    <row r="118" spans="4:5" x14ac:dyDescent="0.25">
      <c r="D118" s="2">
        <v>71.25</v>
      </c>
      <c r="E118" s="6">
        <f t="shared" ca="1" si="1"/>
        <v>56.540341659330991</v>
      </c>
    </row>
    <row r="119" spans="4:5" x14ac:dyDescent="0.25">
      <c r="D119" s="2">
        <v>71</v>
      </c>
      <c r="E119" s="6">
        <f t="shared" ca="1" si="1"/>
        <v>56.381811179577468</v>
      </c>
    </row>
    <row r="120" spans="4:5" x14ac:dyDescent="0.25">
      <c r="D120" s="2">
        <v>70.75</v>
      </c>
      <c r="E120" s="6">
        <f t="shared" ca="1" si="1"/>
        <v>56.223280699823945</v>
      </c>
    </row>
    <row r="121" spans="4:5" x14ac:dyDescent="0.25">
      <c r="D121" s="2">
        <v>70.5</v>
      </c>
      <c r="E121" s="6">
        <f t="shared" ca="1" si="1"/>
        <v>56.064750220070422</v>
      </c>
    </row>
    <row r="122" spans="4:5" x14ac:dyDescent="0.25">
      <c r="D122" s="2">
        <v>70.25</v>
      </c>
      <c r="E122" s="6">
        <f t="shared" ca="1" si="1"/>
        <v>55.906219740316907</v>
      </c>
    </row>
    <row r="123" spans="4:5" x14ac:dyDescent="0.25">
      <c r="D123" s="2">
        <v>70</v>
      </c>
      <c r="E123" s="6">
        <f t="shared" ca="1" si="1"/>
        <v>55.747689260563384</v>
      </c>
    </row>
    <row r="124" spans="4:5" x14ac:dyDescent="0.25">
      <c r="D124" s="2">
        <v>69.75</v>
      </c>
      <c r="E124" s="6">
        <f t="shared" ca="1" si="1"/>
        <v>55.589158780809861</v>
      </c>
    </row>
    <row r="125" spans="4:5" x14ac:dyDescent="0.25">
      <c r="D125" s="2">
        <v>69.5</v>
      </c>
      <c r="E125" s="6">
        <f t="shared" ca="1" si="1"/>
        <v>55.430628301056338</v>
      </c>
    </row>
    <row r="126" spans="4:5" x14ac:dyDescent="0.25">
      <c r="D126" s="2">
        <v>69.25</v>
      </c>
      <c r="E126" s="6">
        <f t="shared" ca="1" si="1"/>
        <v>55.272097821302822</v>
      </c>
    </row>
    <row r="127" spans="4:5" x14ac:dyDescent="0.25">
      <c r="D127" s="2">
        <v>69</v>
      </c>
      <c r="E127" s="6">
        <f t="shared" ca="1" si="1"/>
        <v>55.113567341549299</v>
      </c>
    </row>
    <row r="128" spans="4:5" x14ac:dyDescent="0.25">
      <c r="D128" s="2">
        <v>68.75</v>
      </c>
      <c r="E128" s="6">
        <f t="shared" ca="1" si="1"/>
        <v>54.955036861795776</v>
      </c>
    </row>
    <row r="129" spans="4:5" x14ac:dyDescent="0.25">
      <c r="D129" s="2">
        <v>68.5</v>
      </c>
      <c r="E129" s="6">
        <f t="shared" ca="1" si="1"/>
        <v>54.796506382042253</v>
      </c>
    </row>
    <row r="130" spans="4:5" x14ac:dyDescent="0.25">
      <c r="D130" s="2">
        <v>68.25</v>
      </c>
      <c r="E130" s="6">
        <f t="shared" ca="1" si="1"/>
        <v>54.637975902288737</v>
      </c>
    </row>
    <row r="131" spans="4:5" x14ac:dyDescent="0.25">
      <c r="D131" s="2">
        <v>68</v>
      </c>
      <c r="E131" s="6">
        <f t="shared" ca="1" si="1"/>
        <v>54.479445422535214</v>
      </c>
    </row>
    <row r="132" spans="4:5" x14ac:dyDescent="0.25">
      <c r="D132" s="2">
        <v>67.75</v>
      </c>
      <c r="E132" s="6">
        <f t="shared" ca="1" si="1"/>
        <v>54.320914942781691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54.162384463028168</v>
      </c>
    </row>
    <row r="134" spans="4:5" x14ac:dyDescent="0.25">
      <c r="D134" s="2">
        <v>67.25</v>
      </c>
      <c r="E134" s="6">
        <f t="shared" ca="1" si="2"/>
        <v>54.003853983274652</v>
      </c>
    </row>
    <row r="135" spans="4:5" x14ac:dyDescent="0.25">
      <c r="D135" s="2">
        <v>67</v>
      </c>
      <c r="E135" s="6">
        <f t="shared" ca="1" si="2"/>
        <v>53.845323503521129</v>
      </c>
    </row>
    <row r="136" spans="4:5" x14ac:dyDescent="0.25">
      <c r="D136" s="2">
        <v>66.75</v>
      </c>
      <c r="E136" s="6">
        <f t="shared" ca="1" si="2"/>
        <v>53.686793023767606</v>
      </c>
    </row>
    <row r="137" spans="4:5" x14ac:dyDescent="0.25">
      <c r="D137" s="2">
        <v>66.5</v>
      </c>
      <c r="E137" s="6">
        <f t="shared" ca="1" si="2"/>
        <v>53.528262544014083</v>
      </c>
    </row>
    <row r="138" spans="4:5" x14ac:dyDescent="0.25">
      <c r="D138" s="2">
        <v>66.25</v>
      </c>
      <c r="E138" s="6">
        <f t="shared" ca="1" si="2"/>
        <v>53.369732064260567</v>
      </c>
    </row>
    <row r="139" spans="4:5" x14ac:dyDescent="0.25">
      <c r="D139" s="2">
        <v>66</v>
      </c>
      <c r="E139" s="6">
        <f t="shared" ca="1" si="2"/>
        <v>53.211201584507045</v>
      </c>
    </row>
    <row r="140" spans="4:5" x14ac:dyDescent="0.25">
      <c r="D140" s="2">
        <v>65.75</v>
      </c>
      <c r="E140" s="6">
        <f t="shared" ca="1" si="2"/>
        <v>53.052671104753522</v>
      </c>
    </row>
    <row r="141" spans="4:5" x14ac:dyDescent="0.25">
      <c r="D141" s="2">
        <v>65.5</v>
      </c>
      <c r="E141" s="6">
        <f t="shared" ca="1" si="2"/>
        <v>52.894140624999999</v>
      </c>
    </row>
    <row r="142" spans="4:5" x14ac:dyDescent="0.25">
      <c r="D142" s="2">
        <v>65.25</v>
      </c>
      <c r="E142" s="6">
        <f t="shared" ca="1" si="2"/>
        <v>52.735610145246483</v>
      </c>
    </row>
    <row r="143" spans="4:5" x14ac:dyDescent="0.25">
      <c r="D143" s="2">
        <v>65</v>
      </c>
      <c r="E143" s="6">
        <f t="shared" ca="1" si="2"/>
        <v>52.57707966549296</v>
      </c>
    </row>
    <row r="144" spans="4:5" x14ac:dyDescent="0.25">
      <c r="D144" s="2">
        <v>64.75</v>
      </c>
      <c r="E144" s="6">
        <f t="shared" ca="1" si="2"/>
        <v>52.418549185739437</v>
      </c>
    </row>
    <row r="145" spans="4:5" x14ac:dyDescent="0.25">
      <c r="D145" s="2">
        <v>64.5</v>
      </c>
      <c r="E145" s="6">
        <f t="shared" ca="1" si="2"/>
        <v>52.260018705985914</v>
      </c>
    </row>
    <row r="146" spans="4:5" x14ac:dyDescent="0.25">
      <c r="D146" s="2">
        <v>64.25</v>
      </c>
      <c r="E146" s="6">
        <f t="shared" ca="1" si="2"/>
        <v>52.101488226232398</v>
      </c>
    </row>
    <row r="147" spans="4:5" x14ac:dyDescent="0.25">
      <c r="D147" s="2">
        <v>64</v>
      </c>
      <c r="E147" s="6">
        <f t="shared" ca="1" si="2"/>
        <v>51.942957746478875</v>
      </c>
    </row>
    <row r="148" spans="4:5" x14ac:dyDescent="0.25">
      <c r="D148" s="2">
        <v>63.75</v>
      </c>
      <c r="E148" s="6">
        <f t="shared" ca="1" si="2"/>
        <v>51.784427266725352</v>
      </c>
    </row>
    <row r="149" spans="4:5" x14ac:dyDescent="0.25">
      <c r="D149" s="2">
        <v>63.5</v>
      </c>
      <c r="E149" s="6">
        <f t="shared" ca="1" si="2"/>
        <v>51.625896786971836</v>
      </c>
    </row>
    <row r="150" spans="4:5" x14ac:dyDescent="0.25">
      <c r="D150" s="2">
        <v>63.25</v>
      </c>
      <c r="E150" s="6">
        <f t="shared" ca="1" si="2"/>
        <v>51.467366307218313</v>
      </c>
    </row>
    <row r="151" spans="4:5" x14ac:dyDescent="0.25">
      <c r="D151" s="2">
        <v>63</v>
      </c>
      <c r="E151" s="6">
        <f t="shared" ca="1" si="2"/>
        <v>51.30883582746479</v>
      </c>
    </row>
    <row r="152" spans="4:5" x14ac:dyDescent="0.25">
      <c r="D152" s="2">
        <v>62.75</v>
      </c>
      <c r="E152" s="6">
        <f t="shared" ca="1" si="2"/>
        <v>51.150305347711267</v>
      </c>
    </row>
    <row r="153" spans="4:5" x14ac:dyDescent="0.25">
      <c r="D153" s="2">
        <v>62.5</v>
      </c>
      <c r="E153" s="6">
        <f t="shared" ca="1" si="2"/>
        <v>50.991774867957751</v>
      </c>
    </row>
    <row r="154" spans="4:5" x14ac:dyDescent="0.25">
      <c r="D154" s="2">
        <v>62.25</v>
      </c>
      <c r="E154" s="6">
        <f t="shared" ca="1" si="2"/>
        <v>50.833244388204228</v>
      </c>
    </row>
    <row r="155" spans="4:5" x14ac:dyDescent="0.25">
      <c r="D155" s="2">
        <v>62</v>
      </c>
      <c r="E155" s="6">
        <f t="shared" ca="1" si="2"/>
        <v>50.674713908450705</v>
      </c>
    </row>
    <row r="156" spans="4:5" x14ac:dyDescent="0.25">
      <c r="D156" s="2">
        <v>61.75</v>
      </c>
      <c r="E156" s="6">
        <f t="shared" ca="1" si="2"/>
        <v>50.516183428697182</v>
      </c>
    </row>
    <row r="157" spans="4:5" x14ac:dyDescent="0.25">
      <c r="D157" s="2">
        <v>61.5</v>
      </c>
      <c r="E157" s="6">
        <f t="shared" ca="1" si="2"/>
        <v>50.357652948943667</v>
      </c>
    </row>
    <row r="158" spans="4:5" x14ac:dyDescent="0.25">
      <c r="D158" s="2">
        <v>61.25</v>
      </c>
      <c r="E158" s="6">
        <f t="shared" ca="1" si="2"/>
        <v>50.199122469190144</v>
      </c>
    </row>
    <row r="159" spans="4:5" x14ac:dyDescent="0.25">
      <c r="D159" s="2">
        <v>61</v>
      </c>
      <c r="E159" s="6">
        <f t="shared" ca="1" si="2"/>
        <v>50.040591989436621</v>
      </c>
    </row>
    <row r="160" spans="4:5" x14ac:dyDescent="0.25">
      <c r="D160" s="2">
        <v>60.75</v>
      </c>
      <c r="E160" s="6">
        <f t="shared" ca="1" si="2"/>
        <v>49.882061509683098</v>
      </c>
    </row>
    <row r="161" spans="4:5" x14ac:dyDescent="0.25">
      <c r="D161" s="2">
        <v>60.5</v>
      </c>
      <c r="E161" s="6">
        <f t="shared" ca="1" si="2"/>
        <v>49.723531029929582</v>
      </c>
    </row>
    <row r="162" spans="4:5" x14ac:dyDescent="0.25">
      <c r="D162" s="2">
        <v>60.25</v>
      </c>
      <c r="E162" s="6">
        <f t="shared" ca="1" si="2"/>
        <v>49.565000550176059</v>
      </c>
    </row>
    <row r="163" spans="4:5" x14ac:dyDescent="0.25">
      <c r="D163" s="2">
        <v>60</v>
      </c>
      <c r="E163" s="6">
        <f t="shared" ca="1" si="2"/>
        <v>49.406470070422536</v>
      </c>
    </row>
    <row r="164" spans="4:5" x14ac:dyDescent="0.25">
      <c r="D164" s="2">
        <v>59.75</v>
      </c>
      <c r="E164" s="6">
        <f t="shared" ca="1" si="2"/>
        <v>49.247939590669013</v>
      </c>
    </row>
    <row r="165" spans="4:5" x14ac:dyDescent="0.25">
      <c r="D165" s="2">
        <v>59.5</v>
      </c>
      <c r="E165" s="6">
        <f t="shared" ca="1" si="2"/>
        <v>49.089409110915497</v>
      </c>
    </row>
    <row r="166" spans="4:5" x14ac:dyDescent="0.25">
      <c r="D166" s="2">
        <v>59.25</v>
      </c>
      <c r="E166" s="6">
        <f t="shared" ca="1" si="2"/>
        <v>48.930878631161974</v>
      </c>
    </row>
    <row r="167" spans="4:5" x14ac:dyDescent="0.25">
      <c r="D167" s="2">
        <v>59</v>
      </c>
      <c r="E167" s="6">
        <f t="shared" ca="1" si="2"/>
        <v>48.772348151408451</v>
      </c>
    </row>
    <row r="168" spans="4:5" x14ac:dyDescent="0.25">
      <c r="D168" s="2">
        <v>58.75</v>
      </c>
      <c r="E168" s="6">
        <f t="shared" ca="1" si="2"/>
        <v>48.613817671654928</v>
      </c>
    </row>
    <row r="169" spans="4:5" x14ac:dyDescent="0.25">
      <c r="D169" s="2">
        <v>58.5</v>
      </c>
      <c r="E169" s="6">
        <f t="shared" ca="1" si="2"/>
        <v>48.455287191901412</v>
      </c>
    </row>
    <row r="170" spans="4:5" x14ac:dyDescent="0.25">
      <c r="D170" s="2">
        <v>58.25</v>
      </c>
      <c r="E170" s="6">
        <f t="shared" ca="1" si="2"/>
        <v>48.296756712147889</v>
      </c>
    </row>
    <row r="171" spans="4:5" x14ac:dyDescent="0.25">
      <c r="D171" s="2">
        <v>58</v>
      </c>
      <c r="E171" s="6">
        <f t="shared" ca="1" si="2"/>
        <v>48.138226232394366</v>
      </c>
    </row>
    <row r="172" spans="4:5" x14ac:dyDescent="0.25">
      <c r="D172" s="2">
        <v>57.75</v>
      </c>
      <c r="E172" s="6">
        <f t="shared" ca="1" si="2"/>
        <v>47.979695752640843</v>
      </c>
    </row>
    <row r="173" spans="4:5" x14ac:dyDescent="0.25">
      <c r="D173" s="2">
        <v>57.5</v>
      </c>
      <c r="E173" s="6">
        <f t="shared" ca="1" si="2"/>
        <v>47.821165272887328</v>
      </c>
    </row>
    <row r="174" spans="4:5" x14ac:dyDescent="0.25">
      <c r="D174" s="2">
        <v>57.25</v>
      </c>
      <c r="E174" s="6">
        <f t="shared" ca="1" si="2"/>
        <v>47.662634793133805</v>
      </c>
    </row>
    <row r="175" spans="4:5" x14ac:dyDescent="0.25">
      <c r="D175" s="2">
        <v>57</v>
      </c>
      <c r="E175" s="6">
        <f t="shared" ca="1" si="2"/>
        <v>47.504104313380282</v>
      </c>
    </row>
    <row r="176" spans="4:5" x14ac:dyDescent="0.25">
      <c r="D176" s="2">
        <v>56.75</v>
      </c>
      <c r="E176" s="6">
        <f t="shared" ca="1" si="2"/>
        <v>47.345573833626759</v>
      </c>
    </row>
    <row r="177" spans="4:5" x14ac:dyDescent="0.25">
      <c r="D177" s="2">
        <v>56.5</v>
      </c>
      <c r="E177" s="6">
        <f t="shared" ca="1" si="2"/>
        <v>47.187043353873243</v>
      </c>
    </row>
    <row r="178" spans="4:5" x14ac:dyDescent="0.25">
      <c r="D178" s="2">
        <v>56.25</v>
      </c>
      <c r="E178" s="6">
        <f t="shared" ca="1" si="2"/>
        <v>47.02851287411972</v>
      </c>
    </row>
    <row r="179" spans="4:5" x14ac:dyDescent="0.25">
      <c r="D179" s="2">
        <v>56</v>
      </c>
      <c r="E179" s="6">
        <f t="shared" ca="1" si="2"/>
        <v>46.869982394366197</v>
      </c>
    </row>
    <row r="180" spans="4:5" x14ac:dyDescent="0.25">
      <c r="D180" s="2">
        <v>55.75</v>
      </c>
      <c r="E180" s="6">
        <f t="shared" ca="1" si="2"/>
        <v>46.711451914612674</v>
      </c>
    </row>
    <row r="181" spans="4:5" x14ac:dyDescent="0.25">
      <c r="D181" s="2">
        <v>55.5</v>
      </c>
      <c r="E181" s="6">
        <f t="shared" ca="1" si="2"/>
        <v>46.552921434859158</v>
      </c>
    </row>
    <row r="182" spans="4:5" x14ac:dyDescent="0.25">
      <c r="D182" s="2">
        <v>55.25</v>
      </c>
      <c r="E182" s="6">
        <f t="shared" ca="1" si="2"/>
        <v>46.394390955105635</v>
      </c>
    </row>
    <row r="183" spans="4:5" x14ac:dyDescent="0.25">
      <c r="D183" s="2">
        <v>55</v>
      </c>
      <c r="E183" s="6">
        <f t="shared" ca="1" si="2"/>
        <v>46.235860475352112</v>
      </c>
    </row>
    <row r="184" spans="4:5" x14ac:dyDescent="0.25">
      <c r="D184" s="2">
        <v>54.75</v>
      </c>
      <c r="E184" s="6">
        <f t="shared" ca="1" si="2"/>
        <v>46.077329995598589</v>
      </c>
    </row>
    <row r="185" spans="4:5" x14ac:dyDescent="0.25">
      <c r="D185" s="2">
        <v>54.5</v>
      </c>
      <c r="E185" s="6">
        <f t="shared" ca="1" si="2"/>
        <v>45.918799515845073</v>
      </c>
    </row>
    <row r="186" spans="4:5" x14ac:dyDescent="0.25">
      <c r="D186" s="2">
        <v>54.25</v>
      </c>
      <c r="E186" s="6">
        <f t="shared" ca="1" si="2"/>
        <v>45.76026903609155</v>
      </c>
    </row>
    <row r="187" spans="4:5" x14ac:dyDescent="0.25">
      <c r="D187" s="2">
        <v>54</v>
      </c>
      <c r="E187" s="6">
        <f t="shared" ca="1" si="2"/>
        <v>45.601738556338027</v>
      </c>
    </row>
    <row r="188" spans="4:5" x14ac:dyDescent="0.25">
      <c r="D188" s="2">
        <v>53.75</v>
      </c>
      <c r="E188" s="6">
        <f t="shared" ca="1" si="2"/>
        <v>45.443208076584504</v>
      </c>
    </row>
    <row r="189" spans="4:5" x14ac:dyDescent="0.25">
      <c r="D189" s="2">
        <v>53.5</v>
      </c>
      <c r="E189" s="6">
        <f t="shared" ca="1" si="2"/>
        <v>45.284677596830988</v>
      </c>
    </row>
    <row r="190" spans="4:5" x14ac:dyDescent="0.25">
      <c r="D190" s="2">
        <v>53.25</v>
      </c>
      <c r="E190" s="6">
        <f t="shared" ca="1" si="2"/>
        <v>45.126147117077466</v>
      </c>
    </row>
    <row r="191" spans="4:5" x14ac:dyDescent="0.25">
      <c r="D191" s="2">
        <v>53</v>
      </c>
      <c r="E191" s="6">
        <f t="shared" ca="1" si="2"/>
        <v>44.967616637323943</v>
      </c>
    </row>
    <row r="192" spans="4:5" x14ac:dyDescent="0.25">
      <c r="D192" s="2">
        <v>52.75</v>
      </c>
      <c r="E192" s="6">
        <f t="shared" ca="1" si="2"/>
        <v>44.80908615757042</v>
      </c>
    </row>
    <row r="193" spans="4:5" x14ac:dyDescent="0.25">
      <c r="D193" s="2">
        <v>52.5</v>
      </c>
      <c r="E193" s="6">
        <f t="shared" ca="1" si="2"/>
        <v>44.650555677816904</v>
      </c>
    </row>
    <row r="194" spans="4:5" x14ac:dyDescent="0.25">
      <c r="D194" s="2">
        <v>52.25</v>
      </c>
      <c r="E194" s="6">
        <f t="shared" ca="1" si="2"/>
        <v>44.492025198063381</v>
      </c>
    </row>
    <row r="195" spans="4:5" x14ac:dyDescent="0.25">
      <c r="D195" s="2">
        <v>52</v>
      </c>
      <c r="E195" s="6">
        <f t="shared" ca="1" si="2"/>
        <v>44.333494718309858</v>
      </c>
    </row>
    <row r="196" spans="4:5" x14ac:dyDescent="0.25">
      <c r="D196" s="2">
        <v>51.75</v>
      </c>
      <c r="E196" s="6">
        <f t="shared" ca="1" si="2"/>
        <v>44.174964238556335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44.016433758802819</v>
      </c>
    </row>
    <row r="198" spans="4:5" x14ac:dyDescent="0.25">
      <c r="D198" s="2">
        <v>51.25</v>
      </c>
      <c r="E198" s="6">
        <f t="shared" ca="1" si="3"/>
        <v>43.857903279049296</v>
      </c>
    </row>
    <row r="199" spans="4:5" x14ac:dyDescent="0.25">
      <c r="D199" s="2">
        <v>51</v>
      </c>
      <c r="E199" s="6">
        <f t="shared" ca="1" si="3"/>
        <v>43.699372799295773</v>
      </c>
    </row>
    <row r="200" spans="4:5" x14ac:dyDescent="0.25">
      <c r="D200" s="2">
        <v>50.75</v>
      </c>
      <c r="E200" s="6">
        <f t="shared" ca="1" si="3"/>
        <v>43.54084231954225</v>
      </c>
    </row>
    <row r="201" spans="4:5" x14ac:dyDescent="0.25">
      <c r="D201" s="2">
        <v>50.5</v>
      </c>
      <c r="E201" s="6">
        <f t="shared" ca="1" si="3"/>
        <v>43.382311839788734</v>
      </c>
    </row>
    <row r="202" spans="4:5" x14ac:dyDescent="0.25">
      <c r="D202" s="2">
        <v>50.25</v>
      </c>
      <c r="E202" s="6">
        <f t="shared" ca="1" si="3"/>
        <v>43.223781360035211</v>
      </c>
    </row>
    <row r="203" spans="4:5" x14ac:dyDescent="0.25">
      <c r="D203" s="2">
        <v>50</v>
      </c>
      <c r="E203" s="6">
        <f t="shared" ca="1" si="3"/>
        <v>43.065250880281688</v>
      </c>
    </row>
    <row r="204" spans="4:5" x14ac:dyDescent="0.25">
      <c r="D204" s="2">
        <v>49.75</v>
      </c>
      <c r="E204" s="6">
        <f t="shared" ca="1" si="3"/>
        <v>42.906720400528172</v>
      </c>
    </row>
    <row r="205" spans="4:5" x14ac:dyDescent="0.25">
      <c r="D205" s="2">
        <v>49.5</v>
      </c>
      <c r="E205" s="6">
        <f t="shared" ca="1" si="3"/>
        <v>42.748189920774649</v>
      </c>
    </row>
    <row r="206" spans="4:5" x14ac:dyDescent="0.25">
      <c r="D206" s="2">
        <v>49.25</v>
      </c>
      <c r="E206" s="6">
        <f t="shared" ca="1" si="3"/>
        <v>42.589659441021126</v>
      </c>
    </row>
    <row r="207" spans="4:5" x14ac:dyDescent="0.25">
      <c r="D207" s="2">
        <v>49</v>
      </c>
      <c r="E207" s="6">
        <f t="shared" ca="1" si="3"/>
        <v>42.431128961267603</v>
      </c>
    </row>
    <row r="208" spans="4:5" x14ac:dyDescent="0.25">
      <c r="D208" s="2">
        <v>48.75</v>
      </c>
      <c r="E208" s="6">
        <f t="shared" ca="1" si="3"/>
        <v>42.272598481514081</v>
      </c>
    </row>
    <row r="209" spans="4:5" x14ac:dyDescent="0.25">
      <c r="D209" s="2">
        <v>48.5</v>
      </c>
      <c r="E209" s="6">
        <f t="shared" ca="1" si="3"/>
        <v>42.114068001760558</v>
      </c>
    </row>
    <row r="210" spans="4:5" x14ac:dyDescent="0.25">
      <c r="D210" s="2">
        <v>48.25</v>
      </c>
      <c r="E210" s="6">
        <f t="shared" ca="1" si="3"/>
        <v>41.955537522007042</v>
      </c>
    </row>
    <row r="211" spans="4:5" x14ac:dyDescent="0.25">
      <c r="D211" s="2">
        <v>48</v>
      </c>
      <c r="E211" s="6">
        <f t="shared" ca="1" si="3"/>
        <v>41.797007042253519</v>
      </c>
    </row>
    <row r="212" spans="4:5" x14ac:dyDescent="0.25">
      <c r="D212" s="2">
        <v>47.75</v>
      </c>
      <c r="E212" s="6">
        <f t="shared" ca="1" si="3"/>
        <v>41.638476562500003</v>
      </c>
    </row>
    <row r="213" spans="4:5" x14ac:dyDescent="0.25">
      <c r="D213" s="2">
        <v>47.5</v>
      </c>
      <c r="E213" s="6">
        <f t="shared" ca="1" si="3"/>
        <v>41.47994608274648</v>
      </c>
    </row>
    <row r="214" spans="4:5" x14ac:dyDescent="0.25">
      <c r="D214" s="2">
        <v>47.25</v>
      </c>
      <c r="E214" s="6">
        <f t="shared" ca="1" si="3"/>
        <v>41.321415602992957</v>
      </c>
    </row>
    <row r="215" spans="4:5" x14ac:dyDescent="0.25">
      <c r="D215" s="2">
        <v>47</v>
      </c>
      <c r="E215" s="6">
        <f t="shared" ca="1" si="3"/>
        <v>41.162885123239434</v>
      </c>
    </row>
    <row r="216" spans="4:5" x14ac:dyDescent="0.25">
      <c r="D216" s="2">
        <v>46.75</v>
      </c>
      <c r="E216" s="6">
        <f t="shared" ca="1" si="3"/>
        <v>41.004354643485911</v>
      </c>
    </row>
    <row r="217" spans="4:5" x14ac:dyDescent="0.25">
      <c r="D217" s="2">
        <v>46.5</v>
      </c>
      <c r="E217" s="6">
        <f t="shared" ca="1" si="3"/>
        <v>40.845824163732395</v>
      </c>
    </row>
    <row r="218" spans="4:5" x14ac:dyDescent="0.25">
      <c r="D218" s="2">
        <v>46.25</v>
      </c>
      <c r="E218" s="6">
        <f t="shared" ca="1" si="3"/>
        <v>40.687293683978872</v>
      </c>
    </row>
    <row r="219" spans="4:5" x14ac:dyDescent="0.25">
      <c r="D219" s="2">
        <v>46</v>
      </c>
      <c r="E219" s="6">
        <f t="shared" ca="1" si="3"/>
        <v>40.528763204225356</v>
      </c>
    </row>
    <row r="220" spans="4:5" x14ac:dyDescent="0.25">
      <c r="D220" s="2">
        <v>45.75</v>
      </c>
      <c r="E220" s="6">
        <f t="shared" ca="1" si="3"/>
        <v>40.370232724471833</v>
      </c>
    </row>
    <row r="221" spans="4:5" x14ac:dyDescent="0.25">
      <c r="D221" s="2">
        <v>45.5</v>
      </c>
      <c r="E221" s="6">
        <f t="shared" ca="1" si="3"/>
        <v>40.21170224471831</v>
      </c>
    </row>
    <row r="222" spans="4:5" x14ac:dyDescent="0.25">
      <c r="D222" s="2">
        <v>45.25</v>
      </c>
      <c r="E222" s="6">
        <f t="shared" ca="1" si="3"/>
        <v>40.053171764964787</v>
      </c>
    </row>
    <row r="223" spans="4:5" x14ac:dyDescent="0.25">
      <c r="D223" s="2">
        <v>45</v>
      </c>
      <c r="E223" s="6">
        <f t="shared" ca="1" si="3"/>
        <v>39.894641285211264</v>
      </c>
    </row>
    <row r="224" spans="4:5" x14ac:dyDescent="0.25">
      <c r="D224" s="2">
        <v>44.75</v>
      </c>
      <c r="E224" s="6">
        <f t="shared" ca="1" si="3"/>
        <v>39.736110805457741</v>
      </c>
    </row>
    <row r="225" spans="4:5" x14ac:dyDescent="0.25">
      <c r="D225" s="2">
        <v>44.5</v>
      </c>
      <c r="E225" s="6">
        <f t="shared" ca="1" si="3"/>
        <v>39.577580325704226</v>
      </c>
    </row>
    <row r="226" spans="4:5" x14ac:dyDescent="0.25">
      <c r="D226" s="2">
        <v>44.25</v>
      </c>
      <c r="E226" s="6">
        <f t="shared" ca="1" si="3"/>
        <v>39.419049845950703</v>
      </c>
    </row>
    <row r="227" spans="4:5" x14ac:dyDescent="0.25">
      <c r="D227" s="2">
        <v>44</v>
      </c>
      <c r="E227" s="6">
        <f t="shared" ca="1" si="3"/>
        <v>39.260519366197187</v>
      </c>
    </row>
    <row r="228" spans="4:5" x14ac:dyDescent="0.25">
      <c r="D228" s="2">
        <v>43.75</v>
      </c>
      <c r="E228" s="6">
        <f t="shared" ca="1" si="3"/>
        <v>39.101988886443664</v>
      </c>
    </row>
    <row r="229" spans="4:5" x14ac:dyDescent="0.25">
      <c r="D229" s="2">
        <v>43.5</v>
      </c>
      <c r="E229" s="6">
        <f t="shared" ca="1" si="3"/>
        <v>38.943458406690141</v>
      </c>
    </row>
    <row r="230" spans="4:5" x14ac:dyDescent="0.25">
      <c r="D230" s="2">
        <v>43.25</v>
      </c>
      <c r="E230" s="6">
        <f t="shared" ca="1" si="3"/>
        <v>38.784927926936618</v>
      </c>
    </row>
    <row r="231" spans="4:5" x14ac:dyDescent="0.25">
      <c r="D231" s="2">
        <v>43</v>
      </c>
      <c r="E231" s="6">
        <f t="shared" ca="1" si="3"/>
        <v>38.626397447183095</v>
      </c>
    </row>
    <row r="232" spans="4:5" x14ac:dyDescent="0.25">
      <c r="D232" s="2">
        <v>42.75</v>
      </c>
      <c r="E232" s="6">
        <f t="shared" ca="1" si="3"/>
        <v>38.467866967429572</v>
      </c>
    </row>
    <row r="233" spans="4:5" x14ac:dyDescent="0.25">
      <c r="D233" s="2">
        <v>42.5</v>
      </c>
      <c r="E233" s="6">
        <f t="shared" ca="1" si="3"/>
        <v>38.309336487676056</v>
      </c>
    </row>
    <row r="234" spans="4:5" x14ac:dyDescent="0.25">
      <c r="D234" s="2">
        <v>42.25</v>
      </c>
      <c r="E234" s="6">
        <f t="shared" ca="1" si="3"/>
        <v>38.150806007922533</v>
      </c>
    </row>
    <row r="235" spans="4:5" x14ac:dyDescent="0.25">
      <c r="D235" s="2">
        <v>42</v>
      </c>
      <c r="E235" s="6">
        <f t="shared" ca="1" si="3"/>
        <v>37.992275528169017</v>
      </c>
    </row>
    <row r="236" spans="4:5" x14ac:dyDescent="0.25">
      <c r="D236" s="2">
        <v>41.75</v>
      </c>
      <c r="E236" s="6">
        <f t="shared" ca="1" si="3"/>
        <v>37.833745048415494</v>
      </c>
    </row>
    <row r="237" spans="4:5" x14ac:dyDescent="0.25">
      <c r="D237" s="2">
        <v>41.5</v>
      </c>
      <c r="E237" s="6">
        <f t="shared" ca="1" si="3"/>
        <v>37.675214568661971</v>
      </c>
    </row>
    <row r="238" spans="4:5" x14ac:dyDescent="0.25">
      <c r="D238" s="2">
        <v>41.25</v>
      </c>
      <c r="E238" s="6">
        <f t="shared" ca="1" si="3"/>
        <v>37.516684088908448</v>
      </c>
    </row>
    <row r="239" spans="4:5" x14ac:dyDescent="0.25">
      <c r="D239" s="2">
        <v>41</v>
      </c>
      <c r="E239" s="6">
        <f t="shared" ca="1" si="3"/>
        <v>37.358153609154925</v>
      </c>
    </row>
    <row r="240" spans="4:5" x14ac:dyDescent="0.25">
      <c r="D240" s="2">
        <v>40.75</v>
      </c>
      <c r="E240" s="6">
        <f t="shared" ca="1" si="3"/>
        <v>37.199623129401402</v>
      </c>
    </row>
    <row r="241" spans="4:5" x14ac:dyDescent="0.25">
      <c r="D241" s="2">
        <v>40.5</v>
      </c>
      <c r="E241" s="6">
        <f t="shared" ca="1" si="3"/>
        <v>37.041092649647887</v>
      </c>
    </row>
    <row r="242" spans="4:5" x14ac:dyDescent="0.25">
      <c r="D242" s="2">
        <v>40.25</v>
      </c>
      <c r="E242" s="6">
        <f t="shared" ca="1" si="3"/>
        <v>36.882562169894364</v>
      </c>
    </row>
    <row r="243" spans="4:5" x14ac:dyDescent="0.25">
      <c r="D243" s="2">
        <v>40</v>
      </c>
      <c r="E243" s="6">
        <f t="shared" ca="1" si="3"/>
        <v>36.724031690140848</v>
      </c>
    </row>
    <row r="244" spans="4:5" x14ac:dyDescent="0.25">
      <c r="D244" s="2">
        <v>39.75</v>
      </c>
      <c r="E244" s="6">
        <f t="shared" ca="1" si="3"/>
        <v>36.565501210387325</v>
      </c>
    </row>
    <row r="245" spans="4:5" x14ac:dyDescent="0.25">
      <c r="D245" s="2">
        <v>39.5</v>
      </c>
      <c r="E245" s="6">
        <f t="shared" ca="1" si="3"/>
        <v>36.406970730633802</v>
      </c>
    </row>
    <row r="246" spans="4:5" x14ac:dyDescent="0.25">
      <c r="D246" s="2">
        <v>39.25</v>
      </c>
      <c r="E246" s="6">
        <f t="shared" ca="1" si="3"/>
        <v>36.248440250880279</v>
      </c>
    </row>
    <row r="247" spans="4:5" x14ac:dyDescent="0.25">
      <c r="D247" s="2">
        <v>39</v>
      </c>
      <c r="E247" s="6">
        <f t="shared" ca="1" si="3"/>
        <v>36.089909771126756</v>
      </c>
    </row>
    <row r="248" spans="4:5" x14ac:dyDescent="0.25">
      <c r="D248" s="2">
        <v>38.75</v>
      </c>
      <c r="E248" s="6">
        <f t="shared" ca="1" si="3"/>
        <v>35.931379291373233</v>
      </c>
    </row>
    <row r="249" spans="4:5" x14ac:dyDescent="0.25">
      <c r="D249" s="2">
        <v>38.5</v>
      </c>
      <c r="E249" s="6">
        <f t="shared" ca="1" si="3"/>
        <v>35.772848811619717</v>
      </c>
    </row>
    <row r="250" spans="4:5" x14ac:dyDescent="0.25">
      <c r="D250" s="2">
        <v>38.25</v>
      </c>
      <c r="E250" s="6">
        <f t="shared" ca="1" si="3"/>
        <v>35.614318331866194</v>
      </c>
    </row>
    <row r="251" spans="4:5" x14ac:dyDescent="0.25">
      <c r="D251" s="2">
        <v>38</v>
      </c>
      <c r="E251" s="6">
        <f t="shared" ca="1" si="3"/>
        <v>35.455787852112678</v>
      </c>
    </row>
    <row r="252" spans="4:5" x14ac:dyDescent="0.25">
      <c r="D252" s="2">
        <v>37.75</v>
      </c>
      <c r="E252" s="6">
        <f t="shared" ca="1" si="3"/>
        <v>35.297257372359155</v>
      </c>
    </row>
    <row r="253" spans="4:5" x14ac:dyDescent="0.25">
      <c r="D253" s="2">
        <v>37.5</v>
      </c>
      <c r="E253" s="6">
        <f t="shared" ca="1" si="3"/>
        <v>35.138726892605632</v>
      </c>
    </row>
    <row r="254" spans="4:5" x14ac:dyDescent="0.25">
      <c r="D254" s="2">
        <v>37.25</v>
      </c>
      <c r="E254" s="6">
        <f t="shared" ca="1" si="3"/>
        <v>34.980196412852109</v>
      </c>
    </row>
    <row r="255" spans="4:5" x14ac:dyDescent="0.25">
      <c r="D255" s="2">
        <v>37</v>
      </c>
      <c r="E255" s="6">
        <f t="shared" ca="1" si="3"/>
        <v>34.821665933098586</v>
      </c>
    </row>
    <row r="256" spans="4:5" x14ac:dyDescent="0.25">
      <c r="D256" s="2">
        <v>36.75</v>
      </c>
      <c r="E256" s="6">
        <f t="shared" ca="1" si="3"/>
        <v>34.663135453345063</v>
      </c>
    </row>
    <row r="257" spans="4:5" x14ac:dyDescent="0.25">
      <c r="D257" s="2">
        <v>36.5</v>
      </c>
      <c r="E257" s="6">
        <f t="shared" ca="1" si="3"/>
        <v>34.504604973591547</v>
      </c>
    </row>
    <row r="258" spans="4:5" x14ac:dyDescent="0.25">
      <c r="D258" s="2">
        <v>36.25</v>
      </c>
      <c r="E258" s="6">
        <f t="shared" ca="1" si="3"/>
        <v>34.346074493838024</v>
      </c>
    </row>
    <row r="259" spans="4:5" x14ac:dyDescent="0.25">
      <c r="D259" s="2">
        <v>36</v>
      </c>
      <c r="E259" s="6">
        <f t="shared" ca="1" si="3"/>
        <v>34.187544014084509</v>
      </c>
    </row>
    <row r="260" spans="4:5" x14ac:dyDescent="0.25">
      <c r="D260" s="2">
        <v>35.75</v>
      </c>
      <c r="E260" s="6">
        <f t="shared" ca="1" si="3"/>
        <v>34.029013534330986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33.870483054577463</v>
      </c>
    </row>
    <row r="262" spans="4:5" x14ac:dyDescent="0.25">
      <c r="D262" s="2">
        <v>35.25</v>
      </c>
      <c r="E262" s="6">
        <f t="shared" ca="1" si="4"/>
        <v>33.71195257482394</v>
      </c>
    </row>
    <row r="263" spans="4:5" x14ac:dyDescent="0.25">
      <c r="D263" s="2">
        <v>35</v>
      </c>
      <c r="E263" s="6">
        <f t="shared" ca="1" si="4"/>
        <v>33.553422095070417</v>
      </c>
    </row>
    <row r="264" spans="4:5" x14ac:dyDescent="0.25">
      <c r="D264" s="2">
        <v>34.75</v>
      </c>
      <c r="E264" s="6">
        <f t="shared" ca="1" si="4"/>
        <v>33.394891615316894</v>
      </c>
    </row>
    <row r="265" spans="4:5" x14ac:dyDescent="0.25">
      <c r="D265" s="2">
        <v>34.5</v>
      </c>
      <c r="E265" s="6">
        <f t="shared" ca="1" si="4"/>
        <v>33.236361135563378</v>
      </c>
    </row>
    <row r="266" spans="4:5" x14ac:dyDescent="0.25">
      <c r="D266" s="2">
        <v>34.25</v>
      </c>
      <c r="E266" s="6">
        <f t="shared" ca="1" si="4"/>
        <v>33.077830655809855</v>
      </c>
    </row>
    <row r="267" spans="4:5" x14ac:dyDescent="0.25">
      <c r="D267" s="2">
        <v>34</v>
      </c>
      <c r="E267" s="6">
        <f t="shared" ca="1" si="4"/>
        <v>32.919300176056339</v>
      </c>
    </row>
    <row r="268" spans="4:5" x14ac:dyDescent="0.25">
      <c r="D268" s="2">
        <v>33.75</v>
      </c>
      <c r="E268" s="6">
        <f t="shared" ca="1" si="4"/>
        <v>32.760769696302816</v>
      </c>
    </row>
    <row r="269" spans="4:5" x14ac:dyDescent="0.25">
      <c r="D269" s="2">
        <v>33.5</v>
      </c>
      <c r="E269" s="6">
        <f t="shared" ca="1" si="4"/>
        <v>32.602239216549293</v>
      </c>
    </row>
    <row r="270" spans="4:5" x14ac:dyDescent="0.25">
      <c r="D270" s="2">
        <v>33.25</v>
      </c>
      <c r="E270" s="6">
        <f t="shared" ca="1" si="4"/>
        <v>32.44370873679577</v>
      </c>
    </row>
    <row r="271" spans="4:5" x14ac:dyDescent="0.25">
      <c r="D271" s="2">
        <v>33</v>
      </c>
      <c r="E271" s="6">
        <f t="shared" ca="1" si="4"/>
        <v>32.285178257042247</v>
      </c>
    </row>
    <row r="272" spans="4:5" x14ac:dyDescent="0.25">
      <c r="D272" s="2">
        <v>32.75</v>
      </c>
      <c r="E272" s="6">
        <f t="shared" ca="1" si="4"/>
        <v>32.126647777288724</v>
      </c>
    </row>
    <row r="273" spans="4:5" x14ac:dyDescent="0.25">
      <c r="D273" s="2">
        <v>32.5</v>
      </c>
      <c r="E273" s="6">
        <f t="shared" ca="1" si="4"/>
        <v>31.968117297535208</v>
      </c>
    </row>
    <row r="274" spans="4:5" x14ac:dyDescent="0.25">
      <c r="D274" s="2">
        <v>32.25</v>
      </c>
      <c r="E274" s="6">
        <f t="shared" ca="1" si="4"/>
        <v>31.809586817781685</v>
      </c>
    </row>
    <row r="275" spans="4:5" x14ac:dyDescent="0.25">
      <c r="D275" s="2">
        <v>32</v>
      </c>
      <c r="E275" s="6">
        <f t="shared" ca="1" si="4"/>
        <v>31.651056338028166</v>
      </c>
    </row>
    <row r="276" spans="4:5" x14ac:dyDescent="0.25">
      <c r="D276" s="2">
        <v>31.75</v>
      </c>
      <c r="E276" s="6">
        <f t="shared" ca="1" si="4"/>
        <v>31.487821428571426</v>
      </c>
    </row>
    <row r="277" spans="4:5" x14ac:dyDescent="0.25">
      <c r="D277" s="2">
        <v>31.5</v>
      </c>
      <c r="E277" s="6">
        <f t="shared" ca="1" si="4"/>
        <v>31.229507518796989</v>
      </c>
    </row>
    <row r="278" spans="4:5" x14ac:dyDescent="0.25">
      <c r="D278" s="2">
        <v>31.25</v>
      </c>
      <c r="E278" s="6">
        <f t="shared" ca="1" si="4"/>
        <v>30.971193609022553</v>
      </c>
    </row>
    <row r="279" spans="4:5" x14ac:dyDescent="0.25">
      <c r="D279" s="2">
        <v>31</v>
      </c>
      <c r="E279" s="6">
        <f t="shared" ca="1" si="4"/>
        <v>30.712879699248116</v>
      </c>
    </row>
    <row r="280" spans="4:5" x14ac:dyDescent="0.25">
      <c r="D280" s="2">
        <v>30.75</v>
      </c>
      <c r="E280" s="6">
        <f t="shared" ca="1" si="4"/>
        <v>30.454565789473683</v>
      </c>
    </row>
    <row r="281" spans="4:5" x14ac:dyDescent="0.25">
      <c r="D281" s="2">
        <v>30.5</v>
      </c>
      <c r="E281" s="6">
        <f t="shared" ca="1" si="4"/>
        <v>30.196251879699247</v>
      </c>
    </row>
    <row r="282" spans="4:5" x14ac:dyDescent="0.25">
      <c r="D282" s="2">
        <v>30.25</v>
      </c>
      <c r="E282" s="6">
        <f t="shared" ca="1" si="4"/>
        <v>29.93793796992481</v>
      </c>
    </row>
    <row r="283" spans="4:5" x14ac:dyDescent="0.25">
      <c r="D283" s="2">
        <v>30</v>
      </c>
      <c r="E283" s="6">
        <f t="shared" ca="1" si="4"/>
        <v>29.679624060150374</v>
      </c>
    </row>
    <row r="284" spans="4:5" x14ac:dyDescent="0.25">
      <c r="D284" s="2">
        <v>29.75</v>
      </c>
      <c r="E284" s="6">
        <f t="shared" ca="1" si="4"/>
        <v>29.421310150375938</v>
      </c>
    </row>
    <row r="285" spans="4:5" x14ac:dyDescent="0.25">
      <c r="D285" s="2">
        <v>29.5</v>
      </c>
      <c r="E285" s="6">
        <f t="shared" ca="1" si="4"/>
        <v>29.162996240601501</v>
      </c>
    </row>
    <row r="286" spans="4:5" x14ac:dyDescent="0.25">
      <c r="D286" s="2">
        <v>29.25</v>
      </c>
      <c r="E286" s="6">
        <f t="shared" ca="1" si="4"/>
        <v>28.904682330827065</v>
      </c>
    </row>
    <row r="287" spans="4:5" x14ac:dyDescent="0.25">
      <c r="D287" s="2">
        <v>29</v>
      </c>
      <c r="E287" s="6">
        <f t="shared" ca="1" si="4"/>
        <v>28.646368421052628</v>
      </c>
    </row>
    <row r="288" spans="4:5" x14ac:dyDescent="0.25">
      <c r="D288" s="2">
        <v>28.75</v>
      </c>
      <c r="E288" s="6">
        <f t="shared" ca="1" si="4"/>
        <v>28.388054511278192</v>
      </c>
    </row>
    <row r="289" spans="4:5" x14ac:dyDescent="0.25">
      <c r="D289" s="2">
        <v>28.5</v>
      </c>
      <c r="E289" s="6">
        <f t="shared" ca="1" si="4"/>
        <v>28.129740601503759</v>
      </c>
    </row>
    <row r="290" spans="4:5" x14ac:dyDescent="0.25">
      <c r="D290" s="2">
        <v>28.25</v>
      </c>
      <c r="E290" s="6">
        <f t="shared" ca="1" si="4"/>
        <v>27.871426691729322</v>
      </c>
    </row>
    <row r="291" spans="4:5" x14ac:dyDescent="0.25">
      <c r="D291" s="2">
        <v>28</v>
      </c>
      <c r="E291" s="6">
        <f t="shared" ca="1" si="4"/>
        <v>27.613112781954886</v>
      </c>
    </row>
    <row r="292" spans="4:5" x14ac:dyDescent="0.25">
      <c r="D292" s="2">
        <v>27.75</v>
      </c>
      <c r="E292" s="6">
        <f t="shared" ca="1" si="4"/>
        <v>27.354798872180449</v>
      </c>
    </row>
    <row r="293" spans="4:5" x14ac:dyDescent="0.25">
      <c r="D293" s="2">
        <v>27.5</v>
      </c>
      <c r="E293" s="6">
        <f t="shared" ca="1" si="4"/>
        <v>27.096484962406013</v>
      </c>
    </row>
    <row r="294" spans="4:5" x14ac:dyDescent="0.25">
      <c r="D294" s="2">
        <v>27.25</v>
      </c>
      <c r="E294" s="6">
        <f t="shared" ca="1" si="4"/>
        <v>26.838171052631576</v>
      </c>
    </row>
    <row r="295" spans="4:5" x14ac:dyDescent="0.25">
      <c r="D295" s="2">
        <v>27</v>
      </c>
      <c r="E295" s="6">
        <f t="shared" ca="1" si="4"/>
        <v>26.57985714285714</v>
      </c>
    </row>
    <row r="296" spans="4:5" x14ac:dyDescent="0.25">
      <c r="D296" s="2">
        <v>26.75</v>
      </c>
      <c r="E296" s="6">
        <f t="shared" ca="1" si="4"/>
        <v>26.321543233082703</v>
      </c>
    </row>
    <row r="297" spans="4:5" x14ac:dyDescent="0.25">
      <c r="D297" s="2">
        <v>26.5</v>
      </c>
      <c r="E297" s="6">
        <f t="shared" ca="1" si="4"/>
        <v>26.063229323308267</v>
      </c>
    </row>
    <row r="298" spans="4:5" x14ac:dyDescent="0.25">
      <c r="D298" s="2">
        <v>26.25</v>
      </c>
      <c r="E298" s="6">
        <f t="shared" ca="1" si="4"/>
        <v>25.804915413533834</v>
      </c>
    </row>
    <row r="299" spans="4:5" x14ac:dyDescent="0.25">
      <c r="D299" s="2">
        <v>26</v>
      </c>
      <c r="E299" s="6">
        <f t="shared" ca="1" si="4"/>
        <v>25.546601503759398</v>
      </c>
    </row>
    <row r="300" spans="4:5" x14ac:dyDescent="0.25">
      <c r="D300" s="2">
        <v>25.75</v>
      </c>
      <c r="E300" s="6">
        <f t="shared" ca="1" si="4"/>
        <v>25.288287593984961</v>
      </c>
    </row>
    <row r="301" spans="4:5" x14ac:dyDescent="0.25">
      <c r="D301" s="2">
        <v>25.5</v>
      </c>
      <c r="E301" s="6">
        <f t="shared" ca="1" si="4"/>
        <v>25.029973684210525</v>
      </c>
    </row>
    <row r="302" spans="4:5" x14ac:dyDescent="0.25">
      <c r="D302" s="2">
        <v>25.25</v>
      </c>
      <c r="E302" s="6">
        <f t="shared" ca="1" si="4"/>
        <v>24.771659774436088</v>
      </c>
    </row>
    <row r="303" spans="4:5" x14ac:dyDescent="0.25">
      <c r="D303" s="2">
        <v>25</v>
      </c>
      <c r="E303" s="6">
        <f t="shared" ca="1" si="4"/>
        <v>24.513345864661652</v>
      </c>
    </row>
    <row r="304" spans="4:5" x14ac:dyDescent="0.25">
      <c r="D304" s="2">
        <v>24.75</v>
      </c>
      <c r="E304" s="6">
        <f t="shared" ca="1" si="4"/>
        <v>24.255031954887215</v>
      </c>
    </row>
    <row r="305" spans="4:5" x14ac:dyDescent="0.25">
      <c r="D305" s="2">
        <v>24.5</v>
      </c>
      <c r="E305" s="6">
        <f t="shared" ca="1" si="4"/>
        <v>23.996718045112779</v>
      </c>
    </row>
    <row r="306" spans="4:5" x14ac:dyDescent="0.25">
      <c r="D306" s="2">
        <v>24.25</v>
      </c>
      <c r="E306" s="6">
        <f t="shared" ca="1" si="4"/>
        <v>23.738404135338342</v>
      </c>
    </row>
    <row r="307" spans="4:5" x14ac:dyDescent="0.25">
      <c r="D307" s="2">
        <v>24</v>
      </c>
      <c r="E307" s="6">
        <f t="shared" ca="1" si="4"/>
        <v>23.480090225563909</v>
      </c>
    </row>
    <row r="308" spans="4:5" x14ac:dyDescent="0.25">
      <c r="D308" s="2">
        <v>23.75</v>
      </c>
      <c r="E308" s="6">
        <f t="shared" ca="1" si="4"/>
        <v>23.221776315789473</v>
      </c>
    </row>
    <row r="309" spans="4:5" x14ac:dyDescent="0.25">
      <c r="D309" s="2">
        <v>23.5</v>
      </c>
      <c r="E309" s="6">
        <f t="shared" ca="1" si="4"/>
        <v>22.963462406015037</v>
      </c>
    </row>
    <row r="310" spans="4:5" x14ac:dyDescent="0.25">
      <c r="D310" s="2">
        <v>23.25</v>
      </c>
      <c r="E310" s="6">
        <f t="shared" ca="1" si="4"/>
        <v>22.7051484962406</v>
      </c>
    </row>
    <row r="311" spans="4:5" x14ac:dyDescent="0.25">
      <c r="D311" s="2">
        <v>23</v>
      </c>
      <c r="E311" s="6">
        <f t="shared" ca="1" si="4"/>
        <v>22.446834586466164</v>
      </c>
    </row>
    <row r="312" spans="4:5" x14ac:dyDescent="0.25">
      <c r="D312" s="2">
        <v>22.75</v>
      </c>
      <c r="E312" s="6">
        <f t="shared" ca="1" si="4"/>
        <v>22.188520676691727</v>
      </c>
    </row>
    <row r="313" spans="4:5" x14ac:dyDescent="0.25">
      <c r="D313" s="2">
        <v>22.5</v>
      </c>
      <c r="E313" s="6">
        <f t="shared" ca="1" si="4"/>
        <v>21.930206766917291</v>
      </c>
    </row>
    <row r="314" spans="4:5" x14ac:dyDescent="0.25">
      <c r="D314" s="2">
        <v>22.25</v>
      </c>
      <c r="E314" s="6">
        <f t="shared" ca="1" si="4"/>
        <v>21.671892857142854</v>
      </c>
    </row>
    <row r="315" spans="4:5" x14ac:dyDescent="0.25">
      <c r="D315" s="2">
        <v>22</v>
      </c>
      <c r="E315" s="6">
        <f t="shared" ca="1" si="4"/>
        <v>21.413578947368418</v>
      </c>
    </row>
    <row r="316" spans="4:5" x14ac:dyDescent="0.25">
      <c r="D316" s="2">
        <v>21.75</v>
      </c>
      <c r="E316" s="6">
        <f t="shared" ca="1" si="4"/>
        <v>21.155265037593981</v>
      </c>
    </row>
    <row r="317" spans="4:5" x14ac:dyDescent="0.25">
      <c r="D317" s="2">
        <v>21.5</v>
      </c>
      <c r="E317" s="6">
        <f t="shared" ca="1" si="4"/>
        <v>20.896951127819548</v>
      </c>
    </row>
    <row r="318" spans="4:5" x14ac:dyDescent="0.25">
      <c r="D318" s="2">
        <v>21.25</v>
      </c>
      <c r="E318" s="6">
        <f t="shared" ca="1" si="4"/>
        <v>20.638637218045112</v>
      </c>
    </row>
    <row r="319" spans="4:5" x14ac:dyDescent="0.25">
      <c r="D319" s="2">
        <v>21</v>
      </c>
      <c r="E319" s="6">
        <f t="shared" ca="1" si="4"/>
        <v>20.380323308270675</v>
      </c>
    </row>
    <row r="320" spans="4:5" x14ac:dyDescent="0.25">
      <c r="D320" s="2">
        <v>20.75</v>
      </c>
      <c r="E320" s="6">
        <f t="shared" ca="1" si="4"/>
        <v>20.122009398496239</v>
      </c>
    </row>
    <row r="321" spans="4:5" x14ac:dyDescent="0.25">
      <c r="D321" s="2">
        <v>20.5</v>
      </c>
      <c r="E321" s="6">
        <f t="shared" ca="1" si="4"/>
        <v>19.863695488721802</v>
      </c>
    </row>
    <row r="322" spans="4:5" x14ac:dyDescent="0.25">
      <c r="D322" s="2">
        <v>20.25</v>
      </c>
      <c r="E322" s="6">
        <f t="shared" ca="1" si="4"/>
        <v>19.605381578947366</v>
      </c>
    </row>
    <row r="323" spans="4:5" x14ac:dyDescent="0.25">
      <c r="D323" s="2">
        <v>20</v>
      </c>
      <c r="E323" s="6">
        <f t="shared" ca="1" si="4"/>
        <v>19.34706766917293</v>
      </c>
    </row>
    <row r="324" spans="4:5" x14ac:dyDescent="0.25">
      <c r="D324" s="2">
        <v>19.75</v>
      </c>
      <c r="E324" s="6">
        <f t="shared" ca="1" si="4"/>
        <v>19.088753759398493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18.830439849624057</v>
      </c>
    </row>
    <row r="326" spans="4:5" x14ac:dyDescent="0.25">
      <c r="D326" s="2">
        <v>19.25</v>
      </c>
      <c r="E326" s="6">
        <f t="shared" ca="1" si="5"/>
        <v>18.572125939849624</v>
      </c>
    </row>
    <row r="327" spans="4:5" x14ac:dyDescent="0.25">
      <c r="D327" s="2">
        <v>19</v>
      </c>
      <c r="E327" s="6">
        <f t="shared" ca="1" si="5"/>
        <v>18.313812030075187</v>
      </c>
    </row>
    <row r="328" spans="4:5" x14ac:dyDescent="0.25">
      <c r="D328" s="2">
        <v>18.75</v>
      </c>
      <c r="E328" s="6">
        <f t="shared" ca="1" si="5"/>
        <v>18.055498120300751</v>
      </c>
    </row>
    <row r="329" spans="4:5" x14ac:dyDescent="0.25">
      <c r="D329" s="2">
        <v>18.5</v>
      </c>
      <c r="E329" s="6">
        <f t="shared" ca="1" si="5"/>
        <v>17.797184210526314</v>
      </c>
    </row>
    <row r="330" spans="4:5" x14ac:dyDescent="0.25">
      <c r="D330" s="2">
        <v>18.25</v>
      </c>
      <c r="E330" s="6">
        <f t="shared" ca="1" si="5"/>
        <v>17.538870300751878</v>
      </c>
    </row>
    <row r="331" spans="4:5" x14ac:dyDescent="0.25">
      <c r="D331" s="2">
        <v>18</v>
      </c>
      <c r="E331" s="6">
        <f t="shared" ca="1" si="5"/>
        <v>17.280556390977441</v>
      </c>
    </row>
    <row r="332" spans="4:5" x14ac:dyDescent="0.25">
      <c r="D332" s="2">
        <v>17.75</v>
      </c>
      <c r="E332" s="6">
        <f t="shared" ca="1" si="5"/>
        <v>17.022242481203005</v>
      </c>
    </row>
    <row r="333" spans="4:5" x14ac:dyDescent="0.25">
      <c r="D333" s="2">
        <v>17.5</v>
      </c>
      <c r="E333" s="6">
        <f t="shared" ca="1" si="5"/>
        <v>16.763928571428568</v>
      </c>
    </row>
    <row r="334" spans="4:5" x14ac:dyDescent="0.25">
      <c r="D334" s="2">
        <v>17.25</v>
      </c>
      <c r="E334" s="6">
        <f t="shared" ca="1" si="5"/>
        <v>16.505614661654132</v>
      </c>
    </row>
    <row r="335" spans="4:5" x14ac:dyDescent="0.25">
      <c r="D335" s="2">
        <v>17</v>
      </c>
      <c r="E335" s="6">
        <f t="shared" ca="1" si="5"/>
        <v>16.247300751879699</v>
      </c>
    </row>
    <row r="336" spans="4:5" x14ac:dyDescent="0.25">
      <c r="D336" s="2">
        <v>16.75</v>
      </c>
      <c r="E336" s="6">
        <f t="shared" ca="1" si="5"/>
        <v>15.990549999999999</v>
      </c>
    </row>
    <row r="337" spans="4:5" x14ac:dyDescent="0.25">
      <c r="D337" s="2">
        <v>16.5</v>
      </c>
      <c r="E337" s="6">
        <f t="shared" ca="1" si="5"/>
        <v>15.7689</v>
      </c>
    </row>
    <row r="338" spans="4:5" x14ac:dyDescent="0.25">
      <c r="D338" s="2">
        <v>16.25</v>
      </c>
      <c r="E338" s="6">
        <f t="shared" ca="1" si="5"/>
        <v>15.54725</v>
      </c>
    </row>
    <row r="339" spans="4:5" x14ac:dyDescent="0.25">
      <c r="D339" s="2">
        <v>16</v>
      </c>
      <c r="E339" s="6">
        <f t="shared" ca="1" si="5"/>
        <v>15.3256</v>
      </c>
    </row>
    <row r="340" spans="4:5" x14ac:dyDescent="0.25">
      <c r="D340" s="2">
        <v>15.75</v>
      </c>
      <c r="E340" s="6">
        <f t="shared" ca="1" si="5"/>
        <v>15.103949999999999</v>
      </c>
    </row>
    <row r="341" spans="4:5" x14ac:dyDescent="0.25">
      <c r="D341" s="2">
        <v>15.5</v>
      </c>
      <c r="E341" s="6">
        <f t="shared" ca="1" si="5"/>
        <v>14.882299999999999</v>
      </c>
    </row>
    <row r="342" spans="4:5" x14ac:dyDescent="0.25">
      <c r="D342" s="2">
        <v>15.25</v>
      </c>
      <c r="E342" s="6">
        <f t="shared" ca="1" si="5"/>
        <v>14.66065</v>
      </c>
    </row>
    <row r="343" spans="4:5" x14ac:dyDescent="0.25">
      <c r="D343" s="2">
        <v>15</v>
      </c>
      <c r="E343" s="6">
        <f t="shared" ca="1" si="5"/>
        <v>14.439</v>
      </c>
    </row>
    <row r="344" spans="4:5" x14ac:dyDescent="0.25">
      <c r="D344" s="2">
        <v>14.75</v>
      </c>
      <c r="E344" s="6">
        <f t="shared" ca="1" si="5"/>
        <v>14.21735</v>
      </c>
    </row>
    <row r="345" spans="4:5" x14ac:dyDescent="0.25">
      <c r="D345" s="2">
        <v>14.5</v>
      </c>
      <c r="E345" s="6">
        <f t="shared" ca="1" si="5"/>
        <v>13.995699999999999</v>
      </c>
    </row>
    <row r="346" spans="4:5" x14ac:dyDescent="0.25">
      <c r="D346" s="2">
        <v>14.25</v>
      </c>
      <c r="E346" s="6">
        <f t="shared" ca="1" si="5"/>
        <v>13.774049999999999</v>
      </c>
    </row>
    <row r="347" spans="4:5" x14ac:dyDescent="0.25">
      <c r="D347" s="2">
        <v>14</v>
      </c>
      <c r="E347" s="6">
        <f t="shared" ca="1" si="5"/>
        <v>13.5524</v>
      </c>
    </row>
    <row r="348" spans="4:5" x14ac:dyDescent="0.25">
      <c r="D348" s="2">
        <v>13.75</v>
      </c>
      <c r="E348" s="6">
        <f t="shared" ca="1" si="5"/>
        <v>13.33075</v>
      </c>
    </row>
    <row r="349" spans="4:5" x14ac:dyDescent="0.25">
      <c r="D349" s="2">
        <v>13.5</v>
      </c>
      <c r="E349" s="6">
        <f t="shared" ca="1" si="5"/>
        <v>13.1091</v>
      </c>
    </row>
    <row r="350" spans="4:5" x14ac:dyDescent="0.25">
      <c r="D350" s="2">
        <v>13.25</v>
      </c>
      <c r="E350" s="6">
        <f t="shared" ca="1" si="5"/>
        <v>12.887449999999999</v>
      </c>
    </row>
    <row r="351" spans="4:5" x14ac:dyDescent="0.25">
      <c r="D351" s="2">
        <v>13</v>
      </c>
      <c r="E351" s="6">
        <f t="shared" ca="1" si="5"/>
        <v>12.665799999999999</v>
      </c>
    </row>
    <row r="352" spans="4:5" x14ac:dyDescent="0.25">
      <c r="D352" s="2">
        <v>12.75</v>
      </c>
      <c r="E352" s="6">
        <f t="shared" ca="1" si="5"/>
        <v>12.44415</v>
      </c>
    </row>
    <row r="353" spans="4:5" x14ac:dyDescent="0.25">
      <c r="D353" s="2">
        <v>12.5</v>
      </c>
      <c r="E353" s="6">
        <f t="shared" ca="1" si="5"/>
        <v>12.2225</v>
      </c>
    </row>
    <row r="354" spans="4:5" x14ac:dyDescent="0.25">
      <c r="D354" s="2">
        <v>12.25</v>
      </c>
      <c r="E354" s="6">
        <f t="shared" ca="1" si="5"/>
        <v>12.00085</v>
      </c>
    </row>
    <row r="355" spans="4:5" x14ac:dyDescent="0.25">
      <c r="D355" s="2">
        <v>12</v>
      </c>
      <c r="E355" s="6">
        <f t="shared" ca="1" si="5"/>
        <v>11.779199999999999</v>
      </c>
    </row>
    <row r="356" spans="4:5" x14ac:dyDescent="0.25">
      <c r="D356" s="2">
        <v>11.75</v>
      </c>
      <c r="E356" s="6">
        <f t="shared" ca="1" si="5"/>
        <v>11.557549999999999</v>
      </c>
    </row>
    <row r="357" spans="4:5" x14ac:dyDescent="0.25">
      <c r="D357" s="2">
        <v>11.5</v>
      </c>
      <c r="E357" s="6">
        <f t="shared" ca="1" si="5"/>
        <v>11.335900000000001</v>
      </c>
    </row>
    <row r="358" spans="4:5" x14ac:dyDescent="0.25">
      <c r="D358" s="2">
        <v>11.25</v>
      </c>
      <c r="E358" s="6">
        <f t="shared" ca="1" si="5"/>
        <v>11.11425</v>
      </c>
    </row>
    <row r="359" spans="4:5" x14ac:dyDescent="0.25">
      <c r="D359" s="2">
        <v>11</v>
      </c>
      <c r="E359" s="6">
        <f t="shared" ca="1" si="5"/>
        <v>10.8926</v>
      </c>
    </row>
    <row r="360" spans="4:5" x14ac:dyDescent="0.25">
      <c r="D360" s="2">
        <v>10.75</v>
      </c>
      <c r="E360" s="6">
        <f t="shared" ca="1" si="5"/>
        <v>10.670949999999999</v>
      </c>
    </row>
    <row r="361" spans="4:5" x14ac:dyDescent="0.25">
      <c r="D361" s="2">
        <v>10.5</v>
      </c>
      <c r="E361" s="6">
        <f t="shared" ca="1" si="5"/>
        <v>10.449299999999999</v>
      </c>
    </row>
    <row r="362" spans="4:5" x14ac:dyDescent="0.25">
      <c r="D362" s="2">
        <v>10.25</v>
      </c>
      <c r="E362" s="6">
        <f t="shared" ca="1" si="5"/>
        <v>10.227650000000001</v>
      </c>
    </row>
    <row r="363" spans="4:5" x14ac:dyDescent="0.25">
      <c r="D363" s="2">
        <v>10</v>
      </c>
      <c r="E363" s="6">
        <f t="shared" ca="1" si="5"/>
        <v>10.006</v>
      </c>
    </row>
    <row r="364" spans="4:5" x14ac:dyDescent="0.25">
      <c r="D364" s="2">
        <v>9.75</v>
      </c>
      <c r="E364" s="6">
        <f t="shared" ca="1" si="5"/>
        <v>9.7843499999999999</v>
      </c>
    </row>
    <row r="365" spans="4:5" x14ac:dyDescent="0.25">
      <c r="D365" s="2">
        <v>9.5</v>
      </c>
      <c r="E365" s="6">
        <f t="shared" ca="1" si="5"/>
        <v>9.5626999999999995</v>
      </c>
    </row>
    <row r="366" spans="4:5" x14ac:dyDescent="0.25">
      <c r="D366" s="2">
        <v>9.25</v>
      </c>
      <c r="E366" s="6">
        <f t="shared" ca="1" si="5"/>
        <v>9.3410499999999992</v>
      </c>
    </row>
    <row r="367" spans="4:5" x14ac:dyDescent="0.25">
      <c r="D367" s="2">
        <v>9</v>
      </c>
      <c r="E367" s="6">
        <f t="shared" ca="1" si="5"/>
        <v>9.1193999999999988</v>
      </c>
    </row>
    <row r="368" spans="4:5" x14ac:dyDescent="0.25">
      <c r="D368" s="2">
        <v>8.75</v>
      </c>
      <c r="E368" s="6">
        <f t="shared" ca="1" si="5"/>
        <v>8.8977500000000003</v>
      </c>
    </row>
    <row r="369" spans="4:5" x14ac:dyDescent="0.25">
      <c r="D369" s="2">
        <v>8.5</v>
      </c>
      <c r="E369" s="6">
        <f t="shared" ca="1" si="5"/>
        <v>8.6760999999999999</v>
      </c>
    </row>
    <row r="370" spans="4:5" x14ac:dyDescent="0.25">
      <c r="D370" s="2">
        <v>8.25</v>
      </c>
      <c r="E370" s="6">
        <f t="shared" ca="1" si="5"/>
        <v>8.4544500000000014</v>
      </c>
    </row>
    <row r="371" spans="4:5" x14ac:dyDescent="0.25">
      <c r="D371" s="2">
        <v>8</v>
      </c>
      <c r="E371" s="6">
        <f t="shared" ca="1" si="5"/>
        <v>8.232800000000001</v>
      </c>
    </row>
    <row r="372" spans="4:5" x14ac:dyDescent="0.25">
      <c r="D372" s="2">
        <v>7.75</v>
      </c>
      <c r="E372" s="6">
        <f t="shared" ca="1" si="5"/>
        <v>8.0111500000000007</v>
      </c>
    </row>
    <row r="373" spans="4:5" x14ac:dyDescent="0.25">
      <c r="D373" s="2">
        <v>7.5</v>
      </c>
      <c r="E373" s="6">
        <f t="shared" ca="1" si="5"/>
        <v>7.8014150943396219</v>
      </c>
    </row>
    <row r="374" spans="4:5" x14ac:dyDescent="0.25">
      <c r="D374" s="2">
        <v>7.25</v>
      </c>
      <c r="E374" s="6">
        <f t="shared" ca="1" si="5"/>
        <v>7.5923113207547166</v>
      </c>
    </row>
    <row r="375" spans="4:5" x14ac:dyDescent="0.25">
      <c r="D375" s="2">
        <v>7</v>
      </c>
      <c r="E375" s="6">
        <f t="shared" ca="1" si="5"/>
        <v>7.3832075471698104</v>
      </c>
    </row>
    <row r="376" spans="4:5" x14ac:dyDescent="0.25">
      <c r="D376" s="2">
        <v>6.75</v>
      </c>
      <c r="E376" s="6">
        <f t="shared" ca="1" si="5"/>
        <v>7.1741037735849051</v>
      </c>
    </row>
    <row r="377" spans="4:5" x14ac:dyDescent="0.25">
      <c r="D377" s="2">
        <v>6.5</v>
      </c>
      <c r="E377" s="6">
        <f t="shared" ca="1" si="5"/>
        <v>6.9649999999999999</v>
      </c>
    </row>
    <row r="378" spans="4:5" x14ac:dyDescent="0.25">
      <c r="D378" s="2">
        <v>6.25</v>
      </c>
      <c r="E378" s="6">
        <f t="shared" ca="1" si="5"/>
        <v>6.7558962264150937</v>
      </c>
    </row>
    <row r="379" spans="4:5" x14ac:dyDescent="0.25">
      <c r="D379" s="2">
        <v>6</v>
      </c>
      <c r="E379" s="6">
        <f t="shared" ca="1" si="5"/>
        <v>6.5467924528301884</v>
      </c>
    </row>
    <row r="380" spans="4:5" x14ac:dyDescent="0.25">
      <c r="D380" s="2">
        <v>5.75</v>
      </c>
      <c r="E380" s="6">
        <f t="shared" ca="1" si="5"/>
        <v>6.3376886792452831</v>
      </c>
    </row>
    <row r="381" spans="4:5" x14ac:dyDescent="0.25">
      <c r="D381" s="2">
        <v>5.5</v>
      </c>
      <c r="E381" s="6">
        <f t="shared" ca="1" si="5"/>
        <v>6.1285849056603769</v>
      </c>
    </row>
    <row r="382" spans="4:5" x14ac:dyDescent="0.25">
      <c r="D382" s="2">
        <v>5.25</v>
      </c>
      <c r="E382" s="6">
        <f t="shared" ca="1" si="5"/>
        <v>5.9194811320754717</v>
      </c>
    </row>
    <row r="383" spans="4:5" x14ac:dyDescent="0.25">
      <c r="D383" s="2">
        <v>5</v>
      </c>
      <c r="E383" s="6">
        <f t="shared" ca="1" si="5"/>
        <v>5.7103773584905664</v>
      </c>
    </row>
    <row r="384" spans="4:5" x14ac:dyDescent="0.25">
      <c r="D384" s="2">
        <v>4.75</v>
      </c>
      <c r="E384" s="6">
        <f t="shared" ca="1" si="5"/>
        <v>5.5012735849056602</v>
      </c>
    </row>
    <row r="385" spans="4:5" x14ac:dyDescent="0.25">
      <c r="D385" s="2">
        <v>4.5</v>
      </c>
      <c r="E385" s="6">
        <f t="shared" ca="1" si="5"/>
        <v>5.2921698113207549</v>
      </c>
    </row>
    <row r="386" spans="4:5" x14ac:dyDescent="0.25">
      <c r="D386" s="2">
        <v>4.25</v>
      </c>
      <c r="E386" s="6">
        <f t="shared" ca="1" si="5"/>
        <v>5.0830660377358488</v>
      </c>
    </row>
    <row r="387" spans="4:5" x14ac:dyDescent="0.25">
      <c r="D387" s="2">
        <v>4</v>
      </c>
      <c r="E387" s="6">
        <f t="shared" ca="1" si="5"/>
        <v>4.8739622641509435</v>
      </c>
    </row>
    <row r="388" spans="4:5" x14ac:dyDescent="0.25">
      <c r="D388" s="2">
        <v>3.75</v>
      </c>
      <c r="E388" s="6">
        <f t="shared" ca="1" si="5"/>
        <v>4.6648584905660382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4.455754716981132</v>
      </c>
    </row>
    <row r="390" spans="4:5" x14ac:dyDescent="0.25">
      <c r="D390" s="2">
        <v>3.25</v>
      </c>
      <c r="E390" s="6">
        <f t="shared" ca="1" si="6"/>
        <v>4.2466509433962267</v>
      </c>
    </row>
    <row r="391" spans="4:5" x14ac:dyDescent="0.25">
      <c r="D391" s="2">
        <v>3</v>
      </c>
      <c r="E391" s="6">
        <f t="shared" ca="1" si="6"/>
        <v>4.0375471698113206</v>
      </c>
    </row>
    <row r="392" spans="4:5" x14ac:dyDescent="0.25">
      <c r="D392" s="2">
        <v>2.75</v>
      </c>
      <c r="E392" s="6">
        <f t="shared" ca="1" si="6"/>
        <v>3.7698101265822781</v>
      </c>
    </row>
    <row r="393" spans="4:5" x14ac:dyDescent="0.25">
      <c r="D393" s="2">
        <v>2.5</v>
      </c>
      <c r="E393" s="6">
        <f t="shared" ca="1" si="6"/>
        <v>3.4892405063291139</v>
      </c>
    </row>
    <row r="394" spans="4:5" x14ac:dyDescent="0.25">
      <c r="D394" s="2">
        <v>2.25</v>
      </c>
      <c r="E394" s="6">
        <f t="shared" ca="1" si="6"/>
        <v>3.2086708860759492</v>
      </c>
    </row>
    <row r="395" spans="4:5" x14ac:dyDescent="0.25">
      <c r="D395" s="2">
        <v>2</v>
      </c>
      <c r="E395" s="6">
        <f t="shared" ca="1" si="6"/>
        <v>2.9281012658227845</v>
      </c>
    </row>
    <row r="396" spans="4:5" x14ac:dyDescent="0.25">
      <c r="D396" s="2">
        <v>1.75</v>
      </c>
      <c r="E396" s="6">
        <f t="shared" ca="1" si="6"/>
        <v>2.6475316455696198</v>
      </c>
    </row>
    <row r="397" spans="4:5" x14ac:dyDescent="0.25">
      <c r="D397" s="2">
        <v>1.5</v>
      </c>
      <c r="E397" s="6">
        <f t="shared" ca="1" si="6"/>
        <v>2.3669620253164556</v>
      </c>
    </row>
    <row r="398" spans="4:5" x14ac:dyDescent="0.25">
      <c r="D398" s="2">
        <v>1.25</v>
      </c>
      <c r="E398" s="6">
        <f t="shared" ca="1" si="6"/>
        <v>2.0863924050632909</v>
      </c>
    </row>
    <row r="399" spans="4:5" x14ac:dyDescent="0.25">
      <c r="D399" s="2">
        <v>1</v>
      </c>
      <c r="E399" s="6">
        <f t="shared" ca="1" si="6"/>
        <v>1.7049999999999998</v>
      </c>
    </row>
    <row r="400" spans="4:5" x14ac:dyDescent="0.25">
      <c r="D400" s="2">
        <v>0.75</v>
      </c>
      <c r="E400" s="6">
        <f t="shared" ca="1" si="6"/>
        <v>1.2787499999999998</v>
      </c>
    </row>
    <row r="401" spans="4:5" x14ac:dyDescent="0.25">
      <c r="D401" s="2">
        <v>0.5</v>
      </c>
      <c r="E401" s="6">
        <f t="shared" ca="1" si="6"/>
        <v>0.52062499999999945</v>
      </c>
    </row>
    <row r="402" spans="4:5" x14ac:dyDescent="0.25">
      <c r="D402" s="2">
        <v>0.25</v>
      </c>
      <c r="E402" s="6">
        <f t="shared" ca="1" si="6"/>
        <v>0.23088541666666668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0.83013760433115269</v>
      </c>
      <c r="C5" s="38">
        <f t="shared" si="1"/>
        <v>0.16986239566884731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-1.0992699468470553</v>
      </c>
      <c r="G5" s="28">
        <f t="shared" si="4"/>
        <v>0.35188194135384876</v>
      </c>
      <c r="H5" s="30"/>
      <c r="I5" s="30"/>
    </row>
    <row r="6" spans="1:9" x14ac:dyDescent="0.25">
      <c r="A6" s="37">
        <f>Statistik!B14</f>
        <v>31.5</v>
      </c>
      <c r="B6" s="254">
        <f>Statistik!F14</f>
        <v>0.31761786600496278</v>
      </c>
      <c r="C6" s="38">
        <f t="shared" si="1"/>
        <v>0.51251973832618991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-2.8072140731314708</v>
      </c>
      <c r="G6" s="28">
        <f t="shared" si="4"/>
        <v>0.10151133027001769</v>
      </c>
      <c r="I6" s="30"/>
    </row>
    <row r="7" spans="1:9" x14ac:dyDescent="0.25">
      <c r="A7" s="37">
        <f>Statistik!B15</f>
        <v>16</v>
      </c>
      <c r="B7" s="254">
        <f>Statistik!F15</f>
        <v>0.16760658696142566</v>
      </c>
      <c r="C7" s="38">
        <f t="shared" si="1"/>
        <v>0.15001127904353712</v>
      </c>
      <c r="D7" s="253">
        <f t="shared" si="0"/>
        <v>-4</v>
      </c>
      <c r="E7" s="252">
        <f t="shared" si="2"/>
        <v>-4.4886399617499588</v>
      </c>
      <c r="F7" s="29">
        <f t="shared" si="3"/>
        <v>-0.67334662182804483</v>
      </c>
      <c r="G7" s="28">
        <f t="shared" si="4"/>
        <v>4.4327983596011762E-2</v>
      </c>
      <c r="I7" s="30"/>
    </row>
    <row r="8" spans="1:9" x14ac:dyDescent="0.25">
      <c r="A8" s="37">
        <f>Statistik!B16</f>
        <v>8</v>
      </c>
      <c r="B8" s="254">
        <f>Statistik!F16</f>
        <v>7.7374238664561251E-2</v>
      </c>
      <c r="C8" s="38">
        <f t="shared" si="1"/>
        <v>9.0232348296864412E-2</v>
      </c>
      <c r="D8" s="253">
        <f t="shared" si="0"/>
        <v>-3</v>
      </c>
      <c r="E8" s="252">
        <f t="shared" si="2"/>
        <v>-3.5</v>
      </c>
      <c r="F8" s="29">
        <f t="shared" si="3"/>
        <v>-0.31581321903902543</v>
      </c>
      <c r="G8" s="28">
        <f t="shared" si="4"/>
        <v>0.21184299841870063</v>
      </c>
      <c r="I8" s="30"/>
    </row>
    <row r="9" spans="1:9" x14ac:dyDescent="0.25">
      <c r="A9" s="37">
        <f>Statistik!B17</f>
        <v>4</v>
      </c>
      <c r="B9" s="254">
        <f>Statistik!F17</f>
        <v>2.9551094067223099E-2</v>
      </c>
      <c r="C9" s="38">
        <f t="shared" si="1"/>
        <v>4.7823144597338149E-2</v>
      </c>
      <c r="D9" s="253">
        <f t="shared" si="0"/>
        <v>-2</v>
      </c>
      <c r="E9" s="252">
        <f t="shared" si="2"/>
        <v>-2.5</v>
      </c>
      <c r="F9" s="29">
        <f t="shared" si="3"/>
        <v>-0.11955786149334538</v>
      </c>
      <c r="G9" s="28">
        <f t="shared" si="4"/>
        <v>0.30665271091498869</v>
      </c>
      <c r="I9" s="30"/>
    </row>
    <row r="10" spans="1:9" x14ac:dyDescent="0.25">
      <c r="A10" s="37">
        <f>Statistik!B18</f>
        <v>2</v>
      </c>
      <c r="B10" s="254">
        <f>Statistik!F18</f>
        <v>1.1730205278592375E-2</v>
      </c>
      <c r="C10" s="38">
        <f t="shared" si="1"/>
        <v>1.7820888788630723E-2</v>
      </c>
      <c r="D10" s="253">
        <f t="shared" si="0"/>
        <v>-1</v>
      </c>
      <c r="E10" s="252">
        <f t="shared" si="2"/>
        <v>-1.5</v>
      </c>
      <c r="F10" s="29">
        <f t="shared" si="3"/>
        <v>-2.6731333182946085E-2</v>
      </c>
      <c r="G10" s="28">
        <f t="shared" si="4"/>
        <v>0.22234584352432377</v>
      </c>
      <c r="I10" s="30"/>
    </row>
    <row r="11" spans="1:9" x14ac:dyDescent="0.25">
      <c r="A11" s="37">
        <f>Statistik!B19</f>
        <v>1</v>
      </c>
      <c r="B11" s="254">
        <f>Statistik!F19</f>
        <v>5.8651026392961877E-3</v>
      </c>
      <c r="C11" s="38">
        <f t="shared" si="1"/>
        <v>5.8651026392961877E-3</v>
      </c>
      <c r="D11" s="253">
        <f t="shared" si="0"/>
        <v>0</v>
      </c>
      <c r="E11" s="252">
        <f t="shared" si="2"/>
        <v>-0.5</v>
      </c>
      <c r="F11" s="29">
        <f t="shared" si="3"/>
        <v>-2.9325513196480938E-3</v>
      </c>
      <c r="G11" s="28">
        <f t="shared" si="4"/>
        <v>0.12047608005723809</v>
      </c>
      <c r="I11" s="30"/>
    </row>
    <row r="12" spans="1:9" x14ac:dyDescent="0.25">
      <c r="A12" s="37">
        <f>Statistik!B20</f>
        <v>0.5</v>
      </c>
      <c r="B12" s="254">
        <f>Statistik!F20</f>
        <v>4.9627791563275434E-3</v>
      </c>
      <c r="C12" s="38">
        <f t="shared" si="1"/>
        <v>9.0232348296864426E-4</v>
      </c>
      <c r="D12" s="253">
        <f t="shared" si="0"/>
        <v>1</v>
      </c>
      <c r="E12" s="252">
        <f t="shared" si="2"/>
        <v>0.5</v>
      </c>
      <c r="F12" s="29">
        <f t="shared" si="3"/>
        <v>4.5116174148432213E-4</v>
      </c>
      <c r="G12" s="28">
        <f t="shared" si="4"/>
        <v>2.7616192666835439E-2</v>
      </c>
      <c r="I12" s="30"/>
    </row>
    <row r="13" spans="1:9" x14ac:dyDescent="0.25">
      <c r="A13" s="37">
        <f>Statistik!B21</f>
        <v>0.25</v>
      </c>
      <c r="B13" s="254">
        <f>Statistik!F21</f>
        <v>2.7069704489059328E-3</v>
      </c>
      <c r="C13" s="38">
        <f t="shared" si="1"/>
        <v>2.2558087074216106E-3</v>
      </c>
      <c r="D13" s="253">
        <f t="shared" si="0"/>
        <v>2</v>
      </c>
      <c r="E13" s="252">
        <f t="shared" si="2"/>
        <v>1.5</v>
      </c>
      <c r="F13" s="29">
        <f t="shared" si="3"/>
        <v>3.383713061132416E-3</v>
      </c>
      <c r="G13" s="28">
        <f t="shared" si="4"/>
        <v>9.6255626880851916E-2</v>
      </c>
    </row>
    <row r="14" spans="1:9" x14ac:dyDescent="0.25">
      <c r="A14" s="37">
        <f>Statistik!B22</f>
        <v>0.125</v>
      </c>
      <c r="B14" s="254">
        <f>Statistik!F22</f>
        <v>1.3534852244529664E-3</v>
      </c>
      <c r="C14" s="38">
        <f t="shared" si="1"/>
        <v>1.3534852244529664E-3</v>
      </c>
      <c r="D14" s="253">
        <f t="shared" si="0"/>
        <v>3</v>
      </c>
      <c r="E14" s="252">
        <f t="shared" si="2"/>
        <v>2.5</v>
      </c>
      <c r="F14" s="29">
        <f t="shared" si="3"/>
        <v>3.383713061132416E-3</v>
      </c>
      <c r="G14" s="28">
        <f t="shared" si="4"/>
        <v>7.6789433705675078E-2</v>
      </c>
    </row>
    <row r="15" spans="1:9" x14ac:dyDescent="0.25">
      <c r="A15" s="37">
        <f>Statistik!B23</f>
        <v>6.3E-2</v>
      </c>
      <c r="B15" s="254">
        <f>Statistik!F23</f>
        <v>6.7674261222648319E-4</v>
      </c>
      <c r="C15" s="38">
        <f t="shared" si="1"/>
        <v>6.7674261222648319E-4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2.3647093484645289E-3</v>
      </c>
      <c r="G15" s="28">
        <f t="shared" si="4"/>
        <v>4.9199875930022556E-2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6.7674261222648319E-4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3.0453729986817221E-3</v>
      </c>
      <c r="G16" s="28">
        <f t="shared" si="4"/>
        <v>6.1491825748791161E-2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-5.0322369366306408</v>
      </c>
      <c r="G19" s="3"/>
    </row>
    <row r="20" spans="1:8" x14ac:dyDescent="0.25">
      <c r="G20" s="33">
        <f>SUM(G3:G18)</f>
        <v>1.6703918430673055</v>
      </c>
    </row>
    <row r="21" spans="1:8" ht="18" thickBot="1" x14ac:dyDescent="0.35">
      <c r="C21" s="41" t="s">
        <v>75</v>
      </c>
      <c r="F21" s="42"/>
      <c r="G21" s="40">
        <f>SQRT(G20)</f>
        <v>1.2924363980743137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2.9551094067223094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0.28195573365713278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0.16986239566884728</v>
      </c>
      <c r="G20" s="87">
        <f>Statistik!E13</f>
        <v>0.51251973832618991</v>
      </c>
      <c r="H20" s="87">
        <f>Statistik!E14</f>
        <v>0.15001127904353712</v>
      </c>
      <c r="I20" s="87">
        <f>Statistik!E15</f>
        <v>9.0232348296864426E-2</v>
      </c>
      <c r="J20" s="87">
        <f>Statistik!E16</f>
        <v>4.7823144597338149E-2</v>
      </c>
      <c r="K20" s="87">
        <f>Statistik!E17</f>
        <v>1.7820888788630723E-2</v>
      </c>
      <c r="L20" s="87">
        <f>Statistik!E18</f>
        <v>5.8651026392961877E-3</v>
      </c>
      <c r="M20" s="87">
        <f>Statistik!E19</f>
        <v>9.0232348296864426E-4</v>
      </c>
      <c r="N20" s="87">
        <f>Statistik!E20</f>
        <v>2.2558087074216106E-3</v>
      </c>
      <c r="O20" s="87">
        <f>Statistik!E21</f>
        <v>1.3534852244529664E-3</v>
      </c>
      <c r="P20" s="87">
        <f>Statistik!E22</f>
        <v>6.7674261222648319E-4</v>
      </c>
      <c r="Q20" s="87">
        <f>Statistik!E23</f>
        <v>6.7674261222648319E-4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0.16986239566884728</v>
      </c>
      <c r="G15" s="124">
        <f>'Eintrag_Yu&amp;Stand'!G20</f>
        <v>0.51251973832618991</v>
      </c>
      <c r="H15" s="124">
        <f>'Eintrag_Yu&amp;Stand'!H20</f>
        <v>0.15001127904353712</v>
      </c>
      <c r="I15" s="124">
        <f>'Eintrag_Yu&amp;Stand'!I20</f>
        <v>9.0232348296864426E-2</v>
      </c>
      <c r="J15" s="124">
        <f>'Eintrag_Yu&amp;Stand'!J20</f>
        <v>4.7823144597338149E-2</v>
      </c>
      <c r="K15" s="125">
        <f>'Eintrag_Yu&amp;Stand'!K20</f>
        <v>1.7820888788630723E-2</v>
      </c>
      <c r="L15" s="124">
        <f>'Eintrag_Yu&amp;Stand'!L20</f>
        <v>5.8651026392961877E-3</v>
      </c>
      <c r="M15" s="124">
        <f>'Eintrag_Yu&amp;Stand'!M20</f>
        <v>9.0232348296864426E-4</v>
      </c>
      <c r="N15" s="124">
        <f>'Eintrag_Yu&amp;Stand'!N20</f>
        <v>2.2558087074216106E-3</v>
      </c>
      <c r="O15" s="124">
        <f>'Eintrag_Yu&amp;Stand'!O20</f>
        <v>1.3534852244529664E-3</v>
      </c>
      <c r="P15" s="124">
        <f>'Eintrag_Yu&amp;Stand'!P20</f>
        <v>6.7674261222648319E-4</v>
      </c>
      <c r="Q15" s="124">
        <f>'Eintrag_Yu&amp;Stand'!Q20</f>
        <v>6.7674261222648319E-4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-3.2897519625920295E-2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-2.5063128871916852E-2</v>
      </c>
      <c r="G295" s="178">
        <f t="shared" si="153"/>
        <v>-2.9709303175363053E-2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-1.9093474098561766E-2</v>
      </c>
      <c r="G296" s="178">
        <f t="shared" si="156"/>
        <v>-4.5268377024961629E-2</v>
      </c>
      <c r="H296" s="178">
        <f t="shared" si="156"/>
        <v>-5.0020479731714427E-3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-1.0848311222923549E-2</v>
      </c>
      <c r="G297" s="178">
        <f t="shared" si="156"/>
        <v>-3.0575837829583254E-2</v>
      </c>
      <c r="H297" s="178">
        <f t="shared" si="156"/>
        <v>-7.0223765327674867E-3</v>
      </c>
      <c r="I297" s="178">
        <f t="shared" si="156"/>
        <v>-1.6674712149679573E-3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-4.1249002568205266E-3</v>
      </c>
      <c r="G298" s="179">
        <f t="shared" si="156"/>
        <v>-1.2202260096993567E-2</v>
      </c>
      <c r="H298" s="179">
        <f t="shared" si="156"/>
        <v>-3.3349007614792807E-3</v>
      </c>
      <c r="I298" s="179">
        <f t="shared" si="156"/>
        <v>-1.5893383308481263E-3</v>
      </c>
      <c r="J298" s="179">
        <f t="shared" si="156"/>
        <v>-3.2932556495617152E-4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-1.3658731189562514E-3</v>
      </c>
      <c r="G299" s="179">
        <f t="shared" si="156"/>
        <v>-4.0966080747049383E-3</v>
      </c>
      <c r="H299" s="179">
        <f t="shared" si="156"/>
        <v>-1.1754383417109712E-3</v>
      </c>
      <c r="I299" s="179">
        <f t="shared" si="156"/>
        <v>-6.6196689838782762E-4</v>
      </c>
      <c r="J299" s="179">
        <f t="shared" si="156"/>
        <v>-2.7722888859604031E-4</v>
      </c>
      <c r="K299" s="179">
        <f t="shared" si="156"/>
        <v>-4.0388984381417261E-5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-2.1055479925357571E-4</v>
      </c>
      <c r="G300" s="179">
        <f t="shared" si="160"/>
        <v>-6.3405445010456224E-4</v>
      </c>
      <c r="H300" s="179">
        <f t="shared" si="160"/>
        <v>-1.8446941831519394E-4</v>
      </c>
      <c r="I300" s="179">
        <f t="shared" si="160"/>
        <v>-1.0885808659737423E-4</v>
      </c>
      <c r="J300" s="179">
        <f t="shared" si="160"/>
        <v>-5.3975762483930565E-5</v>
      </c>
      <c r="K300" s="179">
        <f t="shared" si="160"/>
        <v>-1.5893383308481264E-5</v>
      </c>
      <c r="L300" s="179">
        <f t="shared" si="160"/>
        <v>-2.0450118674135319E-6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-5.2677032090452732E-4</v>
      </c>
      <c r="G301" s="179">
        <f t="shared" si="160"/>
        <v>-1.5882693037405887E-3</v>
      </c>
      <c r="H301" s="179">
        <f t="shared" si="160"/>
        <v>-4.6395929722659984E-4</v>
      </c>
      <c r="I301" s="179">
        <f t="shared" si="160"/>
        <v>-2.7746115561075823E-4</v>
      </c>
      <c r="J301" s="179">
        <f t="shared" si="160"/>
        <v>-1.4423696474152086E-4</v>
      </c>
      <c r="K301" s="179">
        <f t="shared" si="160"/>
        <v>-5.0284024012152288E-5</v>
      </c>
      <c r="L301" s="179">
        <f t="shared" si="160"/>
        <v>-1.3076834367737748E-5</v>
      </c>
      <c r="M301" s="179">
        <f t="shared" si="160"/>
        <v>-7.8654302592828153E-7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-3.1615543181445841E-4</v>
      </c>
      <c r="G302" s="179">
        <f t="shared" si="160"/>
        <v>-9.5364797187074671E-4</v>
      </c>
      <c r="H302" s="179">
        <f t="shared" si="160"/>
        <v>-2.7892581522556996E-4</v>
      </c>
      <c r="I302" s="179">
        <f t="shared" si="160"/>
        <v>-1.6745607246063826E-4</v>
      </c>
      <c r="J302" s="179">
        <f t="shared" si="160"/>
        <v>-8.8232647484221111E-5</v>
      </c>
      <c r="K302" s="179">
        <f t="shared" si="160"/>
        <v>-3.2249208154472109E-5</v>
      </c>
      <c r="L302" s="179">
        <f t="shared" si="160"/>
        <v>-9.9295034758174126E-6</v>
      </c>
      <c r="M302" s="179">
        <f t="shared" si="160"/>
        <v>-1.2070924031757921E-6</v>
      </c>
      <c r="N302" s="179">
        <f t="shared" si="160"/>
        <v>-1.1798145388924224E-6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-1.5809827979733988E-4</v>
      </c>
      <c r="G303" s="179">
        <f t="shared" si="160"/>
        <v>-4.7696327320290958E-4</v>
      </c>
      <c r="H303" s="179">
        <f t="shared" si="160"/>
        <v>-1.3956335855942926E-4</v>
      </c>
      <c r="I303" s="179">
        <f t="shared" si="160"/>
        <v>-8.3889579172653056E-5</v>
      </c>
      <c r="J303" s="179">
        <f t="shared" si="160"/>
        <v>-4.4375859202069133E-5</v>
      </c>
      <c r="K303" s="179">
        <f t="shared" si="160"/>
        <v>-1.6439573469937424E-5</v>
      </c>
      <c r="L303" s="179">
        <f t="shared" si="160"/>
        <v>-5.3068317216219932E-6</v>
      </c>
      <c r="M303" s="179">
        <f t="shared" si="160"/>
        <v>-7.6380795967826265E-7</v>
      </c>
      <c r="N303" s="179">
        <f t="shared" si="160"/>
        <v>-1.5088655039697403E-6</v>
      </c>
      <c r="O303" s="179">
        <f t="shared" si="160"/>
        <v>-3.5394436166772671E-7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-1.5810779706261306E-4</v>
      </c>
      <c r="G304" s="179">
        <f t="shared" si="164"/>
        <v>-4.7702429176567877E-4</v>
      </c>
      <c r="H304" s="179">
        <f t="shared" si="164"/>
        <v>-1.396038261332104E-4</v>
      </c>
      <c r="I304" s="179">
        <f t="shared" si="164"/>
        <v>-8.3948294038856323E-5</v>
      </c>
      <c r="J304" s="179">
        <f t="shared" si="164"/>
        <v>-4.4460912717985797E-5</v>
      </c>
      <c r="K304" s="179">
        <f t="shared" si="164"/>
        <v>-1.6535685559921562E-5</v>
      </c>
      <c r="L304" s="179">
        <f t="shared" si="164"/>
        <v>-5.4098698380475513E-6</v>
      </c>
      <c r="M304" s="179">
        <f t="shared" si="164"/>
        <v>-8.1611847146721225E-7</v>
      </c>
      <c r="N304" s="179">
        <f t="shared" si="164"/>
        <v>-1.9069398990705776E-6</v>
      </c>
      <c r="O304" s="179">
        <f t="shared" si="164"/>
        <v>-9.0093025331157236E-7</v>
      </c>
      <c r="P304" s="179">
        <f t="shared" si="164"/>
        <v>-1.7306225604231122E-7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1.880306113733361E-3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-2.2168752654341798E-4</v>
      </c>
      <c r="G422" s="179">
        <f t="shared" si="255"/>
        <v>-1.8396347027146932E-3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-8.424999138588365E-4</v>
      </c>
      <c r="G423" s="179">
        <f t="shared" si="258"/>
        <v>-8.4795402643892369E-3</v>
      </c>
      <c r="H423" s="179">
        <f t="shared" si="258"/>
        <v>-4.8712612497057607E-5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-7.8456571871844878E-4</v>
      </c>
      <c r="G424" s="179">
        <f t="shared" si="258"/>
        <v>-7.8835270891961587E-3</v>
      </c>
      <c r="H424" s="179">
        <f t="shared" si="258"/>
        <v>-3.1831261630847529E-4</v>
      </c>
      <c r="I424" s="179">
        <f t="shared" si="258"/>
        <v>-1.2079235428191067E-5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-3.7983748988289375E-4</v>
      </c>
      <c r="G425" s="179">
        <f t="shared" si="258"/>
        <v>-3.5787129483298348E-3</v>
      </c>
      <c r="H425" s="179">
        <f t="shared" si="258"/>
        <v>-2.4459946824281737E-4</v>
      </c>
      <c r="I425" s="179">
        <f t="shared" si="258"/>
        <v>-5.1512419170922863E-5</v>
      </c>
      <c r="J425" s="179">
        <f t="shared" si="258"/>
        <v>-1.6877197692021749E-6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-1.3670167857880215E-4</v>
      </c>
      <c r="G426" s="179">
        <f t="shared" si="258"/>
        <v>-1.2572418785618579E-3</v>
      </c>
      <c r="H426" s="179">
        <f t="shared" si="258"/>
        <v>-1.004497050976362E-4</v>
      </c>
      <c r="I426" s="179">
        <f t="shared" si="258"/>
        <v>-3.1065369807701329E-5</v>
      </c>
      <c r="J426" s="179">
        <f t="shared" si="258"/>
        <v>-5.206453382570645E-6</v>
      </c>
      <c r="K426" s="179">
        <f t="shared" si="258"/>
        <v>-8.2482545111384477E-8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-2.1774189500917012E-5</v>
      </c>
      <c r="G427" s="179">
        <f t="shared" si="262"/>
        <v>-1.9797978408891327E-4</v>
      </c>
      <c r="H427" s="179">
        <f t="shared" si="262"/>
        <v>-1.6661362295158987E-5</v>
      </c>
      <c r="I427" s="179">
        <f t="shared" si="262"/>
        <v>-5.7696441320171704E-6</v>
      </c>
      <c r="J427" s="179">
        <f t="shared" si="262"/>
        <v>-1.4087397645417502E-6</v>
      </c>
      <c r="K427" s="179">
        <f t="shared" si="262"/>
        <v>-1.2035611955823098E-7</v>
      </c>
      <c r="L427" s="179">
        <f t="shared" si="262"/>
        <v>-1.7335715237167026E-9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-5.4104899447201644E-5</v>
      </c>
      <c r="G428" s="179">
        <f t="shared" si="262"/>
        <v>-4.9604462857127897E-4</v>
      </c>
      <c r="H428" s="179">
        <f t="shared" si="262"/>
        <v>-4.1838145217043199E-5</v>
      </c>
      <c r="I428" s="179">
        <f t="shared" si="262"/>
        <v>-1.4790005156332959E-5</v>
      </c>
      <c r="J428" s="179">
        <f t="shared" si="262"/>
        <v>-3.8996092220565552E-6</v>
      </c>
      <c r="K428" s="179">
        <f t="shared" si="262"/>
        <v>-4.3535924213744328E-7</v>
      </c>
      <c r="L428" s="179">
        <f t="shared" si="262"/>
        <v>-2.1125799888702146E-8</v>
      </c>
      <c r="M428" s="179">
        <f t="shared" si="262"/>
        <v>1.8184316682343033E-10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-3.2665354131114623E-5</v>
      </c>
      <c r="G429" s="179">
        <f t="shared" si="262"/>
        <v>-2.9872971057550265E-4</v>
      </c>
      <c r="H429" s="179">
        <f t="shared" si="262"/>
        <v>-2.5379212019690116E-5</v>
      </c>
      <c r="I429" s="179">
        <f t="shared" si="262"/>
        <v>-9.0842998428160693E-6</v>
      </c>
      <c r="J429" s="179">
        <f t="shared" si="262"/>
        <v>-2.484265789182204E-6</v>
      </c>
      <c r="K429" s="179">
        <f t="shared" si="262"/>
        <v>-3.1509031921726346E-7</v>
      </c>
      <c r="L429" s="179">
        <f t="shared" si="262"/>
        <v>-2.4918745835054543E-8</v>
      </c>
      <c r="M429" s="179">
        <f t="shared" si="262"/>
        <v>2.4375922948502478E-10</v>
      </c>
      <c r="N429" s="179">
        <f t="shared" si="262"/>
        <v>-1.8184316682343035E-10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-1.6404678902371082E-5</v>
      </c>
      <c r="G430" s="179">
        <f t="shared" si="262"/>
        <v>-1.4968813853697823E-4</v>
      </c>
      <c r="H430" s="179">
        <f t="shared" si="262"/>
        <v>-1.2772026901681701E-5</v>
      </c>
      <c r="I430" s="179">
        <f t="shared" si="262"/>
        <v>-4.5985403936318091E-6</v>
      </c>
      <c r="J430" s="179">
        <f t="shared" si="262"/>
        <v>-1.276989712676061E-6</v>
      </c>
      <c r="K430" s="179">
        <f t="shared" si="262"/>
        <v>-1.7076767492042898E-7</v>
      </c>
      <c r="L430" s="179">
        <f t="shared" si="262"/>
        <v>-1.6336397684404678E-8</v>
      </c>
      <c r="M430" s="179">
        <f t="shared" si="262"/>
        <v>-9.5841330134825161E-11</v>
      </c>
      <c r="N430" s="179">
        <f t="shared" si="262"/>
        <v>-1.0664466289969836E-9</v>
      </c>
      <c r="O430" s="179">
        <f t="shared" si="262"/>
        <v>-4.0914712535271828E-11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-1.6407725392811797E-5</v>
      </c>
      <c r="G431" s="179">
        <f t="shared" si="264"/>
        <v>-1.4974568521961663E-4</v>
      </c>
      <c r="H431" s="179">
        <f t="shared" si="264"/>
        <v>-1.278266572188763E-5</v>
      </c>
      <c r="I431" s="179">
        <f t="shared" si="264"/>
        <v>-4.6071952550691729E-6</v>
      </c>
      <c r="J431" s="179">
        <f t="shared" si="264"/>
        <v>-1.2830315738598034E-6</v>
      </c>
      <c r="K431" s="179">
        <f t="shared" si="264"/>
        <v>-1.7302483582811239E-7</v>
      </c>
      <c r="L431" s="179">
        <f t="shared" si="264"/>
        <v>-1.7004246808931179E-8</v>
      </c>
      <c r="M431" s="179">
        <f t="shared" si="264"/>
        <v>-1.091874676999616E-10</v>
      </c>
      <c r="N431" s="179">
        <f t="shared" si="264"/>
        <v>-1.6728385956863581E-9</v>
      </c>
      <c r="O431" s="179">
        <f t="shared" si="264"/>
        <v>-2.716662725571756E-10</v>
      </c>
      <c r="P431" s="179">
        <f t="shared" si="264"/>
        <v>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1.6019349674235031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1.5398228131048282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1.4700276510919681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1.4264140415060542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1.4216009522404944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1.4227049126915317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1.4619162890776565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1.4694507759463673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1.411941146312881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1.3225368432546867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1.3727414874915949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1.3956405879358817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1.4560396198271661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1.5721963605297038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0.10872372749522141</v>
      </c>
      <c r="G552" s="175">
        <f t="shared" si="358"/>
        <v>6.2770815412961575E-2</v>
      </c>
      <c r="H552" s="175">
        <f t="shared" si="358"/>
        <v>1.8768524261085044E-2</v>
      </c>
      <c r="I552" s="175">
        <f t="shared" si="358"/>
        <v>5.058763447210732E-3</v>
      </c>
      <c r="J552" s="175">
        <f t="shared" si="358"/>
        <v>1.2793280143554326E-3</v>
      </c>
      <c r="K552" s="175">
        <f t="shared" si="358"/>
        <v>3.2669725645369805E-4</v>
      </c>
      <c r="L552" s="175">
        <f t="shared" si="358"/>
        <v>8.2011433682787176E-5</v>
      </c>
      <c r="M552" s="175">
        <f t="shared" si="358"/>
        <v>1.9953592594851157E-5</v>
      </c>
      <c r="N552" s="175">
        <f t="shared" si="358"/>
        <v>4.7740113795466414E-6</v>
      </c>
      <c r="O552" s="175">
        <f t="shared" si="358"/>
        <v>1.2236405589134107E-6</v>
      </c>
      <c r="P552" s="175">
        <f t="shared" si="358"/>
        <v>3.0934582829889178E-7</v>
      </c>
      <c r="Q552" s="175">
        <f t="shared" si="358"/>
        <v>8.088018869450169E-8</v>
      </c>
      <c r="R552" s="175">
        <f t="shared" si="358"/>
        <v>2.0654853949292467E-8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0.12346384550607577</v>
      </c>
      <c r="F553" s="179">
        <f t="shared" si="358"/>
        <v>0</v>
      </c>
      <c r="G553" s="179">
        <f t="shared" si="358"/>
        <v>9.6577735376612031E-2</v>
      </c>
      <c r="H553" s="179">
        <f t="shared" si="358"/>
        <v>6.0263804062665093E-2</v>
      </c>
      <c r="I553" s="179">
        <f t="shared" si="358"/>
        <v>1.9272352566603757E-2</v>
      </c>
      <c r="J553" s="179">
        <f t="shared" si="358"/>
        <v>5.0615995044422544E-3</v>
      </c>
      <c r="K553" s="179">
        <f t="shared" si="358"/>
        <v>1.3036549665849603E-3</v>
      </c>
      <c r="L553" s="179">
        <f t="shared" si="358"/>
        <v>3.278569785306748E-4</v>
      </c>
      <c r="M553" s="179">
        <f t="shared" si="358"/>
        <v>7.9801755635440806E-5</v>
      </c>
      <c r="N553" s="179">
        <f t="shared" si="358"/>
        <v>1.9095116940526353E-5</v>
      </c>
      <c r="O553" s="179">
        <f t="shared" si="358"/>
        <v>4.8945101200447519E-6</v>
      </c>
      <c r="P553" s="179">
        <f t="shared" si="358"/>
        <v>1.2373801911402092E-6</v>
      </c>
      <c r="Q553" s="179">
        <f t="shared" si="358"/>
        <v>3.2352057088843526E-7</v>
      </c>
      <c r="R553" s="179">
        <f t="shared" si="358"/>
        <v>8.2619406261879132E-8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0.48488926126350351</v>
      </c>
      <c r="F554" s="179">
        <f t="shared" si="358"/>
        <v>0.11187657632370297</v>
      </c>
      <c r="G554" s="179">
        <f t="shared" si="358"/>
        <v>0</v>
      </c>
      <c r="H554" s="179">
        <f t="shared" si="358"/>
        <v>8.9443399558150713E-2</v>
      </c>
      <c r="I554" s="179">
        <f t="shared" si="358"/>
        <v>6.0616122566796445E-2</v>
      </c>
      <c r="J554" s="179">
        <f t="shared" si="358"/>
        <v>1.9000861817610865E-2</v>
      </c>
      <c r="K554" s="179">
        <f t="shared" si="358"/>
        <v>5.0814084294337949E-3</v>
      </c>
      <c r="L554" s="179">
        <f t="shared" si="358"/>
        <v>1.2877047737533034E-3</v>
      </c>
      <c r="M554" s="179">
        <f t="shared" si="358"/>
        <v>3.1396309971240603E-4</v>
      </c>
      <c r="N554" s="179">
        <f t="shared" si="358"/>
        <v>7.515846930311113E-5</v>
      </c>
      <c r="O554" s="179">
        <f t="shared" si="358"/>
        <v>1.9267704756857389E-5</v>
      </c>
      <c r="P554" s="179">
        <f t="shared" si="358"/>
        <v>4.871220487949249E-6</v>
      </c>
      <c r="Q554" s="179">
        <f t="shared" si="358"/>
        <v>1.2736199695119013E-6</v>
      </c>
      <c r="R554" s="179">
        <f t="shared" si="358"/>
        <v>3.2525261758595812E-7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0.74940630500779393</v>
      </c>
      <c r="F555" s="179">
        <f t="shared" si="358"/>
        <v>0.47098831933445462</v>
      </c>
      <c r="G555" s="179">
        <f t="shared" si="358"/>
        <v>0.10559329795842001</v>
      </c>
      <c r="H555" s="179">
        <f t="shared" si="358"/>
        <v>0</v>
      </c>
      <c r="I555" s="179">
        <f t="shared" si="358"/>
        <v>8.7666699281466545E-2</v>
      </c>
      <c r="J555" s="179">
        <f t="shared" si="358"/>
        <v>6.0683290953314262E-2</v>
      </c>
      <c r="K555" s="179">
        <f t="shared" si="358"/>
        <v>1.9442898142332844E-2</v>
      </c>
      <c r="L555" s="179">
        <f t="shared" si="358"/>
        <v>5.1002785674817462E-3</v>
      </c>
      <c r="M555" s="179">
        <f t="shared" si="358"/>
        <v>1.2525912819005371E-3</v>
      </c>
      <c r="N555" s="179">
        <f t="shared" si="358"/>
        <v>3.0039849800322525E-4</v>
      </c>
      <c r="O555" s="179">
        <f t="shared" si="358"/>
        <v>7.7057751755398821E-5</v>
      </c>
      <c r="P555" s="179">
        <f t="shared" si="358"/>
        <v>1.9484103464206564E-5</v>
      </c>
      <c r="Q555" s="179">
        <f t="shared" si="358"/>
        <v>5.094434153526456E-6</v>
      </c>
      <c r="R555" s="179">
        <f t="shared" si="358"/>
        <v>1.3010081028372864E-6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0.87934106379533117</v>
      </c>
      <c r="F556" s="179">
        <f t="shared" si="358"/>
        <v>0.73682447515502858</v>
      </c>
      <c r="G556" s="179">
        <f t="shared" si="358"/>
        <v>0.44938713639666722</v>
      </c>
      <c r="H556" s="179">
        <f t="shared" si="358"/>
        <v>9.3020537404641376E-2</v>
      </c>
      <c r="I556" s="179">
        <f t="shared" si="358"/>
        <v>0</v>
      </c>
      <c r="J556" s="179">
        <f t="shared" si="358"/>
        <v>8.8788663895378275E-2</v>
      </c>
      <c r="K556" s="179">
        <f t="shared" si="358"/>
        <v>6.1619376055077675E-2</v>
      </c>
      <c r="L556" s="179">
        <f t="shared" si="358"/>
        <v>1.8957257543196139E-2</v>
      </c>
      <c r="M556" s="179">
        <f t="shared" si="358"/>
        <v>4.8041351508034879E-3</v>
      </c>
      <c r="N556" s="179">
        <f t="shared" si="358"/>
        <v>1.1607437815787042E-3</v>
      </c>
      <c r="O556" s="179">
        <f t="shared" si="358"/>
        <v>2.9847706001975068E-4</v>
      </c>
      <c r="P556" s="179">
        <f t="shared" si="358"/>
        <v>7.5508274485446805E-5</v>
      </c>
      <c r="Q556" s="179">
        <f t="shared" si="358"/>
        <v>1.9745225345028514E-5</v>
      </c>
      <c r="R556" s="179">
        <f t="shared" si="358"/>
        <v>5.0426416669726394E-6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0.94201434558047503</v>
      </c>
      <c r="F557" s="179">
        <f t="shared" si="358"/>
        <v>0.87548011117813263</v>
      </c>
      <c r="G557" s="179">
        <f t="shared" si="358"/>
        <v>0.72857115092565461</v>
      </c>
      <c r="H557" s="179">
        <f t="shared" si="358"/>
        <v>0.43691437984550152</v>
      </c>
      <c r="I557" s="179">
        <f t="shared" si="358"/>
        <v>9.8359129094782075E-2</v>
      </c>
      <c r="J557" s="179">
        <f t="shared" si="358"/>
        <v>0</v>
      </c>
      <c r="K557" s="179">
        <f t="shared" si="358"/>
        <v>9.5629636123720066E-2</v>
      </c>
      <c r="L557" s="179">
        <f t="shared" si="358"/>
        <v>6.2034045822003621E-2</v>
      </c>
      <c r="M557" s="179">
        <f t="shared" si="358"/>
        <v>1.8330863935470825E-2</v>
      </c>
      <c r="N557" s="179">
        <f t="shared" si="358"/>
        <v>4.5820489899371271E-3</v>
      </c>
      <c r="O557" s="179">
        <f t="shared" si="358"/>
        <v>1.1906352453018912E-3</v>
      </c>
      <c r="P557" s="179">
        <f t="shared" si="358"/>
        <v>3.0184194668554545E-4</v>
      </c>
      <c r="Q557" s="179">
        <f t="shared" si="358"/>
        <v>7.8969792429371222E-5</v>
      </c>
      <c r="R557" s="179">
        <f t="shared" si="358"/>
        <v>2.0169994712761476E-5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0.97166843573171413</v>
      </c>
      <c r="F558" s="179">
        <f t="shared" si="358"/>
        <v>0.94024394897143115</v>
      </c>
      <c r="G558" s="179">
        <f t="shared" si="358"/>
        <v>0.87173776552119053</v>
      </c>
      <c r="H558" s="179">
        <f t="shared" si="358"/>
        <v>0.72111051312198582</v>
      </c>
      <c r="I558" s="179">
        <f t="shared" si="358"/>
        <v>0.44347952521724365</v>
      </c>
      <c r="J558" s="179">
        <f t="shared" si="358"/>
        <v>9.8528857703496661E-2</v>
      </c>
      <c r="K558" s="179">
        <f t="shared" si="358"/>
        <v>0</v>
      </c>
      <c r="L558" s="179">
        <f t="shared" si="358"/>
        <v>9.6924203942851284E-2</v>
      </c>
      <c r="M558" s="179">
        <f t="shared" si="358"/>
        <v>5.875362386066281E-2</v>
      </c>
      <c r="N558" s="179">
        <f t="shared" si="358"/>
        <v>1.7290163021242325E-2</v>
      </c>
      <c r="O558" s="179">
        <f t="shared" si="358"/>
        <v>4.7075700215187845E-3</v>
      </c>
      <c r="P558" s="179">
        <f t="shared" si="358"/>
        <v>1.2042253284081611E-3</v>
      </c>
      <c r="Q558" s="179">
        <f t="shared" si="358"/>
        <v>3.1569891340809693E-4</v>
      </c>
      <c r="R558" s="179">
        <f t="shared" si="358"/>
        <v>8.0670765997158374E-5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0.9860084040710555</v>
      </c>
      <c r="F559" s="179">
        <f t="shared" si="358"/>
        <v>0.97083380786200679</v>
      </c>
      <c r="G559" s="179">
        <f t="shared" si="358"/>
        <v>0.93857955229225409</v>
      </c>
      <c r="H559" s="179">
        <f t="shared" si="358"/>
        <v>0.86838765135709162</v>
      </c>
      <c r="I559" s="179">
        <f t="shared" si="358"/>
        <v>0.7249357161348764</v>
      </c>
      <c r="J559" s="179">
        <f t="shared" si="358"/>
        <v>0.44381392174447648</v>
      </c>
      <c r="K559" s="179">
        <f t="shared" si="358"/>
        <v>0.10441048180728056</v>
      </c>
      <c r="L559" s="179">
        <f t="shared" si="358"/>
        <v>0</v>
      </c>
      <c r="M559" s="179">
        <f t="shared" si="358"/>
        <v>8.6879370658131394E-2</v>
      </c>
      <c r="N559" s="179">
        <f t="shared" si="358"/>
        <v>5.2968313456481717E-2</v>
      </c>
      <c r="O559" s="179">
        <f t="shared" si="358"/>
        <v>1.7886991193903249E-2</v>
      </c>
      <c r="P559" s="179">
        <f t="shared" si="358"/>
        <v>4.7641059722573261E-3</v>
      </c>
      <c r="Q559" s="179">
        <f t="shared" si="358"/>
        <v>1.2598324973597367E-3</v>
      </c>
      <c r="R559" s="179">
        <f t="shared" si="358"/>
        <v>3.225336939996356E-4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0.99304881790999711</v>
      </c>
      <c r="F560" s="179">
        <f t="shared" si="358"/>
        <v>0.98560496117059282</v>
      </c>
      <c r="G560" s="179">
        <f t="shared" si="358"/>
        <v>0.97006629747059137</v>
      </c>
      <c r="H560" s="179">
        <f t="shared" si="358"/>
        <v>0.93710401046096481</v>
      </c>
      <c r="I560" s="179">
        <f t="shared" si="358"/>
        <v>0.87022241904392117</v>
      </c>
      <c r="J560" s="179">
        <f t="shared" si="358"/>
        <v>0.72513410643636722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0.45513586596793332</v>
      </c>
      <c r="L560" s="179">
        <f t="shared" si="358"/>
        <v>0.10550954162437939</v>
      </c>
      <c r="M560" s="179">
        <f t="shared" si="358"/>
        <v>0</v>
      </c>
      <c r="N560" s="179">
        <f t="shared" si="358"/>
        <v>7.045472288523863E-2</v>
      </c>
      <c r="O560" s="179">
        <f t="shared" si="358"/>
        <v>5.6339187316375432E-2</v>
      </c>
      <c r="P560" s="179">
        <f t="shared" si="358"/>
        <v>1.814823864012995E-2</v>
      </c>
      <c r="Q560" s="179">
        <f t="shared" si="358"/>
        <v>4.9895128653100612E-3</v>
      </c>
      <c r="R560" s="179">
        <f t="shared" si="358"/>
        <v>1.2876825300015228E-3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0.9965356939590464</v>
      </c>
      <c r="F561" s="179">
        <f t="shared" si="358"/>
        <v>0.9928507106058363</v>
      </c>
      <c r="G561" s="179">
        <f t="shared" si="358"/>
        <v>0.98523887655064923</v>
      </c>
      <c r="H561" s="179">
        <f t="shared" si="358"/>
        <v>0.96939061128864656</v>
      </c>
      <c r="I561" s="179">
        <f t="shared" si="358"/>
        <v>0.93796950136720414</v>
      </c>
      <c r="J561" s="179">
        <f t="shared" si="358"/>
        <v>0.87031048059379257</v>
      </c>
      <c r="K561" s="179">
        <f t="shared" si="358"/>
        <v>0.73182726377220286</v>
      </c>
      <c r="L561" s="179">
        <f t="shared" si="358"/>
        <v>0.45719715831558005</v>
      </c>
      <c r="M561" s="179">
        <f t="shared" si="358"/>
        <v>9.6863775379593078E-2</v>
      </c>
      <c r="N561" s="179">
        <f t="shared" si="358"/>
        <v>0</v>
      </c>
      <c r="O561" s="179">
        <f t="shared" si="358"/>
        <v>7.9805908521827382E-2</v>
      </c>
      <c r="P561" s="179">
        <f t="shared" si="358"/>
        <v>5.7769607388248885E-2</v>
      </c>
      <c r="Q561" s="179">
        <f t="shared" si="358"/>
        <v>1.9096841561068417E-2</v>
      </c>
      <c r="R561" s="179">
        <f t="shared" si="358"/>
        <v>5.1095546203511226E-3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0.99827068444072331</v>
      </c>
      <c r="F562" s="179">
        <f t="shared" si="358"/>
        <v>0.99643756164987529</v>
      </c>
      <c r="G562" s="179">
        <f t="shared" si="358"/>
        <v>0.9926722632720133</v>
      </c>
      <c r="H562" s="179">
        <f t="shared" si="358"/>
        <v>0.98491795200612509</v>
      </c>
      <c r="I562" s="179">
        <f t="shared" si="358"/>
        <v>0.96980652192451999</v>
      </c>
      <c r="J562" s="179">
        <f t="shared" si="358"/>
        <v>0.9380078706508258</v>
      </c>
      <c r="K562" s="179">
        <f t="shared" si="358"/>
        <v>0.87330326997287711</v>
      </c>
      <c r="L562" s="179">
        <f t="shared" si="358"/>
        <v>0.73304134731961568</v>
      </c>
      <c r="M562" s="179">
        <f t="shared" si="358"/>
        <v>0.44051371783813786</v>
      </c>
      <c r="N562" s="179">
        <f t="shared" si="358"/>
        <v>8.2044992975914055E-2</v>
      </c>
      <c r="O562" s="179">
        <f t="shared" si="358"/>
        <v>0</v>
      </c>
      <c r="P562" s="179">
        <f t="shared" si="358"/>
        <v>8.3961237534601399E-2</v>
      </c>
      <c r="Q562" s="179">
        <f t="shared" si="358"/>
        <v>6.1983455093338052E-2</v>
      </c>
      <c r="R562" s="179">
        <f t="shared" si="358"/>
        <v>1.9723876608455346E-2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0.99913605360120883</v>
      </c>
      <c r="F563" s="179">
        <f t="shared" si="358"/>
        <v>0.99822185081559289</v>
      </c>
      <c r="G563" s="179">
        <f t="shared" si="358"/>
        <v>0.9963495082071514</v>
      </c>
      <c r="H563" s="179">
        <f t="shared" si="358"/>
        <v>0.99251619508531785</v>
      </c>
      <c r="I563" s="179">
        <f t="shared" si="358"/>
        <v>0.98512124875733953</v>
      </c>
      <c r="J563" s="179">
        <f t="shared" si="358"/>
        <v>0.96982395634718122</v>
      </c>
      <c r="K563" s="179">
        <f t="shared" si="358"/>
        <v>0.9393235816453287</v>
      </c>
      <c r="L563" s="179">
        <f t="shared" si="358"/>
        <v>0.8738506874870956</v>
      </c>
      <c r="M563" s="179">
        <f t="shared" si="358"/>
        <v>0.72317418460493454</v>
      </c>
      <c r="N563" s="179">
        <f t="shared" si="358"/>
        <v>0.4089387322389117</v>
      </c>
      <c r="O563" s="179">
        <f t="shared" si="358"/>
        <v>9.0596552185765761E-2</v>
      </c>
      <c r="P563" s="179">
        <f t="shared" si="358"/>
        <v>0</v>
      </c>
      <c r="Q563" s="179">
        <f t="shared" si="358"/>
        <v>9.4166337961662641E-2</v>
      </c>
      <c r="R563" s="179">
        <f t="shared" si="358"/>
        <v>6.6528978346085718E-2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0.99956474909942206</v>
      </c>
      <c r="F564" s="179">
        <f t="shared" si="358"/>
        <v>0.99910458254108969</v>
      </c>
      <c r="G564" s="179">
        <f t="shared" si="358"/>
        <v>0.99816351705218731</v>
      </c>
      <c r="H564" s="179">
        <f t="shared" si="358"/>
        <v>0.99624265584007698</v>
      </c>
      <c r="I564" s="179">
        <f t="shared" si="358"/>
        <v>0.99255710273342579</v>
      </c>
      <c r="J564" s="179">
        <f t="shared" si="358"/>
        <v>0.98500873994311033</v>
      </c>
      <c r="K564" s="179">
        <f t="shared" si="358"/>
        <v>0.97018289257494261</v>
      </c>
      <c r="L564" s="179">
        <f t="shared" si="358"/>
        <v>0.93905982333969229</v>
      </c>
      <c r="M564" s="179">
        <f t="shared" si="358"/>
        <v>0.86831388857097058</v>
      </c>
      <c r="N564" s="179">
        <f t="shared" si="358"/>
        <v>0.70158535653480558</v>
      </c>
      <c r="O564" s="179">
        <f t="shared" si="358"/>
        <v>0.42359542232342817</v>
      </c>
      <c r="P564" s="179">
        <f t="shared" si="358"/>
        <v>9.1320218793628727E-2</v>
      </c>
      <c r="Q564" s="179">
        <f t="shared" si="358"/>
        <v>0</v>
      </c>
      <c r="R564" s="179">
        <f t="shared" si="358"/>
        <v>0.11468555950112871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0.99978587418167209</v>
      </c>
      <c r="F565" s="179">
        <f t="shared" si="358"/>
        <v>0.99955959353574775</v>
      </c>
      <c r="G565" s="179">
        <f t="shared" si="358"/>
        <v>0.99909719103271011</v>
      </c>
      <c r="H565" s="179">
        <f t="shared" si="358"/>
        <v>0.99815485292032935</v>
      </c>
      <c r="I565" s="179">
        <f t="shared" si="358"/>
        <v>0.99635202958673719</v>
      </c>
      <c r="J565" s="179">
        <f t="shared" si="358"/>
        <v>0.9926801049613736</v>
      </c>
      <c r="K565" s="179">
        <f t="shared" si="358"/>
        <v>0.98553355935178211</v>
      </c>
      <c r="L565" s="179">
        <f t="shared" si="358"/>
        <v>0.97077983585421834</v>
      </c>
      <c r="M565" s="179">
        <f t="shared" si="358"/>
        <v>0.93815484560054108</v>
      </c>
      <c r="N565" s="179">
        <f t="shared" si="358"/>
        <v>0.86239748350333101</v>
      </c>
      <c r="O565" s="179">
        <f t="shared" si="358"/>
        <v>0.71795230428341483</v>
      </c>
      <c r="P565" s="179">
        <f t="shared" si="358"/>
        <v>0.43942621808105503</v>
      </c>
      <c r="Q565" s="179">
        <f t="shared" si="358"/>
        <v>0.11008538777638358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0.99997306641481376</v>
      </c>
      <c r="F566" s="179">
        <f t="shared" si="358"/>
        <v>0.99994461490347553</v>
      </c>
      <c r="G566" s="179">
        <f t="shared" si="358"/>
        <v>0.99988651231805226</v>
      </c>
      <c r="H566" s="179">
        <f t="shared" si="358"/>
        <v>0.99976826490294091</v>
      </c>
      <c r="I566" s="179">
        <f t="shared" si="358"/>
        <v>0.99954260916859949</v>
      </c>
      <c r="J566" s="179">
        <f t="shared" si="358"/>
        <v>0.99908525666988834</v>
      </c>
      <c r="K566" s="179">
        <f t="shared" si="358"/>
        <v>0.99820265563491961</v>
      </c>
      <c r="L566" s="179">
        <f t="shared" si="358"/>
        <v>0.99641154550911948</v>
      </c>
      <c r="M566" s="179">
        <f t="shared" si="358"/>
        <v>0.99259340139813212</v>
      </c>
      <c r="N566" s="179">
        <f t="shared" si="358"/>
        <v>0.9843560749950806</v>
      </c>
      <c r="O566" s="179">
        <f t="shared" si="358"/>
        <v>0.96905585996550547</v>
      </c>
      <c r="P566" s="179">
        <f t="shared" si="358"/>
        <v>0.93714993242081535</v>
      </c>
      <c r="Q566" s="179">
        <f t="shared" si="358"/>
        <v>0.87417293627545412</v>
      </c>
      <c r="R566" s="179">
        <f t="shared" si="358"/>
        <v>0.74603564260814659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0.99999958564767</v>
      </c>
      <c r="F567" s="179">
        <f t="shared" si="358"/>
        <v>0.9999991479671273</v>
      </c>
      <c r="G567" s="179">
        <f t="shared" si="358"/>
        <v>0.9999982542353546</v>
      </c>
      <c r="H567" s="179">
        <f t="shared" si="358"/>
        <v>0.99999643571040897</v>
      </c>
      <c r="I567" s="179">
        <f t="shared" si="358"/>
        <v>0.99999296660521519</v>
      </c>
      <c r="J567" s="179">
        <f t="shared" si="358"/>
        <v>0.99998594053740475</v>
      </c>
      <c r="K567" s="179">
        <f t="shared" si="358"/>
        <v>0.99997239869322208</v>
      </c>
      <c r="L567" s="179">
        <f t="shared" si="358"/>
        <v>0.99994499056179076</v>
      </c>
      <c r="M567" s="179">
        <f t="shared" si="358"/>
        <v>0.99988692973398419</v>
      </c>
      <c r="N567" s="179">
        <f t="shared" si="358"/>
        <v>0.99976365561992053</v>
      </c>
      <c r="O567" s="179">
        <f t="shared" si="358"/>
        <v>0.99953884057583342</v>
      </c>
      <c r="P567" s="179">
        <f t="shared" si="358"/>
        <v>0.99908748413017689</v>
      </c>
      <c r="Q567" s="179">
        <f t="shared" si="358"/>
        <v>0.9982395423553474</v>
      </c>
      <c r="R567" s="179">
        <f t="shared" si="358"/>
        <v>0.9966030233230383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0.99999999999999989</v>
      </c>
      <c r="J568" s="179">
        <f t="shared" si="372"/>
        <v>0.99999999999999989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0.99999999999999989</v>
      </c>
      <c r="Q568" s="179">
        <f t="shared" si="372"/>
        <v>0.99999999999999989</v>
      </c>
      <c r="R568" s="179">
        <f t="shared" si="372"/>
        <v>0.99999999999999978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0.99999999999999989</v>
      </c>
      <c r="J569" s="179">
        <f t="shared" si="372"/>
        <v>0.99999999999999989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0.99999999999999989</v>
      </c>
      <c r="Q569" s="179">
        <f t="shared" si="372"/>
        <v>0.99999999999999989</v>
      </c>
      <c r="R569" s="179">
        <f t="shared" si="372"/>
        <v>0.99999999999999978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0.99999999999999989</v>
      </c>
      <c r="J570" s="179">
        <f t="shared" si="372"/>
        <v>0.99999999999999989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0.99999999999999989</v>
      </c>
      <c r="Q570" s="179">
        <f t="shared" si="372"/>
        <v>0.99999999999999989</v>
      </c>
      <c r="R570" s="179">
        <f t="shared" si="372"/>
        <v>0.99999999999999978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0.99999999999999989</v>
      </c>
      <c r="J571" s="179">
        <f t="shared" si="372"/>
        <v>0.99999999999999989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0.99999999999999989</v>
      </c>
      <c r="Q571" s="179">
        <f t="shared" si="372"/>
        <v>0.99999999999999989</v>
      </c>
      <c r="R571" s="179">
        <f t="shared" si="372"/>
        <v>0.99999999999999978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0.99999999999999989</v>
      </c>
      <c r="J572" s="179">
        <f t="shared" si="372"/>
        <v>0.99999999999999989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0.99999999999999989</v>
      </c>
      <c r="Q572" s="179">
        <f t="shared" si="372"/>
        <v>0.99999999999999989</v>
      </c>
      <c r="R572" s="179">
        <f t="shared" si="372"/>
        <v>0.99999999999999978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0.99999999999999989</v>
      </c>
      <c r="J573" s="179">
        <f t="shared" si="372"/>
        <v>0.99999999999999989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0.99999999999999989</v>
      </c>
      <c r="Q573" s="179">
        <f t="shared" si="372"/>
        <v>0.99999999999999989</v>
      </c>
      <c r="R573" s="179">
        <f t="shared" si="372"/>
        <v>0.99999999999999978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0.99999999999999989</v>
      </c>
      <c r="J574" s="179">
        <f t="shared" si="372"/>
        <v>0.99999999999999989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0.99999999999999989</v>
      </c>
      <c r="Q574" s="179">
        <f t="shared" si="372"/>
        <v>0.99999999999999989</v>
      </c>
      <c r="R574" s="179">
        <f t="shared" si="372"/>
        <v>0.99999999999999978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0.99999999999999989</v>
      </c>
      <c r="J575" s="179">
        <f t="shared" si="372"/>
        <v>0.99999999999999989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0.99999999999999989</v>
      </c>
      <c r="Q575" s="179">
        <f t="shared" si="372"/>
        <v>0.99999999999999989</v>
      </c>
      <c r="R575" s="179">
        <f t="shared" si="372"/>
        <v>0.99999999999999978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0.99999999999999989</v>
      </c>
      <c r="J576" s="179">
        <f t="shared" si="372"/>
        <v>0.99999999999999989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0.99999999999999989</v>
      </c>
      <c r="Q576" s="179">
        <f t="shared" si="372"/>
        <v>0.99999999999999989</v>
      </c>
      <c r="R576" s="179">
        <f t="shared" si="372"/>
        <v>0.99999999999999978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0.99999999999999989</v>
      </c>
      <c r="J577" s="179">
        <f t="shared" si="372"/>
        <v>0.99999999999999989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0.99999999999999989</v>
      </c>
      <c r="Q577" s="179">
        <f t="shared" si="372"/>
        <v>0.99999999999999989</v>
      </c>
      <c r="R577" s="179">
        <f t="shared" si="372"/>
        <v>0.99999999999999978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0.99999999999999989</v>
      </c>
      <c r="J578" s="179">
        <f t="shared" si="372"/>
        <v>0.99999999999999989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0.99999999999999989</v>
      </c>
      <c r="Q578" s="179">
        <f t="shared" si="372"/>
        <v>0.99999999999999989</v>
      </c>
      <c r="R578" s="179">
        <f t="shared" si="372"/>
        <v>0.99999999999999978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0.99999999999999989</v>
      </c>
      <c r="J579" s="179">
        <f t="shared" si="372"/>
        <v>0.99999999999999989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0.99999999999999989</v>
      </c>
      <c r="Q579" s="179">
        <f t="shared" si="372"/>
        <v>0.99999999999999989</v>
      </c>
      <c r="R579" s="179">
        <f t="shared" si="372"/>
        <v>0.99999999999999978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0.99999999999999989</v>
      </c>
      <c r="J580" s="179">
        <f t="shared" si="372"/>
        <v>0.99999999999999989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0.99999999999999989</v>
      </c>
      <c r="Q580" s="179">
        <f t="shared" si="372"/>
        <v>0.99999999999999989</v>
      </c>
      <c r="R580" s="179">
        <f t="shared" si="372"/>
        <v>0.99999999999999978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0.99999999999999989</v>
      </c>
      <c r="J581" s="179">
        <f t="shared" si="372"/>
        <v>0.99999999999999989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0.99999999999999989</v>
      </c>
      <c r="Q581" s="179">
        <f t="shared" si="372"/>
        <v>0.99999999999999989</v>
      </c>
      <c r="R581" s="179">
        <f t="shared" si="372"/>
        <v>0.99999999999999978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0.99999999999999989</v>
      </c>
      <c r="J582" s="179">
        <f t="shared" si="372"/>
        <v>0.99999999999999989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0.99999999999999989</v>
      </c>
      <c r="Q582" s="179">
        <f t="shared" si="372"/>
        <v>0.99999999999999989</v>
      </c>
      <c r="R582" s="179">
        <f t="shared" si="372"/>
        <v>0.99999999999999978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0.99999999999999989</v>
      </c>
      <c r="J583" s="179">
        <f t="shared" si="372"/>
        <v>0.99999999999999989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0.99999999999999989</v>
      </c>
      <c r="Q583" s="179">
        <f t="shared" si="372"/>
        <v>0.99999999999999989</v>
      </c>
      <c r="R583" s="179">
        <f t="shared" si="372"/>
        <v>0.99999999999999978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0.99999999999999989</v>
      </c>
      <c r="J584" s="179">
        <f t="shared" si="381"/>
        <v>0.99999999999999989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0.99999999999999989</v>
      </c>
      <c r="Q584" s="179">
        <f t="shared" si="381"/>
        <v>0.99999999999999989</v>
      </c>
      <c r="R584" s="179">
        <f t="shared" si="381"/>
        <v>0.99999999999999978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0.99999999999999989</v>
      </c>
      <c r="J585" s="179">
        <f t="shared" si="381"/>
        <v>0.99999999999999989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0.99999999999999989</v>
      </c>
      <c r="Q585" s="179">
        <f t="shared" si="381"/>
        <v>0.99999999999999989</v>
      </c>
      <c r="R585" s="179">
        <f t="shared" si="381"/>
        <v>0.99999999999999978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0.99999999999999989</v>
      </c>
      <c r="J586" s="179">
        <f t="shared" si="381"/>
        <v>0.99999999999999989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0.99999999999999989</v>
      </c>
      <c r="Q586" s="179">
        <f t="shared" si="381"/>
        <v>0.99999999999999989</v>
      </c>
      <c r="R586" s="179">
        <f t="shared" si="381"/>
        <v>0.99999999999999978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0.99999999999999989</v>
      </c>
      <c r="J587" s="179">
        <f t="shared" si="381"/>
        <v>0.99999999999999989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0.99999999999999989</v>
      </c>
      <c r="Q587" s="179">
        <f t="shared" si="381"/>
        <v>0.99999999999999989</v>
      </c>
      <c r="R587" s="179">
        <f t="shared" si="381"/>
        <v>0.99999999999999978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0.99999999999999989</v>
      </c>
      <c r="J588" s="179">
        <f t="shared" si="381"/>
        <v>0.99999999999999989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0.99999999999999989</v>
      </c>
      <c r="Q588" s="179">
        <f t="shared" si="381"/>
        <v>0.99999999999999989</v>
      </c>
      <c r="R588" s="179">
        <f t="shared" si="381"/>
        <v>0.99999999999999978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0.99999999999999989</v>
      </c>
      <c r="J589" s="179">
        <f t="shared" si="381"/>
        <v>0.99999999999999989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0.99999999999999989</v>
      </c>
      <c r="Q589" s="179">
        <f t="shared" si="381"/>
        <v>0.99999999999999989</v>
      </c>
      <c r="R589" s="179">
        <f t="shared" si="381"/>
        <v>0.99999999999999978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0.99999999999999989</v>
      </c>
      <c r="J590" s="179">
        <f t="shared" si="381"/>
        <v>0.99999999999999989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0.99999999999999989</v>
      </c>
      <c r="Q590" s="179">
        <f t="shared" si="381"/>
        <v>0.99999999999999989</v>
      </c>
      <c r="R590" s="179">
        <f t="shared" si="381"/>
        <v>0.99999999999999978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0.99999999999999989</v>
      </c>
      <c r="J591" s="179">
        <f t="shared" si="381"/>
        <v>0.99999999999999989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0.99999999999999989</v>
      </c>
      <c r="Q591" s="179">
        <f t="shared" si="381"/>
        <v>0.99999999999999989</v>
      </c>
      <c r="R591" s="179">
        <f t="shared" si="381"/>
        <v>0.99999999999999978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0.99999999999999989</v>
      </c>
      <c r="J592" s="179">
        <f t="shared" si="381"/>
        <v>0.99999999999999989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0.99999999999999989</v>
      </c>
      <c r="Q592" s="179">
        <f t="shared" si="381"/>
        <v>0.99999999999999989</v>
      </c>
      <c r="R592" s="179">
        <f t="shared" si="381"/>
        <v>0.99999999999999978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0.99999999999999989</v>
      </c>
      <c r="J593" s="179">
        <f t="shared" si="381"/>
        <v>0.99999999999999989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0.99999999999999989</v>
      </c>
      <c r="Q593" s="179">
        <f t="shared" si="381"/>
        <v>0.99999999999999989</v>
      </c>
      <c r="R593" s="179">
        <f t="shared" si="381"/>
        <v>0.99999999999999978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0.99999999999999989</v>
      </c>
      <c r="J594" s="179">
        <f t="shared" si="381"/>
        <v>0.99999999999999989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0.99999999999999989</v>
      </c>
      <c r="Q594" s="179">
        <f t="shared" si="381"/>
        <v>0.99999999999999989</v>
      </c>
      <c r="R594" s="179">
        <f t="shared" si="381"/>
        <v>0.99999999999999978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0.99999999999999989</v>
      </c>
      <c r="J595" s="179">
        <f t="shared" si="381"/>
        <v>0.99999999999999989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0.99999999999999989</v>
      </c>
      <c r="Q595" s="179">
        <f t="shared" si="381"/>
        <v>0.99999999999999989</v>
      </c>
      <c r="R595" s="179">
        <f t="shared" si="381"/>
        <v>0.99999999999999978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0.99999999999999989</v>
      </c>
      <c r="J596" s="179">
        <f t="shared" si="381"/>
        <v>0.99999999999999989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0.99999999999999989</v>
      </c>
      <c r="Q596" s="179">
        <f t="shared" si="381"/>
        <v>0.99999999999999989</v>
      </c>
      <c r="R596" s="179">
        <f t="shared" si="381"/>
        <v>0.99999999999999978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0.99999999999999989</v>
      </c>
      <c r="J597" s="179">
        <f t="shared" si="381"/>
        <v>0.99999999999999989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0.99999999999999989</v>
      </c>
      <c r="Q597" s="179">
        <f t="shared" si="381"/>
        <v>0.99999999999999989</v>
      </c>
      <c r="R597" s="179">
        <f t="shared" si="381"/>
        <v>0.99999999999999978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0.99999999999999989</v>
      </c>
      <c r="J598" s="179">
        <f t="shared" si="381"/>
        <v>0.99999999999999989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0.99999999999999989</v>
      </c>
      <c r="Q598" s="179">
        <f t="shared" si="381"/>
        <v>0.99999999999999989</v>
      </c>
      <c r="R598" s="179">
        <f t="shared" si="381"/>
        <v>0.99999999999999978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0.99999999999999989</v>
      </c>
      <c r="J599" s="179">
        <f t="shared" si="381"/>
        <v>0.99999999999999989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0.99999999999999989</v>
      </c>
      <c r="Q599" s="179">
        <f t="shared" si="381"/>
        <v>0.99999999999999989</v>
      </c>
      <c r="R599" s="179">
        <f t="shared" si="381"/>
        <v>0.99999999999999978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0.99999999999999989</v>
      </c>
      <c r="J600" s="179">
        <f t="shared" si="389"/>
        <v>0.99999999999999989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0.99999999999999989</v>
      </c>
      <c r="Q600" s="179">
        <f t="shared" si="389"/>
        <v>0.99999999999999989</v>
      </c>
      <c r="R600" s="179">
        <f t="shared" si="389"/>
        <v>0.99999999999999978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0.99999999999999989</v>
      </c>
      <c r="J601" s="179">
        <f t="shared" si="389"/>
        <v>0.99999999999999989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0.99999999999999989</v>
      </c>
      <c r="Q601" s="179">
        <f t="shared" si="389"/>
        <v>0.99999999999999989</v>
      </c>
      <c r="R601" s="179">
        <f t="shared" si="389"/>
        <v>0.99999999999999978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0.99999999999999989</v>
      </c>
      <c r="J602" s="179">
        <f t="shared" si="389"/>
        <v>0.99999999999999989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0.99999999999999989</v>
      </c>
      <c r="Q602" s="179">
        <f t="shared" si="389"/>
        <v>0.99999999999999989</v>
      </c>
      <c r="R602" s="179">
        <f t="shared" si="389"/>
        <v>0.99999999999999978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0.99999999999999989</v>
      </c>
      <c r="J603" s="179">
        <f t="shared" si="389"/>
        <v>0.99999999999999989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0.99999999999999989</v>
      </c>
      <c r="Q603" s="179">
        <f t="shared" si="389"/>
        <v>0.99999999999999989</v>
      </c>
      <c r="R603" s="179">
        <f t="shared" si="389"/>
        <v>0.99999999999999978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0.99999999999999989</v>
      </c>
      <c r="J604" s="179">
        <f t="shared" si="389"/>
        <v>0.99999999999999989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0.99999999999999989</v>
      </c>
      <c r="Q604" s="179">
        <f t="shared" si="389"/>
        <v>0.99999999999999989</v>
      </c>
      <c r="R604" s="179">
        <f t="shared" si="389"/>
        <v>0.99999999999999978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0.99999999999999989</v>
      </c>
      <c r="J605" s="179">
        <f t="shared" si="389"/>
        <v>0.99999999999999989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0.99999999999999989</v>
      </c>
      <c r="Q605" s="179">
        <f t="shared" si="389"/>
        <v>0.99999999999999989</v>
      </c>
      <c r="R605" s="179">
        <f t="shared" si="389"/>
        <v>0.99999999999999978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0.99999999999999989</v>
      </c>
      <c r="J606" s="179">
        <f t="shared" si="389"/>
        <v>0.99999999999999989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0.99999999999999989</v>
      </c>
      <c r="Q606" s="179">
        <f t="shared" si="389"/>
        <v>0.99999999999999989</v>
      </c>
      <c r="R606" s="179">
        <f t="shared" si="389"/>
        <v>0.99999999999999978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0.99999999999999989</v>
      </c>
      <c r="J607" s="179">
        <f t="shared" si="389"/>
        <v>0.99999999999999989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0.99999999999999989</v>
      </c>
      <c r="Q607" s="179">
        <f t="shared" si="389"/>
        <v>0.99999999999999989</v>
      </c>
      <c r="R607" s="179">
        <f t="shared" si="389"/>
        <v>0.99999999999999978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0.99999999999999989</v>
      </c>
      <c r="J608" s="179">
        <f t="shared" si="389"/>
        <v>0.99999999999999989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0.99999999999999989</v>
      </c>
      <c r="Q608" s="179">
        <f t="shared" si="389"/>
        <v>0.99999999999999989</v>
      </c>
      <c r="R608" s="179">
        <f t="shared" si="389"/>
        <v>0.99999999999999978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0.99999999999999989</v>
      </c>
      <c r="J609" s="179">
        <f t="shared" si="389"/>
        <v>0.99999999999999989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0.99999999999999989</v>
      </c>
      <c r="Q609" s="179">
        <f t="shared" si="389"/>
        <v>0.99999999999999989</v>
      </c>
      <c r="R609" s="179">
        <f t="shared" si="389"/>
        <v>0.99999999999999978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0.99999999999999989</v>
      </c>
      <c r="J610" s="179">
        <f t="shared" si="389"/>
        <v>0.99999999999999989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0.99999999999999989</v>
      </c>
      <c r="Q610" s="179">
        <f t="shared" si="389"/>
        <v>0.99999999999999989</v>
      </c>
      <c r="R610" s="179">
        <f t="shared" si="389"/>
        <v>0.99999999999999978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0.99999999999999989</v>
      </c>
      <c r="J611" s="179">
        <f t="shared" si="389"/>
        <v>0.99999999999999989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0.99999999999999989</v>
      </c>
      <c r="Q611" s="179">
        <f t="shared" si="389"/>
        <v>0.99999999999999989</v>
      </c>
      <c r="R611" s="179">
        <f t="shared" si="389"/>
        <v>0.99999999999999978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0.99999999999999989</v>
      </c>
      <c r="J612" s="179">
        <f t="shared" si="389"/>
        <v>0.99999999999999989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0.99999999999999989</v>
      </c>
      <c r="Q612" s="179">
        <f t="shared" si="389"/>
        <v>0.99999999999999989</v>
      </c>
      <c r="R612" s="179">
        <f t="shared" si="389"/>
        <v>0.99999999999999978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0.99999999999999989</v>
      </c>
      <c r="J613" s="179">
        <f t="shared" si="389"/>
        <v>0.99999999999999989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0.99999999999999989</v>
      </c>
      <c r="Q613" s="179">
        <f t="shared" si="389"/>
        <v>0.99999999999999989</v>
      </c>
      <c r="R613" s="179">
        <f t="shared" si="389"/>
        <v>0.99999999999999978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0.99999999999999989</v>
      </c>
      <c r="J614" s="179">
        <f t="shared" si="389"/>
        <v>0.99999999999999989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0.99999999999999989</v>
      </c>
      <c r="Q614" s="179">
        <f t="shared" si="389"/>
        <v>0.99999999999999989</v>
      </c>
      <c r="R614" s="179">
        <f t="shared" si="389"/>
        <v>0.99999999999999978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0.99999999999999989</v>
      </c>
      <c r="J615" s="179">
        <f t="shared" si="389"/>
        <v>0.99999999999999989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0.99999999999999989</v>
      </c>
      <c r="Q615" s="179">
        <f t="shared" si="389"/>
        <v>0.99999999999999989</v>
      </c>
      <c r="R615" s="179">
        <f t="shared" si="389"/>
        <v>0.99999999999999978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0.99999999999999989</v>
      </c>
      <c r="J616" s="179">
        <f t="shared" si="398"/>
        <v>0.99999999999999989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0.99999999999999989</v>
      </c>
      <c r="Q616" s="179">
        <f t="shared" si="398"/>
        <v>0.99999999999999989</v>
      </c>
      <c r="R616" s="179">
        <f t="shared" si="398"/>
        <v>0.99999999999999978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0.99999999999999989</v>
      </c>
      <c r="J617" s="179">
        <f t="shared" si="398"/>
        <v>0.99999999999999989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0.99999999999999989</v>
      </c>
      <c r="Q617" s="179">
        <f t="shared" si="398"/>
        <v>0.99999999999999989</v>
      </c>
      <c r="R617" s="179">
        <f t="shared" si="398"/>
        <v>0.99999999999999978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0.99999999999999989</v>
      </c>
      <c r="J618" s="179">
        <f t="shared" si="398"/>
        <v>0.99999999999999989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0.99999999999999989</v>
      </c>
      <c r="Q618" s="179">
        <f t="shared" si="398"/>
        <v>0.99999999999999989</v>
      </c>
      <c r="R618" s="179">
        <f t="shared" si="398"/>
        <v>0.99999999999999978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0.99999999999999989</v>
      </c>
      <c r="J619" s="179">
        <f t="shared" si="398"/>
        <v>0.99999999999999989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0.99999999999999989</v>
      </c>
      <c r="Q619" s="179">
        <f t="shared" si="398"/>
        <v>0.99999999999999989</v>
      </c>
      <c r="R619" s="179">
        <f t="shared" si="398"/>
        <v>0.99999999999999978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0.99999999999999989</v>
      </c>
      <c r="J620" s="179">
        <f t="shared" si="398"/>
        <v>0.99999999999999989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0.99999999999999989</v>
      </c>
      <c r="Q620" s="179">
        <f t="shared" si="398"/>
        <v>0.99999999999999989</v>
      </c>
      <c r="R620" s="179">
        <f t="shared" si="398"/>
        <v>0.99999999999999978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0.99999999999999989</v>
      </c>
      <c r="J621" s="179">
        <f t="shared" si="398"/>
        <v>0.99999999999999989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0.99999999999999989</v>
      </c>
      <c r="Q621" s="179">
        <f t="shared" si="398"/>
        <v>0.99999999999999989</v>
      </c>
      <c r="R621" s="179">
        <f t="shared" si="398"/>
        <v>0.99999999999999978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0.99999999999999989</v>
      </c>
      <c r="J622" s="179">
        <f t="shared" si="398"/>
        <v>0.99999999999999989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0.99999999999999989</v>
      </c>
      <c r="Q622" s="179">
        <f t="shared" si="398"/>
        <v>0.99999999999999989</v>
      </c>
      <c r="R622" s="179">
        <f t="shared" si="398"/>
        <v>0.99999999999999978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0.99999999999999989</v>
      </c>
      <c r="J623" s="179">
        <f t="shared" si="398"/>
        <v>0.99999999999999989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0.99999999999999989</v>
      </c>
      <c r="Q623" s="179">
        <f t="shared" si="398"/>
        <v>0.99999999999999989</v>
      </c>
      <c r="R623" s="179">
        <f t="shared" si="398"/>
        <v>0.99999999999999978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0.99999999999999989</v>
      </c>
      <c r="J624" s="179">
        <f t="shared" si="398"/>
        <v>0.99999999999999989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0.99999999999999989</v>
      </c>
      <c r="Q624" s="179">
        <f t="shared" si="398"/>
        <v>0.99999999999999989</v>
      </c>
      <c r="R624" s="179">
        <f t="shared" si="398"/>
        <v>0.99999999999999978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0.99999999999999989</v>
      </c>
      <c r="J625" s="179">
        <f t="shared" si="398"/>
        <v>0.99999999999999989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0.99999999999999989</v>
      </c>
      <c r="Q625" s="179">
        <f t="shared" si="398"/>
        <v>0.99999999999999989</v>
      </c>
      <c r="R625" s="179">
        <f t="shared" si="398"/>
        <v>0.99999999999999978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0.99999999999999989</v>
      </c>
      <c r="J626" s="179">
        <f t="shared" si="398"/>
        <v>0.99999999999999989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0.99999999999999989</v>
      </c>
      <c r="Q626" s="179">
        <f t="shared" si="398"/>
        <v>0.99999999999999989</v>
      </c>
      <c r="R626" s="179">
        <f t="shared" si="398"/>
        <v>0.99999999999999978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0.99999999999999989</v>
      </c>
      <c r="J627" s="179">
        <f t="shared" si="398"/>
        <v>0.99999999999999989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0.99999999999999989</v>
      </c>
      <c r="Q627" s="179">
        <f t="shared" si="398"/>
        <v>0.99999999999999989</v>
      </c>
      <c r="R627" s="179">
        <f t="shared" si="398"/>
        <v>0.99999999999999978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0.99999999999999989</v>
      </c>
      <c r="J628" s="179">
        <f t="shared" si="398"/>
        <v>0.99999999999999989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0.99999999999999989</v>
      </c>
      <c r="Q628" s="179">
        <f t="shared" si="398"/>
        <v>0.99999999999999989</v>
      </c>
      <c r="R628" s="179">
        <f t="shared" si="398"/>
        <v>0.99999999999999978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0.99999999999999989</v>
      </c>
      <c r="J629" s="179">
        <f t="shared" si="398"/>
        <v>0.99999999999999989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0.99999999999999989</v>
      </c>
      <c r="Q629" s="179">
        <f t="shared" si="398"/>
        <v>0.99999999999999989</v>
      </c>
      <c r="R629" s="179">
        <f t="shared" si="398"/>
        <v>0.99999999999999978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0.99999999999999989</v>
      </c>
      <c r="J630" s="179">
        <f t="shared" si="398"/>
        <v>0.99999999999999989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0.99999999999999989</v>
      </c>
      <c r="Q630" s="179">
        <f t="shared" si="398"/>
        <v>0.99999999999999989</v>
      </c>
      <c r="R630" s="179">
        <f t="shared" si="398"/>
        <v>0.99999999999999978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0.99999999999999989</v>
      </c>
      <c r="J631" s="179">
        <f t="shared" si="398"/>
        <v>0.99999999999999989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0.99999999999999989</v>
      </c>
      <c r="Q631" s="179">
        <f t="shared" si="398"/>
        <v>0.99999999999999989</v>
      </c>
      <c r="R631" s="179">
        <f t="shared" si="398"/>
        <v>0.99999999999999978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0.99999999999999989</v>
      </c>
      <c r="J632" s="179">
        <f t="shared" si="407"/>
        <v>0.99999999999999989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0.99999999999999989</v>
      </c>
      <c r="Q632" s="179">
        <f t="shared" si="407"/>
        <v>0.99999999999999989</v>
      </c>
      <c r="R632" s="179">
        <f t="shared" si="407"/>
        <v>0.99999999999999978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0.99999999999999989</v>
      </c>
      <c r="J633" s="179">
        <f t="shared" si="407"/>
        <v>0.99999999999999989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0.99999999999999989</v>
      </c>
      <c r="Q633" s="179">
        <f t="shared" si="407"/>
        <v>0.99999999999999989</v>
      </c>
      <c r="R633" s="179">
        <f t="shared" si="407"/>
        <v>0.99999999999999978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0.99999999999999989</v>
      </c>
      <c r="J634" s="179">
        <f t="shared" si="407"/>
        <v>0.99999999999999989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0.99999999999999989</v>
      </c>
      <c r="Q634" s="179">
        <f t="shared" si="407"/>
        <v>0.99999999999999989</v>
      </c>
      <c r="R634" s="179">
        <f t="shared" si="407"/>
        <v>0.99999999999999978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0.99999999999999989</v>
      </c>
      <c r="J635" s="179">
        <f t="shared" si="407"/>
        <v>0.99999999999999989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0.99999999999999989</v>
      </c>
      <c r="Q635" s="179">
        <f t="shared" si="407"/>
        <v>0.99999999999999989</v>
      </c>
      <c r="R635" s="179">
        <f t="shared" si="407"/>
        <v>0.99999999999999978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0.99999999999999989</v>
      </c>
      <c r="J636" s="179">
        <f t="shared" si="407"/>
        <v>0.99999999999999989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0.99999999999999989</v>
      </c>
      <c r="Q636" s="179">
        <f t="shared" si="407"/>
        <v>0.99999999999999989</v>
      </c>
      <c r="R636" s="179">
        <f t="shared" si="407"/>
        <v>0.99999999999999978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0.99999999999999989</v>
      </c>
      <c r="J637" s="179">
        <f t="shared" si="407"/>
        <v>0.99999999999999989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0.99999999999999989</v>
      </c>
      <c r="Q637" s="179">
        <f t="shared" si="407"/>
        <v>0.99999999999999989</v>
      </c>
      <c r="R637" s="179">
        <f t="shared" si="407"/>
        <v>0.99999999999999978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0.99999999999999989</v>
      </c>
      <c r="J638" s="179">
        <f t="shared" si="407"/>
        <v>0.99999999999999989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0.99999999999999989</v>
      </c>
      <c r="Q638" s="179">
        <f t="shared" si="407"/>
        <v>0.99999999999999989</v>
      </c>
      <c r="R638" s="179">
        <f t="shared" si="407"/>
        <v>0.99999999999999978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0.99999999999999989</v>
      </c>
      <c r="J639" s="179">
        <f t="shared" si="407"/>
        <v>0.99999999999999989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0.99999999999999989</v>
      </c>
      <c r="Q639" s="179">
        <f t="shared" si="407"/>
        <v>0.99999999999999989</v>
      </c>
      <c r="R639" s="179">
        <f t="shared" si="407"/>
        <v>0.99999999999999978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0.99999999999999989</v>
      </c>
      <c r="J640" s="179">
        <f t="shared" si="407"/>
        <v>0.99999999999999989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0.99999999999999989</v>
      </c>
      <c r="Q640" s="179">
        <f t="shared" si="407"/>
        <v>0.99999999999999989</v>
      </c>
      <c r="R640" s="179">
        <f t="shared" si="407"/>
        <v>0.99999999999999978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0.99999999999999989</v>
      </c>
      <c r="J641" s="179">
        <f t="shared" si="407"/>
        <v>0.99999999999999989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0.99999999999999989</v>
      </c>
      <c r="Q641" s="179">
        <f t="shared" si="407"/>
        <v>0.99999999999999989</v>
      </c>
      <c r="R641" s="179">
        <f t="shared" si="407"/>
        <v>0.99999999999999978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0.99999999999999989</v>
      </c>
      <c r="J642" s="179">
        <f t="shared" si="407"/>
        <v>0.99999999999999989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0.99999999999999989</v>
      </c>
      <c r="Q642" s="179">
        <f t="shared" si="407"/>
        <v>0.99999999999999989</v>
      </c>
      <c r="R642" s="179">
        <f t="shared" si="407"/>
        <v>0.99999999999999978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0.99999999999999989</v>
      </c>
      <c r="J643" s="179">
        <f t="shared" si="407"/>
        <v>0.99999999999999989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0.99999999999999989</v>
      </c>
      <c r="Q643" s="179">
        <f t="shared" si="407"/>
        <v>0.99999999999999989</v>
      </c>
      <c r="R643" s="179">
        <f t="shared" si="407"/>
        <v>0.99999999999999978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0.99999999999999989</v>
      </c>
      <c r="J644" s="179">
        <f t="shared" si="407"/>
        <v>0.99999999999999989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0.99999999999999989</v>
      </c>
      <c r="Q644" s="179">
        <f t="shared" si="407"/>
        <v>0.99999999999999989</v>
      </c>
      <c r="R644" s="179">
        <f t="shared" si="407"/>
        <v>0.99999999999999978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0.99999999999999989</v>
      </c>
      <c r="J645" s="179">
        <f t="shared" si="407"/>
        <v>0.99999999999999989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0.99999999999999989</v>
      </c>
      <c r="Q645" s="179">
        <f t="shared" si="407"/>
        <v>0.99999999999999989</v>
      </c>
      <c r="R645" s="179">
        <f t="shared" si="407"/>
        <v>0.99999999999999978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0.99999999999999989</v>
      </c>
      <c r="J646" s="179">
        <f t="shared" si="407"/>
        <v>0.99999999999999989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0.99999999999999989</v>
      </c>
      <c r="Q646" s="179">
        <f t="shared" si="407"/>
        <v>0.99999999999999989</v>
      </c>
      <c r="R646" s="179">
        <f t="shared" si="407"/>
        <v>0.99999999999999978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0.99999999999999989</v>
      </c>
      <c r="J647" s="179">
        <f t="shared" si="407"/>
        <v>0.99999999999999989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0.99999999999999989</v>
      </c>
      <c r="Q647" s="179">
        <f t="shared" si="407"/>
        <v>0.99999999999999989</v>
      </c>
      <c r="R647" s="179">
        <f t="shared" si="407"/>
        <v>0.99999999999999978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0.99999999999999989</v>
      </c>
      <c r="J648" s="179">
        <f t="shared" si="416"/>
        <v>0.99999999999999989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0.99999999999999989</v>
      </c>
      <c r="Q648" s="179">
        <f t="shared" si="416"/>
        <v>0.99999999999999989</v>
      </c>
      <c r="R648" s="179">
        <f t="shared" si="416"/>
        <v>0.99999999999999978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0.99999999999999989</v>
      </c>
      <c r="J649" s="179">
        <f t="shared" si="416"/>
        <v>0.99999999999999989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0.99999999999999989</v>
      </c>
      <c r="Q649" s="179">
        <f t="shared" si="416"/>
        <v>0.99999999999999989</v>
      </c>
      <c r="R649" s="179">
        <f t="shared" si="416"/>
        <v>0.99999999999999978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0.99999999999999989</v>
      </c>
      <c r="J650" s="179">
        <f t="shared" si="416"/>
        <v>0.99999999999999989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0.99999999999999989</v>
      </c>
      <c r="Q650" s="179">
        <f t="shared" si="416"/>
        <v>0.99999999999999989</v>
      </c>
      <c r="R650" s="179">
        <f t="shared" si="416"/>
        <v>0.99999999999999978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0.99999999999999989</v>
      </c>
      <c r="J651" s="179">
        <f t="shared" si="416"/>
        <v>0.99999999999999989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0.99999999999999989</v>
      </c>
      <c r="Q651" s="179">
        <f t="shared" si="416"/>
        <v>0.99999999999999989</v>
      </c>
      <c r="R651" s="179">
        <f t="shared" si="416"/>
        <v>0.99999999999999978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0.99999999999999989</v>
      </c>
      <c r="J652" s="179">
        <f t="shared" si="416"/>
        <v>0.99999999999999989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0.99999999999999989</v>
      </c>
      <c r="Q652" s="179">
        <f t="shared" si="416"/>
        <v>0.99999999999999989</v>
      </c>
      <c r="R652" s="179">
        <f t="shared" si="416"/>
        <v>0.99999999999999978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0.99999999999999989</v>
      </c>
      <c r="J653" s="179">
        <f t="shared" si="416"/>
        <v>0.99999999999999989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0.99999999999999989</v>
      </c>
      <c r="Q653" s="179">
        <f t="shared" si="416"/>
        <v>0.99999999999999989</v>
      </c>
      <c r="R653" s="179">
        <f t="shared" si="416"/>
        <v>0.99999999999999978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0.99999999999999989</v>
      </c>
      <c r="J654" s="179">
        <f t="shared" si="416"/>
        <v>0.99999999999999989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0.99999999999999989</v>
      </c>
      <c r="Q654" s="179">
        <f t="shared" si="416"/>
        <v>0.99999999999999989</v>
      </c>
      <c r="R654" s="179">
        <f t="shared" si="416"/>
        <v>0.99999999999999978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0.99999999999999989</v>
      </c>
      <c r="J655" s="179">
        <f t="shared" si="416"/>
        <v>0.99999999999999989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0.99999999999999989</v>
      </c>
      <c r="Q655" s="179">
        <f t="shared" si="416"/>
        <v>0.99999999999999989</v>
      </c>
      <c r="R655" s="179">
        <f t="shared" si="416"/>
        <v>0.99999999999999978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0.99999999999999989</v>
      </c>
      <c r="J656" s="179">
        <f t="shared" si="416"/>
        <v>0.99999999999999989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0.99999999999999989</v>
      </c>
      <c r="Q656" s="179">
        <f t="shared" si="416"/>
        <v>0.99999999999999989</v>
      </c>
      <c r="R656" s="179">
        <f t="shared" si="416"/>
        <v>0.99999999999999978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0.99999999999999989</v>
      </c>
      <c r="J657" s="179">
        <f t="shared" si="416"/>
        <v>0.99999999999999989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0.99999999999999989</v>
      </c>
      <c r="Q657" s="179">
        <f t="shared" si="416"/>
        <v>0.99999999999999989</v>
      </c>
      <c r="R657" s="179">
        <f t="shared" si="416"/>
        <v>0.99999999999999978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0.99999999999999989</v>
      </c>
      <c r="J658" s="179">
        <f t="shared" si="416"/>
        <v>0.99999999999999989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0.99999999999999989</v>
      </c>
      <c r="Q658" s="179">
        <f t="shared" si="416"/>
        <v>0.99999999999999989</v>
      </c>
      <c r="R658" s="179">
        <f t="shared" si="416"/>
        <v>0.99999999999999978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0.99999999999999989</v>
      </c>
      <c r="J659" s="179">
        <f t="shared" si="416"/>
        <v>0.99999999999999989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0.99999999999999989</v>
      </c>
      <c r="Q659" s="179">
        <f t="shared" si="416"/>
        <v>0.99999999999999989</v>
      </c>
      <c r="R659" s="179">
        <f t="shared" si="416"/>
        <v>0.99999999999999978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0.99999999999999989</v>
      </c>
      <c r="J660" s="179">
        <f t="shared" si="416"/>
        <v>0.99999999999999989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0.99999999999999989</v>
      </c>
      <c r="Q660" s="179">
        <f t="shared" si="416"/>
        <v>0.99999999999999989</v>
      </c>
      <c r="R660" s="179">
        <f t="shared" si="416"/>
        <v>0.99999999999999978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0.99999999999999989</v>
      </c>
      <c r="J661" s="179">
        <f t="shared" si="416"/>
        <v>0.99999999999999989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0.99999999999999989</v>
      </c>
      <c r="Q661" s="179">
        <f t="shared" si="416"/>
        <v>0.99999999999999989</v>
      </c>
      <c r="R661" s="179">
        <f t="shared" si="416"/>
        <v>0.99999999999999978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0.99999999999999989</v>
      </c>
      <c r="J662" s="179">
        <f t="shared" si="416"/>
        <v>0.99999999999999989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0.99999999999999989</v>
      </c>
      <c r="Q662" s="179">
        <f t="shared" si="416"/>
        <v>0.99999999999999989</v>
      </c>
      <c r="R662" s="179">
        <f t="shared" si="416"/>
        <v>0.99999999999999978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0.99999999999999989</v>
      </c>
      <c r="J663" s="179">
        <f t="shared" si="416"/>
        <v>0.99999999999999989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0.99999999999999989</v>
      </c>
      <c r="Q663" s="179">
        <f t="shared" si="416"/>
        <v>0.99999999999999989</v>
      </c>
      <c r="R663" s="179">
        <f t="shared" si="416"/>
        <v>0.99999999999999978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0.99999999999999989</v>
      </c>
      <c r="J664" s="179">
        <f t="shared" si="426"/>
        <v>0.99999999999999989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0.99999999999999989</v>
      </c>
      <c r="Q664" s="179">
        <f t="shared" si="426"/>
        <v>0.99999999999999989</v>
      </c>
      <c r="R664" s="179">
        <f t="shared" si="426"/>
        <v>0.99999999999999978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0.99999999999999989</v>
      </c>
      <c r="J665" s="179">
        <f t="shared" si="426"/>
        <v>0.99999999999999989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0.99999999999999989</v>
      </c>
      <c r="Q665" s="179">
        <f t="shared" si="426"/>
        <v>0.99999999999999989</v>
      </c>
      <c r="R665" s="179">
        <f t="shared" si="426"/>
        <v>0.99999999999999978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0.99999999999999989</v>
      </c>
      <c r="J666" s="179">
        <f t="shared" si="426"/>
        <v>0.99999999999999989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0.99999999999999989</v>
      </c>
      <c r="Q666" s="179">
        <f t="shared" si="426"/>
        <v>0.99999999999999989</v>
      </c>
      <c r="R666" s="179">
        <f t="shared" si="426"/>
        <v>0.99999999999999978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0.99999999999999989</v>
      </c>
      <c r="J667" s="179">
        <f t="shared" si="426"/>
        <v>0.99999999999999989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0.99999999999999989</v>
      </c>
      <c r="Q667" s="179">
        <f t="shared" si="426"/>
        <v>0.99999999999999989</v>
      </c>
      <c r="R667" s="179">
        <f t="shared" si="426"/>
        <v>0.99999999999999978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0.99999999999999989</v>
      </c>
      <c r="J668" s="179">
        <f t="shared" si="426"/>
        <v>0.99999999999999989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0.99999999999999989</v>
      </c>
      <c r="Q668" s="179">
        <f t="shared" si="426"/>
        <v>0.99999999999999989</v>
      </c>
      <c r="R668" s="179">
        <f t="shared" si="426"/>
        <v>0.99999999999999978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0.99999999999999989</v>
      </c>
      <c r="J669" s="179">
        <f t="shared" si="426"/>
        <v>0.99999999999999989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0.99999999999999989</v>
      </c>
      <c r="Q669" s="179">
        <f t="shared" si="426"/>
        <v>0.99999999999999989</v>
      </c>
      <c r="R669" s="179">
        <f t="shared" si="426"/>
        <v>0.99999999999999978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0.99999999999999989</v>
      </c>
      <c r="J670" s="179">
        <f t="shared" si="426"/>
        <v>0.99999999999999989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0.99999999999999989</v>
      </c>
      <c r="Q670" s="179">
        <f t="shared" si="426"/>
        <v>0.99999999999999989</v>
      </c>
      <c r="R670" s="179">
        <f t="shared" si="426"/>
        <v>0.99999999999999978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0.99999999999999989</v>
      </c>
      <c r="J671" s="194">
        <f t="shared" si="426"/>
        <v>0.99999999999999989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0.99999999999999989</v>
      </c>
      <c r="Q671" s="194">
        <f t="shared" si="426"/>
        <v>0.99999999999999989</v>
      </c>
      <c r="R671" s="194">
        <f t="shared" si="426"/>
        <v>0.99999999999999978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0.27250115425312871</v>
      </c>
      <c r="G679" s="175">
        <f t="shared" si="428"/>
        <v>0.59307257584633066</v>
      </c>
      <c r="H679" s="175">
        <f t="shared" si="428"/>
        <v>0.78072033618745307</v>
      </c>
      <c r="I679" s="175">
        <f t="shared" si="428"/>
        <v>0.88451690220760371</v>
      </c>
      <c r="J679" s="175">
        <f t="shared" si="428"/>
        <v>0.94118765369438895</v>
      </c>
      <c r="K679" s="175">
        <f t="shared" si="428"/>
        <v>0.97084083640915586</v>
      </c>
      <c r="L679" s="175">
        <f t="shared" si="428"/>
        <v>0.98540182406943022</v>
      </c>
      <c r="M679" s="175">
        <f t="shared" si="428"/>
        <v>0.99248210052446906</v>
      </c>
      <c r="N679" s="175">
        <f t="shared" si="428"/>
        <v>0.99606758776144233</v>
      </c>
      <c r="O679" s="175">
        <f t="shared" si="428"/>
        <v>0.9980807852541157</v>
      </c>
      <c r="P679" s="175">
        <f t="shared" si="428"/>
        <v>0.9990507248482321</v>
      </c>
      <c r="Q679" s="175">
        <f t="shared" si="428"/>
        <v>0.9995350991619566</v>
      </c>
      <c r="R679" s="175">
        <f t="shared" si="428"/>
        <v>0.99978308908818492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-0.4779040522596289</v>
      </c>
      <c r="F680" s="179" t="e">
        <f t="shared" si="428"/>
        <v>#DIV/0!</v>
      </c>
      <c r="G680" s="179">
        <f t="shared" si="428"/>
        <v>0.26077058830236477</v>
      </c>
      <c r="H680" s="179">
        <f t="shared" si="428"/>
        <v>0.5876288187248121</v>
      </c>
      <c r="I680" s="179">
        <f t="shared" si="428"/>
        <v>0.77705273583610801</v>
      </c>
      <c r="J680" s="179">
        <f t="shared" si="428"/>
        <v>0.88457257015758473</v>
      </c>
      <c r="K680" s="179">
        <f t="shared" si="428"/>
        <v>0.94222519156629869</v>
      </c>
      <c r="L680" s="179">
        <f t="shared" si="428"/>
        <v>0.97094154874811045</v>
      </c>
      <c r="M680" s="179">
        <f t="shared" si="428"/>
        <v>0.98500226959508519</v>
      </c>
      <c r="N680" s="179">
        <f t="shared" si="428"/>
        <v>0.99214615586126254</v>
      </c>
      <c r="O680" s="179">
        <f t="shared" si="428"/>
        <v>0.99616411935493887</v>
      </c>
      <c r="P680" s="179">
        <f t="shared" si="428"/>
        <v>0.9981020661238631</v>
      </c>
      <c r="Q680" s="179">
        <f t="shared" si="428"/>
        <v>0.99907034152221419</v>
      </c>
      <c r="R680" s="179">
        <f t="shared" si="428"/>
        <v>0.99956620750911174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-0.21050041256066232</v>
      </c>
      <c r="F681" s="179">
        <f t="shared" si="428"/>
        <v>-0.48512475012665268</v>
      </c>
      <c r="G681" s="179" t="e">
        <f t="shared" si="428"/>
        <v>#DIV/0!</v>
      </c>
      <c r="H681" s="179">
        <f t="shared" si="428"/>
        <v>0.26123936889123683</v>
      </c>
      <c r="I681" s="179">
        <f t="shared" si="428"/>
        <v>0.58416969083229753</v>
      </c>
      <c r="J681" s="179">
        <f t="shared" si="428"/>
        <v>0.77879942130932722</v>
      </c>
      <c r="K681" s="179">
        <f t="shared" si="428"/>
        <v>0.88738594321713737</v>
      </c>
      <c r="L681" s="179">
        <f t="shared" si="428"/>
        <v>0.9428691099459553</v>
      </c>
      <c r="M681" s="179">
        <f t="shared" si="428"/>
        <v>0.97038941801628575</v>
      </c>
      <c r="N681" s="179">
        <f t="shared" si="428"/>
        <v>0.98445960260884391</v>
      </c>
      <c r="O681" s="179">
        <f t="shared" si="428"/>
        <v>0.99239904909756405</v>
      </c>
      <c r="P681" s="179">
        <f t="shared" si="428"/>
        <v>0.99623666173811876</v>
      </c>
      <c r="Q681" s="179">
        <f t="shared" si="428"/>
        <v>0.99815599829457702</v>
      </c>
      <c r="R681" s="179">
        <f t="shared" si="428"/>
        <v>0.99913941511366056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-5.8399780490751778E-2</v>
      </c>
      <c r="F682" s="179">
        <f t="shared" si="428"/>
        <v>-0.22375435879016048</v>
      </c>
      <c r="G682" s="179">
        <f t="shared" si="428"/>
        <v>-0.49105192534375303</v>
      </c>
      <c r="H682" s="179" t="e">
        <f t="shared" si="428"/>
        <v>#DIV/0!</v>
      </c>
      <c r="I682" s="179">
        <f t="shared" si="428"/>
        <v>0.25131203935427793</v>
      </c>
      <c r="J682" s="179">
        <f t="shared" si="428"/>
        <v>0.58430970339798205</v>
      </c>
      <c r="K682" s="179">
        <f t="shared" si="428"/>
        <v>0.78216755309984809</v>
      </c>
      <c r="L682" s="179">
        <f t="shared" si="428"/>
        <v>0.88774976845643094</v>
      </c>
      <c r="M682" s="179">
        <f t="shared" si="428"/>
        <v>0.94135639498886958</v>
      </c>
      <c r="N682" s="179">
        <f t="shared" si="428"/>
        <v>0.96908906564862574</v>
      </c>
      <c r="O682" s="179">
        <f t="shared" si="428"/>
        <v>0.98483786753623936</v>
      </c>
      <c r="P682" s="179">
        <f t="shared" si="428"/>
        <v>0.99248298505154886</v>
      </c>
      <c r="Q682" s="179">
        <f t="shared" si="428"/>
        <v>0.99631424596847007</v>
      </c>
      <c r="R682" s="179">
        <f t="shared" si="428"/>
        <v>0.99827929150482608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-1.5356009795613223E-2</v>
      </c>
      <c r="F683" s="179">
        <f t="shared" si="428"/>
        <v>-6.4998436647950561E-2</v>
      </c>
      <c r="G683" s="179">
        <f t="shared" si="428"/>
        <v>-0.24491949975021657</v>
      </c>
      <c r="H683" s="179">
        <f t="shared" si="428"/>
        <v>-0.49705517553518125</v>
      </c>
      <c r="I683" s="179" t="e">
        <f t="shared" si="428"/>
        <v>#DIV/0!</v>
      </c>
      <c r="J683" s="179">
        <f t="shared" si="428"/>
        <v>0.26086700333918311</v>
      </c>
      <c r="K683" s="179">
        <f t="shared" si="428"/>
        <v>0.59495837923207784</v>
      </c>
      <c r="L683" s="179">
        <f t="shared" si="428"/>
        <v>0.7859861077360244</v>
      </c>
      <c r="M683" s="179">
        <f t="shared" si="428"/>
        <v>0.88664646906660605</v>
      </c>
      <c r="N683" s="179">
        <f t="shared" si="428"/>
        <v>0.93977732017782423</v>
      </c>
      <c r="O683" s="179">
        <f t="shared" si="428"/>
        <v>0.97029944706894822</v>
      </c>
      <c r="P683" s="179">
        <f t="shared" si="428"/>
        <v>0.98523750608132943</v>
      </c>
      <c r="Q683" s="179">
        <f t="shared" si="428"/>
        <v>0.99275222421446963</v>
      </c>
      <c r="R683" s="179">
        <f t="shared" si="428"/>
        <v>0.9966141115509437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-3.8546903379807706E-3</v>
      </c>
      <c r="F684" s="179">
        <f t="shared" si="428"/>
        <v>-1.6636201349634061E-2</v>
      </c>
      <c r="G684" s="179">
        <f t="shared" si="428"/>
        <v>-7.071674095857218E-2</v>
      </c>
      <c r="H684" s="179">
        <f t="shared" si="428"/>
        <v>-0.25867647374613234</v>
      </c>
      <c r="I684" s="179">
        <f t="shared" si="428"/>
        <v>-0.49649973440142536</v>
      </c>
      <c r="J684" s="179" t="e">
        <f t="shared" si="428"/>
        <v>#DIV/0!</v>
      </c>
      <c r="K684" s="179">
        <f t="shared" si="428"/>
        <v>0.26479045918356114</v>
      </c>
      <c r="L684" s="179">
        <f t="shared" si="428"/>
        <v>0.59588785456905313</v>
      </c>
      <c r="M684" s="179">
        <f t="shared" si="428"/>
        <v>0.78109567753722564</v>
      </c>
      <c r="N684" s="179">
        <f t="shared" si="428"/>
        <v>0.88201561065861367</v>
      </c>
      <c r="O684" s="179">
        <f t="shared" si="428"/>
        <v>0.94119392055291173</v>
      </c>
      <c r="P684" s="179">
        <f t="shared" si="428"/>
        <v>0.97062209577073411</v>
      </c>
      <c r="Q684" s="179">
        <f t="shared" si="428"/>
        <v>0.98553898670339546</v>
      </c>
      <c r="R684" s="179">
        <f t="shared" si="428"/>
        <v>0.99323533674987641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-9.6455139575641799E-4</v>
      </c>
      <c r="F685" s="179">
        <f t="shared" si="428"/>
        <v>-4.1794647358876502E-3</v>
      </c>
      <c r="G685" s="179">
        <f t="shared" si="428"/>
        <v>-1.8184020129941289E-2</v>
      </c>
      <c r="H685" s="179">
        <f t="shared" si="428"/>
        <v>-7.5963638336922851E-2</v>
      </c>
      <c r="I685" s="179">
        <f t="shared" si="428"/>
        <v>-0.25411041493367753</v>
      </c>
      <c r="J685" s="179">
        <f t="shared" si="428"/>
        <v>-0.49637135464949961</v>
      </c>
      <c r="K685" s="179" t="e">
        <f t="shared" si="428"/>
        <v>#DIV/0!</v>
      </c>
      <c r="L685" s="179">
        <f t="shared" si="428"/>
        <v>0.26554106766428343</v>
      </c>
      <c r="M685" s="179">
        <f t="shared" si="428"/>
        <v>0.58869916679020007</v>
      </c>
      <c r="N685" s="179">
        <f t="shared" si="428"/>
        <v>0.77306573605869211</v>
      </c>
      <c r="O685" s="179">
        <f t="shared" si="428"/>
        <v>0.88466009699781312</v>
      </c>
      <c r="P685" s="179">
        <f t="shared" si="428"/>
        <v>0.94181850330445938</v>
      </c>
      <c r="Q685" s="179">
        <f t="shared" si="428"/>
        <v>0.9712143575059613</v>
      </c>
      <c r="R685" s="179">
        <f t="shared" si="428"/>
        <v>0.9864989263793259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-2.4118963021396912E-4</v>
      </c>
      <c r="F686" s="179">
        <f t="shared" si="428"/>
        <v>-1.0460209076667156E-3</v>
      </c>
      <c r="G686" s="179">
        <f t="shared" si="428"/>
        <v>-4.5732145814865888E-3</v>
      </c>
      <c r="H686" s="179">
        <f t="shared" si="428"/>
        <v>-1.9611232091482456E-2</v>
      </c>
      <c r="I686" s="179">
        <f t="shared" si="428"/>
        <v>-7.4338133699783024E-2</v>
      </c>
      <c r="J686" s="179">
        <f t="shared" si="428"/>
        <v>-0.25373347008685621</v>
      </c>
      <c r="K686" s="179">
        <f t="shared" si="428"/>
        <v>-0.49193891494697201</v>
      </c>
      <c r="L686" s="179" t="e">
        <f t="shared" si="428"/>
        <v>#DIV/0!</v>
      </c>
      <c r="M686" s="179">
        <f t="shared" si="428"/>
        <v>0.25978494514769168</v>
      </c>
      <c r="N686" s="179">
        <f t="shared" si="428"/>
        <v>0.57707711777524628</v>
      </c>
      <c r="O686" s="179">
        <f t="shared" si="428"/>
        <v>0.77764126513645226</v>
      </c>
      <c r="P686" s="179">
        <f t="shared" si="428"/>
        <v>0.88582856038904223</v>
      </c>
      <c r="Q686" s="179">
        <f t="shared" si="428"/>
        <v>0.94296052624257287</v>
      </c>
      <c r="R686" s="179">
        <f t="shared" si="428"/>
        <v>0.973109274881096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-6.0300546440484138E-5</v>
      </c>
      <c r="F687" s="179">
        <f t="shared" si="428"/>
        <v>-2.6157361863913165E-4</v>
      </c>
      <c r="G687" s="179">
        <f t="shared" si="428"/>
        <v>-1.1448587531817224E-3</v>
      </c>
      <c r="H687" s="179">
        <f t="shared" si="428"/>
        <v>-4.9366583455797888E-3</v>
      </c>
      <c r="I687" s="179">
        <f t="shared" si="428"/>
        <v>-1.9178891134633294E-2</v>
      </c>
      <c r="J687" s="179">
        <f t="shared" si="428"/>
        <v>-7.4193741914527711E-2</v>
      </c>
      <c r="K687" s="179">
        <f t="shared" si="428"/>
        <v>-0.24126252519755387</v>
      </c>
      <c r="L687" s="179">
        <f t="shared" si="428"/>
        <v>-0.49111467968332373</v>
      </c>
      <c r="M687" s="179" t="e">
        <f t="shared" si="428"/>
        <v>#DIV/0!</v>
      </c>
      <c r="N687" s="179">
        <f t="shared" si="428"/>
        <v>0.25071222320847097</v>
      </c>
      <c r="O687" s="179">
        <f t="shared" si="428"/>
        <v>0.58367207638120611</v>
      </c>
      <c r="P687" s="179">
        <f t="shared" si="428"/>
        <v>0.77967145616994515</v>
      </c>
      <c r="Q687" s="179">
        <f t="shared" si="428"/>
        <v>0.88794497746443213</v>
      </c>
      <c r="R687" s="179">
        <f t="shared" si="428"/>
        <v>0.94665190237723607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-1.5075329760347159E-5</v>
      </c>
      <c r="F688" s="179">
        <f t="shared" si="428"/>
        <v>-6.5397561651069102E-5</v>
      </c>
      <c r="G688" s="179">
        <f t="shared" si="428"/>
        <v>-2.8630728926933686E-4</v>
      </c>
      <c r="H688" s="179">
        <f t="shared" si="428"/>
        <v>-1.2361102150921456E-3</v>
      </c>
      <c r="I688" s="179">
        <f t="shared" si="428"/>
        <v>-4.8272361283443156E-3</v>
      </c>
      <c r="J688" s="179">
        <f t="shared" si="428"/>
        <v>-1.9139546277081015E-2</v>
      </c>
      <c r="K688" s="179">
        <f t="shared" si="428"/>
        <v>-6.9490367152809207E-2</v>
      </c>
      <c r="L688" s="179">
        <f t="shared" si="428"/>
        <v>-0.23905426498626065</v>
      </c>
      <c r="M688" s="179">
        <f t="shared" si="428"/>
        <v>-0.49763175915773206</v>
      </c>
      <c r="N688" s="179" t="e">
        <f t="shared" si="428"/>
        <v>#DIV/0!</v>
      </c>
      <c r="O688" s="179">
        <f t="shared" si="428"/>
        <v>0.25582576462614509</v>
      </c>
      <c r="P688" s="179">
        <f t="shared" si="428"/>
        <v>0.58662149602645941</v>
      </c>
      <c r="Q688" s="179">
        <f t="shared" si="428"/>
        <v>0.78325287984328018</v>
      </c>
      <c r="R688" s="179">
        <f t="shared" si="428"/>
        <v>0.89494430899404454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-3.7688444175290194E-6</v>
      </c>
      <c r="F689" s="179">
        <f t="shared" si="428"/>
        <v>-1.634964656545023E-5</v>
      </c>
      <c r="G689" s="179">
        <f t="shared" si="428"/>
        <v>-7.158246631605781E-5</v>
      </c>
      <c r="H689" s="179">
        <f t="shared" si="428"/>
        <v>-3.0914373172203946E-4</v>
      </c>
      <c r="I689" s="179">
        <f t="shared" si="428"/>
        <v>-1.2086809510879195E-3</v>
      </c>
      <c r="J689" s="179">
        <f t="shared" si="428"/>
        <v>-4.8172121925583074E-3</v>
      </c>
      <c r="K689" s="179">
        <f t="shared" si="428"/>
        <v>-1.7862625585964971E-2</v>
      </c>
      <c r="L689" s="179">
        <f t="shared" si="428"/>
        <v>-6.8672175089203036E-2</v>
      </c>
      <c r="M689" s="179">
        <f t="shared" si="428"/>
        <v>-0.25747469872890072</v>
      </c>
      <c r="N689" s="179">
        <f t="shared" si="428"/>
        <v>-0.50890557857004448</v>
      </c>
      <c r="O689" s="179" t="e">
        <f t="shared" si="428"/>
        <v>#DIV/0!</v>
      </c>
      <c r="P689" s="179">
        <f t="shared" si="428"/>
        <v>0.25814212176768109</v>
      </c>
      <c r="Q689" s="179">
        <f t="shared" si="428"/>
        <v>0.59134011421008437</v>
      </c>
      <c r="R689" s="179">
        <f t="shared" si="428"/>
        <v>0.79579168775604925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-9.4221185002490177E-7</v>
      </c>
      <c r="F690" s="179">
        <f t="shared" si="428"/>
        <v>-4.0874275367687417E-6</v>
      </c>
      <c r="G690" s="179">
        <f t="shared" si="428"/>
        <v>-1.789596484725051E-5</v>
      </c>
      <c r="H690" s="179">
        <f t="shared" si="428"/>
        <v>-7.7293023809664899E-5</v>
      </c>
      <c r="I690" s="179">
        <f t="shared" si="428"/>
        <v>-3.0228212023661972E-4</v>
      </c>
      <c r="J690" s="179">
        <f t="shared" si="428"/>
        <v>-1.2061639024367569E-3</v>
      </c>
      <c r="K690" s="179">
        <f t="shared" si="428"/>
        <v>-4.4921627952814935E-3</v>
      </c>
      <c r="L690" s="179">
        <f t="shared" si="428"/>
        <v>-1.764141905131672E-2</v>
      </c>
      <c r="M690" s="179">
        <f t="shared" si="428"/>
        <v>-7.5632756203315318E-2</v>
      </c>
      <c r="N690" s="179">
        <f t="shared" si="428"/>
        <v>-0.29548512495060897</v>
      </c>
      <c r="O690" s="179">
        <f t="shared" si="428"/>
        <v>-0.50239140892629863</v>
      </c>
      <c r="P690" s="179" t="e">
        <f t="shared" si="428"/>
        <v>#DIV/0!</v>
      </c>
      <c r="Q690" s="179">
        <f t="shared" si="428"/>
        <v>0.25939377442014322</v>
      </c>
      <c r="R690" s="179">
        <f t="shared" si="428"/>
        <v>0.61106289364640332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-2.3933693230081916E-7</v>
      </c>
      <c r="F691" s="179">
        <f t="shared" si="428"/>
        <v>-1.0382729936024025E-6</v>
      </c>
      <c r="G691" s="179">
        <f t="shared" si="428"/>
        <v>-4.5458832634788996E-6</v>
      </c>
      <c r="H691" s="179">
        <f t="shared" si="428"/>
        <v>-1.9634107252993767E-5</v>
      </c>
      <c r="I691" s="179">
        <f t="shared" si="428"/>
        <v>-7.6791400069375473E-5</v>
      </c>
      <c r="J691" s="179">
        <f t="shared" si="428"/>
        <v>-3.0649733491367121E-4</v>
      </c>
      <c r="K691" s="179">
        <f t="shared" si="428"/>
        <v>-1.1426159119870471E-3</v>
      </c>
      <c r="L691" s="179">
        <f t="shared" si="428"/>
        <v>-4.5070345661156613E-3</v>
      </c>
      <c r="M691" s="179">
        <f t="shared" si="428"/>
        <v>-1.9842696484289012E-2</v>
      </c>
      <c r="N691" s="179">
        <f t="shared" si="428"/>
        <v>-9.2406383748594681E-2</v>
      </c>
      <c r="O691" s="179">
        <f t="shared" si="428"/>
        <v>-0.27569783601425635</v>
      </c>
      <c r="P691" s="179">
        <f t="shared" si="428"/>
        <v>-0.49996971258912748</v>
      </c>
      <c r="Q691" s="179" t="e">
        <f t="shared" si="428"/>
        <v>#DIV/0!</v>
      </c>
      <c r="R691" s="179">
        <f t="shared" si="428"/>
        <v>0.28553066323547271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-5.7949811939222566E-8</v>
      </c>
      <c r="F692" s="179">
        <f t="shared" si="428"/>
        <v>-2.5139344784846818E-7</v>
      </c>
      <c r="G692" s="179">
        <f t="shared" si="428"/>
        <v>-1.1006800753784092E-6</v>
      </c>
      <c r="H692" s="179">
        <f t="shared" si="428"/>
        <v>-4.7539647637259368E-6</v>
      </c>
      <c r="I692" s="179">
        <f t="shared" si="428"/>
        <v>-1.8593657792815202E-5</v>
      </c>
      <c r="J692" s="179">
        <f t="shared" si="428"/>
        <v>-7.4217983061276274E-5</v>
      </c>
      <c r="K692" s="179">
        <f t="shared" si="428"/>
        <v>-2.7674904556552148E-4</v>
      </c>
      <c r="L692" s="179">
        <f t="shared" si="428"/>
        <v>-1.0927503510277075E-3</v>
      </c>
      <c r="M692" s="179">
        <f t="shared" si="428"/>
        <v>-4.8390396565476347E-3</v>
      </c>
      <c r="N692" s="179">
        <f t="shared" si="428"/>
        <v>-2.3413893573487284E-2</v>
      </c>
      <c r="O692" s="179">
        <f t="shared" si="428"/>
        <v>-8.0301033518848625E-2</v>
      </c>
      <c r="P692" s="179">
        <f t="shared" si="428"/>
        <v>-0.26024122504630354</v>
      </c>
      <c r="Q692" s="179">
        <f t="shared" si="428"/>
        <v>-0.49068705450970523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-9.1718694445364695E-10</v>
      </c>
      <c r="F693" s="179">
        <f t="shared" si="428"/>
        <v>-3.9788705930079421E-9</v>
      </c>
      <c r="G693" s="179">
        <f t="shared" si="428"/>
        <v>-1.7420760088092479E-8</v>
      </c>
      <c r="H693" s="179">
        <f t="shared" si="428"/>
        <v>-7.524238816511622E-8</v>
      </c>
      <c r="I693" s="179">
        <f t="shared" si="428"/>
        <v>-2.9428882440450269E-7</v>
      </c>
      <c r="J693" s="179">
        <f t="shared" si="428"/>
        <v>-1.1747012456055632E-6</v>
      </c>
      <c r="K693" s="179">
        <f t="shared" si="428"/>
        <v>-4.3806226232833228E-6</v>
      </c>
      <c r="L693" s="179">
        <f t="shared" si="428"/>
        <v>-1.7302210108675627E-5</v>
      </c>
      <c r="M693" s="179">
        <f t="shared" si="428"/>
        <v>-7.674556196750752E-5</v>
      </c>
      <c r="N693" s="179">
        <f t="shared" si="428"/>
        <v>-3.7515695509589026E-4</v>
      </c>
      <c r="O693" s="179">
        <f t="shared" si="428"/>
        <v>-1.3307353767732157E-3</v>
      </c>
      <c r="P693" s="179">
        <f t="shared" si="428"/>
        <v>-5.062826295711133E-3</v>
      </c>
      <c r="Q693" s="179">
        <f t="shared" si="428"/>
        <v>-1.7701017698560424E-2</v>
      </c>
      <c r="R693" s="179">
        <f t="shared" si="428"/>
        <v>-6.0325412179909423E-2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-2.1708566738182111E-13</v>
      </c>
      <c r="F694" s="179">
        <f t="shared" si="428"/>
        <v>-9.4174452023479139E-13</v>
      </c>
      <c r="G694" s="179">
        <f t="shared" si="428"/>
        <v>-4.1232568512843245E-12</v>
      </c>
      <c r="H694" s="179">
        <f t="shared" si="428"/>
        <v>-1.7808849787274188E-11</v>
      </c>
      <c r="I694" s="179">
        <f t="shared" si="428"/>
        <v>-6.9654167605708362E-11</v>
      </c>
      <c r="J694" s="179">
        <f t="shared" si="428"/>
        <v>-2.7803592482012761E-10</v>
      </c>
      <c r="K694" s="179">
        <f t="shared" si="428"/>
        <v>-1.0368354097633872E-9</v>
      </c>
      <c r="L694" s="179">
        <f t="shared" si="428"/>
        <v>-4.0952231714942109E-9</v>
      </c>
      <c r="M694" s="179">
        <f t="shared" si="428"/>
        <v>-1.816518728439667E-8</v>
      </c>
      <c r="N694" s="179">
        <f t="shared" si="428"/>
        <v>-8.8810100226453562E-8</v>
      </c>
      <c r="O694" s="179">
        <f t="shared" si="428"/>
        <v>-3.1515111134045845E-7</v>
      </c>
      <c r="P694" s="179">
        <f t="shared" si="428"/>
        <v>-1.2009772847581889E-6</v>
      </c>
      <c r="Q694" s="179">
        <f t="shared" si="428"/>
        <v>-4.2219011312155353E-6</v>
      </c>
      <c r="R694" s="179">
        <f t="shared" si="428"/>
        <v>-1.4657491507848916E-5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0.23851294807564732</v>
      </c>
      <c r="F806" s="179">
        <f t="shared" si="503"/>
        <v>0.26155799193952978</v>
      </c>
      <c r="G806" s="179">
        <f t="shared" si="503"/>
        <v>0.22558672441579167</v>
      </c>
      <c r="H806" s="179">
        <f t="shared" si="503"/>
        <v>0.22769254175794357</v>
      </c>
      <c r="I806" s="179">
        <f t="shared" si="503"/>
        <v>0.23682272235108542</v>
      </c>
      <c r="J806" s="179">
        <f t="shared" si="503"/>
        <v>0.24044085808899049</v>
      </c>
      <c r="K806" s="179">
        <f t="shared" si="503"/>
        <v>0.24800087352784611</v>
      </c>
      <c r="L806" s="179">
        <f t="shared" si="503"/>
        <v>0.24952259456573744</v>
      </c>
      <c r="M806" s="179">
        <f t="shared" si="503"/>
        <v>0.23981656634574897</v>
      </c>
      <c r="N806" s="179">
        <f t="shared" si="503"/>
        <v>0.2246449868513494</v>
      </c>
      <c r="O806" s="179">
        <f t="shared" si="503"/>
        <v>0.23317601641138114</v>
      </c>
      <c r="P806" s="179">
        <f t="shared" si="503"/>
        <v>0.23706656041763857</v>
      </c>
      <c r="Q806" s="179">
        <f t="shared" si="503"/>
        <v>0.24732629799742906</v>
      </c>
      <c r="R806" s="179">
        <f t="shared" si="503"/>
        <v>0.26705701819732414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0.42291791359632985</v>
      </c>
      <c r="F807" s="179">
        <f t="shared" si="503"/>
        <v>0.70089775637407736</v>
      </c>
      <c r="G807" s="179">
        <f t="shared" si="503"/>
        <v>0.75341818706991914</v>
      </c>
      <c r="H807" s="179">
        <f t="shared" si="503"/>
        <v>0.66567638097826509</v>
      </c>
      <c r="I807" s="179">
        <f t="shared" si="503"/>
        <v>0.68443372915618028</v>
      </c>
      <c r="J807" s="179">
        <f t="shared" si="503"/>
        <v>0.71530959851957809</v>
      </c>
      <c r="K807" s="179">
        <f t="shared" si="503"/>
        <v>0.74545365300571498</v>
      </c>
      <c r="L807" s="179">
        <f t="shared" si="503"/>
        <v>0.75215272769778929</v>
      </c>
      <c r="M807" s="179">
        <f t="shared" si="503"/>
        <v>0.72342050816311909</v>
      </c>
      <c r="N807" s="179">
        <f t="shared" si="503"/>
        <v>0.67777529244922363</v>
      </c>
      <c r="O807" s="179">
        <f t="shared" si="503"/>
        <v>0.70354355202806118</v>
      </c>
      <c r="P807" s="179">
        <f t="shared" si="503"/>
        <v>0.71528986457469168</v>
      </c>
      <c r="Q807" s="179">
        <f t="shared" si="503"/>
        <v>0.74624809450869833</v>
      </c>
      <c r="R807" s="179">
        <f t="shared" si="503"/>
        <v>0.80578140521347541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6.0219748194197342E-2</v>
      </c>
      <c r="F808" s="179">
        <f t="shared" si="503"/>
        <v>0.12219682587442872</v>
      </c>
      <c r="G808" s="179">
        <f t="shared" si="503"/>
        <v>0.19723521721404466</v>
      </c>
      <c r="H808" s="179">
        <f t="shared" si="503"/>
        <v>0.21397819481198424</v>
      </c>
      <c r="I808" s="179">
        <f t="shared" si="503"/>
        <v>0.19456071198428831</v>
      </c>
      <c r="J808" s="179">
        <f t="shared" si="503"/>
        <v>0.20047064746110638</v>
      </c>
      <c r="K808" s="179">
        <f t="shared" si="503"/>
        <v>0.21504002835966032</v>
      </c>
      <c r="L808" s="179">
        <f t="shared" si="503"/>
        <v>0.21930991461444002</v>
      </c>
      <c r="M808" s="179">
        <f t="shared" si="503"/>
        <v>0.21154178956907987</v>
      </c>
      <c r="N808" s="179">
        <f t="shared" si="503"/>
        <v>0.1983358457456178</v>
      </c>
      <c r="O808" s="179">
        <f t="shared" si="503"/>
        <v>0.20591083808572533</v>
      </c>
      <c r="P808" s="179">
        <f t="shared" si="503"/>
        <v>0.2093577504537848</v>
      </c>
      <c r="Q808" s="179">
        <f t="shared" si="503"/>
        <v>0.21842125296997897</v>
      </c>
      <c r="R808" s="179">
        <f t="shared" si="503"/>
        <v>0.23584688011155361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1.7440809297395055E-2</v>
      </c>
      <c r="F809" s="179">
        <f t="shared" si="503"/>
        <v>3.6566088608808799E-2</v>
      </c>
      <c r="G809" s="179">
        <f t="shared" si="503"/>
        <v>7.3035518569260494E-2</v>
      </c>
      <c r="H809" s="179">
        <f t="shared" si="503"/>
        <v>0.11673613722568324</v>
      </c>
      <c r="I809" s="179">
        <f t="shared" si="503"/>
        <v>0.12827439226171841</v>
      </c>
      <c r="J809" s="179">
        <f t="shared" si="503"/>
        <v>0.11697584880453506</v>
      </c>
      <c r="K809" s="179">
        <f t="shared" si="503"/>
        <v>0.12378379602977096</v>
      </c>
      <c r="L809" s="179">
        <f t="shared" si="503"/>
        <v>0.13007841363769029</v>
      </c>
      <c r="M809" s="179">
        <f t="shared" si="503"/>
        <v>0.12679070518574451</v>
      </c>
      <c r="N809" s="179">
        <f t="shared" si="503"/>
        <v>0.11919708701447958</v>
      </c>
      <c r="O809" s="179">
        <f t="shared" si="503"/>
        <v>0.12382871695449955</v>
      </c>
      <c r="P809" s="179">
        <f t="shared" si="503"/>
        <v>0.12592241872531332</v>
      </c>
      <c r="Q809" s="179">
        <f t="shared" si="503"/>
        <v>0.13137927994556836</v>
      </c>
      <c r="R809" s="179">
        <f t="shared" si="503"/>
        <v>0.14186225423025739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4.4422559110754156E-3</v>
      </c>
      <c r="F810" s="179">
        <f t="shared" si="506"/>
        <v>9.1695411424669339E-3</v>
      </c>
      <c r="G810" s="179">
        <f t="shared" si="506"/>
        <v>1.9081813140083812E-2</v>
      </c>
      <c r="H810" s="179">
        <f t="shared" si="506"/>
        <v>3.8411226224589777E-2</v>
      </c>
      <c r="I810" s="179">
        <f t="shared" si="506"/>
        <v>6.1298440419457478E-2</v>
      </c>
      <c r="J810" s="179">
        <f t="shared" si="506"/>
        <v>6.8038222758990463E-2</v>
      </c>
      <c r="K810" s="179">
        <f t="shared" si="506"/>
        <v>6.3227637820365903E-2</v>
      </c>
      <c r="L810" s="179">
        <f t="shared" si="506"/>
        <v>6.5914391478854931E-2</v>
      </c>
      <c r="M810" s="179">
        <f t="shared" si="506"/>
        <v>6.6285702142631298E-2</v>
      </c>
      <c r="N810" s="179">
        <f t="shared" si="506"/>
        <v>6.2958065848263967E-2</v>
      </c>
      <c r="O810" s="179">
        <f t="shared" si="506"/>
        <v>6.5570650858539734E-2</v>
      </c>
      <c r="P810" s="179">
        <f t="shared" si="506"/>
        <v>6.6723775527533613E-2</v>
      </c>
      <c r="Q810" s="179">
        <f t="shared" si="506"/>
        <v>6.9626894422804272E-2</v>
      </c>
      <c r="R810" s="179">
        <f t="shared" si="506"/>
        <v>7.5185857356087071E-2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8.0880680242966364E-4</v>
      </c>
      <c r="F811" s="179">
        <f t="shared" si="506"/>
        <v>1.6397664599577884E-3</v>
      </c>
      <c r="G811" s="179">
        <f t="shared" si="506"/>
        <v>3.3601113175503339E-3</v>
      </c>
      <c r="H811" s="179">
        <f t="shared" si="506"/>
        <v>7.0893612742581116E-3</v>
      </c>
      <c r="I811" s="179">
        <f t="shared" si="506"/>
        <v>1.409899682258231E-2</v>
      </c>
      <c r="J811" s="179">
        <f t="shared" si="506"/>
        <v>2.2855778569996772E-2</v>
      </c>
      <c r="K811" s="179">
        <f t="shared" si="506"/>
        <v>2.605264760594064E-2</v>
      </c>
      <c r="L811" s="179">
        <f t="shared" si="506"/>
        <v>2.3648772594430469E-2</v>
      </c>
      <c r="M811" s="179">
        <f t="shared" si="506"/>
        <v>2.3683684749793061E-2</v>
      </c>
      <c r="N811" s="179">
        <f t="shared" si="506"/>
        <v>2.3161273919473022E-2</v>
      </c>
      <c r="O811" s="179">
        <f t="shared" si="506"/>
        <v>2.4348309870201885E-2</v>
      </c>
      <c r="P811" s="179">
        <f t="shared" si="506"/>
        <v>2.4841604749165861E-2</v>
      </c>
      <c r="Q811" s="179">
        <f t="shared" si="506"/>
        <v>2.5939728406587703E-2</v>
      </c>
      <c r="R811" s="179">
        <f t="shared" si="506"/>
        <v>2.8015676266491121E-2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1.3145822151692976E-4</v>
      </c>
      <c r="F812" s="179">
        <f t="shared" si="506"/>
        <v>2.6340626407906525E-4</v>
      </c>
      <c r="G812" s="179">
        <f t="shared" si="506"/>
        <v>5.2955868899023321E-4</v>
      </c>
      <c r="H812" s="179">
        <f t="shared" si="506"/>
        <v>1.1010774319051893E-3</v>
      </c>
      <c r="I812" s="179">
        <f t="shared" si="506"/>
        <v>2.2934407499707295E-3</v>
      </c>
      <c r="J812" s="179">
        <f t="shared" si="506"/>
        <v>4.6409892428432254E-3</v>
      </c>
      <c r="K812" s="179">
        <f t="shared" si="506"/>
        <v>7.6790434309275471E-3</v>
      </c>
      <c r="L812" s="179">
        <f t="shared" si="506"/>
        <v>8.6184796243188692E-3</v>
      </c>
      <c r="M812" s="179">
        <f t="shared" si="506"/>
        <v>7.56171605932491E-3</v>
      </c>
      <c r="N812" s="179">
        <f t="shared" si="506"/>
        <v>7.345948957087547E-3</v>
      </c>
      <c r="O812" s="179">
        <f t="shared" si="506"/>
        <v>7.9072567307526508E-3</v>
      </c>
      <c r="P812" s="179">
        <f t="shared" si="506"/>
        <v>8.1465783476584851E-3</v>
      </c>
      <c r="Q812" s="179">
        <f t="shared" si="506"/>
        <v>8.5290630721211996E-3</v>
      </c>
      <c r="R812" s="179">
        <f t="shared" si="506"/>
        <v>9.2181189104389993E-3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1.0047680266098466E-5</v>
      </c>
      <c r="F813" s="179">
        <f t="shared" si="506"/>
        <v>2.0000730146673582E-5</v>
      </c>
      <c r="G813" s="179">
        <f t="shared" si="506"/>
        <v>3.9705274457741737E-5</v>
      </c>
      <c r="H813" s="179">
        <f t="shared" si="506"/>
        <v>8.0952603323165075E-5</v>
      </c>
      <c r="I813" s="179">
        <f t="shared" si="506"/>
        <v>1.6647140326336976E-4</v>
      </c>
      <c r="J813" s="179">
        <f t="shared" si="506"/>
        <v>3.5285635651191339E-4</v>
      </c>
      <c r="K813" s="179">
        <f t="shared" si="506"/>
        <v>7.1874193807865529E-4</v>
      </c>
      <c r="L813" s="179">
        <f t="shared" si="506"/>
        <v>1.1860227368704513E-3</v>
      </c>
      <c r="M813" s="179">
        <f t="shared" si="506"/>
        <v>1.2740276528877791E-3</v>
      </c>
      <c r="N813" s="179">
        <f t="shared" si="506"/>
        <v>1.1092784809002116E-3</v>
      </c>
      <c r="O813" s="179">
        <f t="shared" si="506"/>
        <v>1.1688719582141629E-3</v>
      </c>
      <c r="P813" s="179">
        <f t="shared" si="506"/>
        <v>1.2364648495286894E-3</v>
      </c>
      <c r="Q813" s="179">
        <f t="shared" si="506"/>
        <v>1.3072634255913713E-3</v>
      </c>
      <c r="R813" s="179">
        <f t="shared" si="506"/>
        <v>1.4168029512677805E-3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1.2518820177893193E-5</v>
      </c>
      <c r="F814" s="179">
        <f t="shared" si="509"/>
        <v>2.4833383502417476E-5</v>
      </c>
      <c r="G814" s="179">
        <f t="shared" si="509"/>
        <v>4.894937882185354E-5</v>
      </c>
      <c r="H814" s="179">
        <f t="shared" si="509"/>
        <v>9.849235700381558E-5</v>
      </c>
      <c r="I814" s="179">
        <f t="shared" si="509"/>
        <v>1.9892311284533111E-4</v>
      </c>
      <c r="J814" s="179">
        <f t="shared" si="509"/>
        <v>4.1621907598424326E-4</v>
      </c>
      <c r="K814" s="179">
        <f t="shared" si="509"/>
        <v>8.843809866409709E-4</v>
      </c>
      <c r="L814" s="179">
        <f t="shared" si="509"/>
        <v>1.7992827811844441E-3</v>
      </c>
      <c r="M814" s="179">
        <f t="shared" si="509"/>
        <v>2.8765513112276671E-3</v>
      </c>
      <c r="N814" s="179">
        <f t="shared" si="509"/>
        <v>2.9833901268998121E-3</v>
      </c>
      <c r="O814" s="179">
        <f t="shared" si="509"/>
        <v>2.8495118563427102E-3</v>
      </c>
      <c r="P814" s="179">
        <f t="shared" si="509"/>
        <v>2.9664222402790911E-3</v>
      </c>
      <c r="Q814" s="179">
        <f t="shared" si="509"/>
        <v>3.2218223819099672E-3</v>
      </c>
      <c r="R814" s="179">
        <f t="shared" si="509"/>
        <v>3.5284528250657792E-3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3.7494938833045712E-6</v>
      </c>
      <c r="F815" s="179">
        <f t="shared" si="509"/>
        <v>7.4245754682628711E-6</v>
      </c>
      <c r="G815" s="179">
        <f t="shared" si="509"/>
        <v>1.4579709826387502E-5</v>
      </c>
      <c r="H815" s="179">
        <f t="shared" si="509"/>
        <v>2.911785928237951E-5</v>
      </c>
      <c r="I815" s="179">
        <f t="shared" si="509"/>
        <v>5.8095750755995761E-5</v>
      </c>
      <c r="J815" s="179">
        <f t="shared" si="509"/>
        <v>1.1937266903669616E-4</v>
      </c>
      <c r="K815" s="179">
        <f t="shared" si="509"/>
        <v>2.5069255140923777E-4</v>
      </c>
      <c r="L815" s="179">
        <f t="shared" si="509"/>
        <v>5.3094870199881005E-4</v>
      </c>
      <c r="M815" s="179">
        <f t="shared" si="509"/>
        <v>1.0692014923283802E-3</v>
      </c>
      <c r="N815" s="179">
        <f t="shared" si="509"/>
        <v>1.6431707429363433E-3</v>
      </c>
      <c r="O815" s="179">
        <f t="shared" si="509"/>
        <v>1.8579853203134601E-3</v>
      </c>
      <c r="P815" s="179">
        <f t="shared" si="509"/>
        <v>1.7303779070867581E-3</v>
      </c>
      <c r="Q815" s="179">
        <f t="shared" si="509"/>
        <v>1.8485755742442878E-3</v>
      </c>
      <c r="R815" s="179">
        <f t="shared" si="509"/>
        <v>2.0859732283018545E-3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9.3660226451828603E-7</v>
      </c>
      <c r="F816" s="179">
        <f t="shared" si="509"/>
        <v>1.8529447412049232E-6</v>
      </c>
      <c r="G816" s="179">
        <f t="shared" si="509"/>
        <v>3.6316200376077587E-6</v>
      </c>
      <c r="H816" s="179">
        <f t="shared" si="509"/>
        <v>7.2242303727913141E-6</v>
      </c>
      <c r="I816" s="179">
        <f t="shared" si="509"/>
        <v>1.4314220799491697E-5</v>
      </c>
      <c r="J816" s="179">
        <f t="shared" si="509"/>
        <v>2.9053646887294878E-5</v>
      </c>
      <c r="K816" s="179">
        <f t="shared" si="509"/>
        <v>6.0029671343729622E-5</v>
      </c>
      <c r="L816" s="179">
        <f t="shared" si="509"/>
        <v>1.2544791686703463E-4</v>
      </c>
      <c r="M816" s="179">
        <f t="shared" si="509"/>
        <v>2.6451280788489061E-4</v>
      </c>
      <c r="N816" s="179">
        <f t="shared" si="509"/>
        <v>5.29009905189395E-4</v>
      </c>
      <c r="O816" s="179">
        <f t="shared" si="509"/>
        <v>8.4482912814064757E-4</v>
      </c>
      <c r="P816" s="179">
        <f t="shared" si="509"/>
        <v>9.444894572090334E-4</v>
      </c>
      <c r="Q816" s="179">
        <f t="shared" si="509"/>
        <v>8.9257593113080337E-4</v>
      </c>
      <c r="R816" s="179">
        <f t="shared" si="509"/>
        <v>9.9318728371592248E-4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4.7185448042299473E-7</v>
      </c>
      <c r="F817" s="179">
        <f t="shared" si="509"/>
        <v>9.3308204183337293E-7</v>
      </c>
      <c r="G817" s="179">
        <f t="shared" si="509"/>
        <v>1.8269889785992839E-6</v>
      </c>
      <c r="H817" s="179">
        <f t="shared" si="509"/>
        <v>3.6270212960647132E-6</v>
      </c>
      <c r="I817" s="179">
        <f t="shared" si="509"/>
        <v>7.1604984265215913E-6</v>
      </c>
      <c r="J817" s="179">
        <f t="shared" si="509"/>
        <v>1.4433660724367195E-5</v>
      </c>
      <c r="K817" s="179">
        <f t="shared" si="509"/>
        <v>2.9499288317980872E-5</v>
      </c>
      <c r="L817" s="179">
        <f t="shared" si="509"/>
        <v>6.060134663645243E-5</v>
      </c>
      <c r="M817" s="179">
        <f t="shared" si="509"/>
        <v>1.2582881059638366E-4</v>
      </c>
      <c r="N817" s="179">
        <f t="shared" si="509"/>
        <v>2.6708619031091659E-4</v>
      </c>
      <c r="O817" s="179">
        <f t="shared" si="509"/>
        <v>5.3547562194227502E-4</v>
      </c>
      <c r="P817" s="179">
        <f t="shared" si="509"/>
        <v>8.5823847332842885E-4</v>
      </c>
      <c r="Q817" s="179">
        <f t="shared" si="509"/>
        <v>9.8536405582709194E-4</v>
      </c>
      <c r="R817" s="179">
        <f t="shared" si="509"/>
        <v>9.419500166546695E-4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0.32097234424692711</v>
      </c>
      <c r="F933" s="179" t="e">
        <f t="shared" si="605"/>
        <v>#DIV/0!</v>
      </c>
      <c r="G933" s="179">
        <f t="shared" si="605"/>
        <v>0.2288824887865436</v>
      </c>
      <c r="H933" s="179">
        <f t="shared" si="605"/>
        <v>0.19973114574603171</v>
      </c>
      <c r="I933" s="179">
        <f t="shared" si="605"/>
        <v>0.18582857398822358</v>
      </c>
      <c r="J933" s="179">
        <f t="shared" si="605"/>
        <v>0.17815027779500806</v>
      </c>
      <c r="K933" s="179">
        <f t="shared" si="605"/>
        <v>0.17439553467420313</v>
      </c>
      <c r="L933" s="179">
        <f t="shared" si="605"/>
        <v>0.17217957566060532</v>
      </c>
      <c r="M933" s="179">
        <f t="shared" si="605"/>
        <v>0.17091183650757599</v>
      </c>
      <c r="N933" s="179">
        <f t="shared" si="605"/>
        <v>0.17029268329217909</v>
      </c>
      <c r="O933" s="179">
        <f t="shared" si="605"/>
        <v>0.17010526353906671</v>
      </c>
      <c r="P933" s="179">
        <f t="shared" si="605"/>
        <v>0.16998994528648489</v>
      </c>
      <c r="Q933" s="179">
        <f t="shared" si="605"/>
        <v>0.16993441071675622</v>
      </c>
      <c r="R933" s="179">
        <f t="shared" si="605"/>
        <v>0.16990455797582613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0.88596341529048206</v>
      </c>
      <c r="F934" s="179">
        <f t="shared" si="605"/>
        <v>0.92340897559339996</v>
      </c>
      <c r="G934" s="179" t="e">
        <f t="shared" si="605"/>
        <v>#DIV/0!</v>
      </c>
      <c r="H934" s="179">
        <f t="shared" si="605"/>
        <v>0.67397263329091606</v>
      </c>
      <c r="I934" s="179">
        <f t="shared" si="605"/>
        <v>0.60237185657680081</v>
      </c>
      <c r="J934" s="179">
        <f t="shared" si="605"/>
        <v>0.56044165170310489</v>
      </c>
      <c r="K934" s="179">
        <f t="shared" si="605"/>
        <v>0.53918012702336504</v>
      </c>
      <c r="L934" s="179">
        <f t="shared" si="605"/>
        <v>0.52626558980239357</v>
      </c>
      <c r="M934" s="179">
        <f t="shared" si="605"/>
        <v>0.51877136034693072</v>
      </c>
      <c r="N934" s="179">
        <f t="shared" si="605"/>
        <v>0.51508866700430511</v>
      </c>
      <c r="O934" s="179">
        <f t="shared" si="605"/>
        <v>0.51397180399329712</v>
      </c>
      <c r="P934" s="179">
        <f t="shared" si="605"/>
        <v>0.51328284401346125</v>
      </c>
      <c r="Q934" s="179">
        <f t="shared" si="605"/>
        <v>0.51295073556620496</v>
      </c>
      <c r="R934" s="179">
        <f t="shared" si="605"/>
        <v>0.51277211511000009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0.24558164039360353</v>
      </c>
      <c r="F935" s="179">
        <f t="shared" si="605"/>
        <v>0.24911030817506899</v>
      </c>
      <c r="G935" s="179">
        <f t="shared" si="605"/>
        <v>0.25514452891798889</v>
      </c>
      <c r="H935" s="179" t="e">
        <f t="shared" si="605"/>
        <v>#DIV/0!</v>
      </c>
      <c r="I935" s="179">
        <f t="shared" si="605"/>
        <v>0.19736197281696102</v>
      </c>
      <c r="J935" s="179">
        <f t="shared" si="605"/>
        <v>0.17637041051290223</v>
      </c>
      <c r="K935" s="179">
        <f t="shared" si="605"/>
        <v>0.16510546727183123</v>
      </c>
      <c r="L935" s="179">
        <f t="shared" si="605"/>
        <v>0.15791626714828816</v>
      </c>
      <c r="M935" s="179">
        <f t="shared" si="605"/>
        <v>0.15363520860027438</v>
      </c>
      <c r="N935" s="179">
        <f t="shared" si="605"/>
        <v>0.15150687877280633</v>
      </c>
      <c r="O935" s="179">
        <f t="shared" si="605"/>
        <v>0.15085907615889413</v>
      </c>
      <c r="P935" s="179">
        <f t="shared" si="605"/>
        <v>0.15045741801988025</v>
      </c>
      <c r="Q935" s="179">
        <f t="shared" si="605"/>
        <v>0.15026342548201324</v>
      </c>
      <c r="R935" s="179">
        <f t="shared" si="605"/>
        <v>0.15015897761946387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0.14538040033201718</v>
      </c>
      <c r="F936" s="179">
        <f t="shared" si="605"/>
        <v>0.14210786844336032</v>
      </c>
      <c r="G936" s="179">
        <f t="shared" si="605"/>
        <v>0.14303149905402049</v>
      </c>
      <c r="H936" s="179">
        <f t="shared" si="605"/>
        <v>0.14783355269636922</v>
      </c>
      <c r="I936" s="179" t="e">
        <f t="shared" si="605"/>
        <v>#DIV/0!</v>
      </c>
      <c r="J936" s="179">
        <f t="shared" si="605"/>
        <v>0.11842410546545822</v>
      </c>
      <c r="K936" s="179">
        <f t="shared" si="605"/>
        <v>0.10711439859121301</v>
      </c>
      <c r="L936" s="179">
        <f t="shared" si="605"/>
        <v>9.9297900995860652E-2</v>
      </c>
      <c r="M936" s="179">
        <f t="shared" si="605"/>
        <v>9.4445746309164441E-2</v>
      </c>
      <c r="N936" s="179">
        <f t="shared" si="605"/>
        <v>9.1985024411656416E-2</v>
      </c>
      <c r="O936" s="179">
        <f t="shared" si="605"/>
        <v>9.123127708358611E-2</v>
      </c>
      <c r="P936" s="179">
        <f t="shared" si="605"/>
        <v>9.0759363119637518E-2</v>
      </c>
      <c r="Q936" s="179">
        <f t="shared" si="605"/>
        <v>9.0530590833640956E-2</v>
      </c>
      <c r="R936" s="179">
        <f t="shared" si="605"/>
        <v>9.0407163821133285E-2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7.6720530329172781E-2</v>
      </c>
      <c r="F937" s="179">
        <f t="shared" si="608"/>
        <v>7.4068649626157099E-2</v>
      </c>
      <c r="G937" s="179">
        <f t="shared" si="608"/>
        <v>7.1890929989707253E-2</v>
      </c>
      <c r="H937" s="179">
        <f t="shared" si="608"/>
        <v>7.3490654700915758E-2</v>
      </c>
      <c r="I937" s="179">
        <f t="shared" si="608"/>
        <v>7.7995996202768578E-2</v>
      </c>
      <c r="J937" s="179" t="e">
        <f t="shared" si="608"/>
        <v>#DIV/0!</v>
      </c>
      <c r="K937" s="179">
        <f t="shared" si="608"/>
        <v>6.4064136185685641E-2</v>
      </c>
      <c r="L937" s="179">
        <f t="shared" si="608"/>
        <v>5.6895709716057924E-2</v>
      </c>
      <c r="M937" s="179">
        <f t="shared" si="608"/>
        <v>5.2135630019393163E-2</v>
      </c>
      <c r="N937" s="179">
        <f t="shared" si="608"/>
        <v>4.9643021486171578E-2</v>
      </c>
      <c r="O937" s="179">
        <f t="shared" si="608"/>
        <v>4.8871402366715819E-2</v>
      </c>
      <c r="P937" s="179">
        <f t="shared" si="608"/>
        <v>4.8378997373322193E-2</v>
      </c>
      <c r="Q937" s="179">
        <f t="shared" si="608"/>
        <v>4.8138528432504636E-2</v>
      </c>
      <c r="R937" s="179">
        <f t="shared" si="608"/>
        <v>4.8008254393568491E-2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2.8558251659436585E-2</v>
      </c>
      <c r="F938" s="179">
        <f t="shared" si="608"/>
        <v>2.7481218068520271E-2</v>
      </c>
      <c r="G938" s="179">
        <f t="shared" si="608"/>
        <v>2.6349514285026666E-2</v>
      </c>
      <c r="H938" s="179">
        <f t="shared" si="608"/>
        <v>2.5997219553216253E-2</v>
      </c>
      <c r="I938" s="179">
        <f t="shared" si="608"/>
        <v>2.7243401188114153E-2</v>
      </c>
      <c r="J938" s="179">
        <f t="shared" si="608"/>
        <v>2.9093020145020711E-2</v>
      </c>
      <c r="K938" s="179" t="e">
        <f t="shared" si="608"/>
        <v>#DIV/0!</v>
      </c>
      <c r="L938" s="179">
        <f t="shared" si="608"/>
        <v>2.39653943016408E-2</v>
      </c>
      <c r="M938" s="179">
        <f t="shared" si="608"/>
        <v>2.084031292583784E-2</v>
      </c>
      <c r="N938" s="179">
        <f t="shared" si="608"/>
        <v>1.9125282704335316E-2</v>
      </c>
      <c r="O938" s="179">
        <f t="shared" si="608"/>
        <v>1.8587043851559112E-2</v>
      </c>
      <c r="P938" s="179">
        <f t="shared" si="608"/>
        <v>1.8231107142614358E-2</v>
      </c>
      <c r="Q938" s="179">
        <f t="shared" si="608"/>
        <v>1.8054830607556398E-2</v>
      </c>
      <c r="R938" s="179">
        <f t="shared" si="608"/>
        <v>1.7958559880426453E-2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9.3963645037871482E-3</v>
      </c>
      <c r="F939" s="179">
        <f t="shared" si="608"/>
        <v>9.0345306689370748E-3</v>
      </c>
      <c r="G939" s="179">
        <f t="shared" si="608"/>
        <v>8.6344703131943906E-3</v>
      </c>
      <c r="H939" s="179">
        <f t="shared" si="608"/>
        <v>8.4151117081589233E-3</v>
      </c>
      <c r="I939" s="179">
        <f t="shared" si="608"/>
        <v>8.5216538427923989E-3</v>
      </c>
      <c r="J939" s="179">
        <f t="shared" si="608"/>
        <v>8.9733683109179813E-3</v>
      </c>
      <c r="K939" s="179">
        <f t="shared" si="608"/>
        <v>9.9070433262337283E-3</v>
      </c>
      <c r="L939" s="179" t="e">
        <f t="shared" si="608"/>
        <v>#DIV/0!</v>
      </c>
      <c r="M939" s="179">
        <f t="shared" si="608"/>
        <v>7.653519285712093E-3</v>
      </c>
      <c r="N939" s="179">
        <f t="shared" si="608"/>
        <v>6.6651507998413233E-3</v>
      </c>
      <c r="O939" s="179">
        <f t="shared" si="608"/>
        <v>6.3512159858638588E-3</v>
      </c>
      <c r="P939" s="179">
        <f t="shared" si="608"/>
        <v>6.1300343430684186E-3</v>
      </c>
      <c r="Q939" s="179">
        <f t="shared" si="608"/>
        <v>6.0176672136509016E-3</v>
      </c>
      <c r="R939" s="179">
        <f t="shared" si="608"/>
        <v>5.9553476542231181E-3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1.4454962909370272E-3</v>
      </c>
      <c r="F940" s="179">
        <f t="shared" si="608"/>
        <v>1.3895456950250176E-3</v>
      </c>
      <c r="G940" s="179">
        <f t="shared" si="608"/>
        <v>1.3269260242387171E-3</v>
      </c>
      <c r="H940" s="179">
        <f t="shared" si="608"/>
        <v>1.2889863315522017E-3</v>
      </c>
      <c r="I940" s="179">
        <f t="shared" si="608"/>
        <v>1.290039964814593E-3</v>
      </c>
      <c r="J940" s="179">
        <f t="shared" si="608"/>
        <v>1.3120387745452471E-3</v>
      </c>
      <c r="K940" s="179">
        <f t="shared" si="608"/>
        <v>1.4196791151909903E-3</v>
      </c>
      <c r="L940" s="179">
        <f t="shared" si="608"/>
        <v>1.533954381594726E-3</v>
      </c>
      <c r="M940" s="179" t="e">
        <f t="shared" si="608"/>
        <v>#DIV/0!</v>
      </c>
      <c r="N940" s="179">
        <f t="shared" si="608"/>
        <v>1.120390628662903E-3</v>
      </c>
      <c r="O940" s="179">
        <f t="shared" si="608"/>
        <v>1.0423484678853655E-3</v>
      </c>
      <c r="P940" s="179">
        <f t="shared" si="608"/>
        <v>9.8097984626210671E-4</v>
      </c>
      <c r="Q940" s="179">
        <f t="shared" si="608"/>
        <v>9.4843359339214514E-4</v>
      </c>
      <c r="R940" s="179">
        <f t="shared" si="608"/>
        <v>9.2986743722168184E-4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3.6136793182757303E-3</v>
      </c>
      <c r="F941" s="179">
        <f t="shared" si="611"/>
        <v>3.4736253467189913E-3</v>
      </c>
      <c r="G941" s="179">
        <f t="shared" si="611"/>
        <v>3.3164047449461627E-3</v>
      </c>
      <c r="H941" s="179">
        <f t="shared" si="611"/>
        <v>3.2189062401502787E-3</v>
      </c>
      <c r="I941" s="179">
        <f t="shared" si="611"/>
        <v>3.2114507547685404E-3</v>
      </c>
      <c r="J941" s="179">
        <f t="shared" si="611"/>
        <v>3.227600480328312E-3</v>
      </c>
      <c r="K941" s="179">
        <f t="shared" si="611"/>
        <v>3.3702120947428967E-3</v>
      </c>
      <c r="L941" s="179">
        <f t="shared" si="611"/>
        <v>3.5679562060398286E-3</v>
      </c>
      <c r="M941" s="179">
        <f t="shared" si="611"/>
        <v>3.6474986321272562E-3</v>
      </c>
      <c r="N941" s="179" t="e">
        <f t="shared" si="611"/>
        <v>#DIV/0!</v>
      </c>
      <c r="O941" s="179">
        <f t="shared" si="611"/>
        <v>2.8815353292266431E-3</v>
      </c>
      <c r="P941" s="179">
        <f t="shared" si="611"/>
        <v>2.6247446748300179E-3</v>
      </c>
      <c r="Q941" s="179">
        <f t="shared" si="611"/>
        <v>2.4787847378184152E-3</v>
      </c>
      <c r="R941" s="179">
        <f t="shared" si="611"/>
        <v>2.3914109723585401E-3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2.1681983794578094E-3</v>
      </c>
      <c r="F942" s="179">
        <f t="shared" si="611"/>
        <v>2.0841393715547445E-3</v>
      </c>
      <c r="G942" s="179">
        <f t="shared" si="611"/>
        <v>1.9897062443002076E-3</v>
      </c>
      <c r="H942" s="179">
        <f t="shared" si="611"/>
        <v>1.9308087499220899E-3</v>
      </c>
      <c r="I942" s="179">
        <f t="shared" si="611"/>
        <v>1.9248055943339878E-3</v>
      </c>
      <c r="J942" s="179">
        <f t="shared" si="611"/>
        <v>1.9283661249052159E-3</v>
      </c>
      <c r="K942" s="179">
        <f t="shared" si="611"/>
        <v>1.9898497542993579E-3</v>
      </c>
      <c r="L942" s="179">
        <f t="shared" si="611"/>
        <v>2.0325138486279068E-3</v>
      </c>
      <c r="M942" s="179">
        <f t="shared" si="611"/>
        <v>2.0545981080809764E-3</v>
      </c>
      <c r="N942" s="179">
        <f t="shared" si="611"/>
        <v>2.0121962220817084E-3</v>
      </c>
      <c r="O942" s="179" t="e">
        <f t="shared" si="611"/>
        <v>#DIV/0!</v>
      </c>
      <c r="P942" s="179">
        <f t="shared" si="611"/>
        <v>1.7507454370972711E-3</v>
      </c>
      <c r="Q942" s="179">
        <f t="shared" si="611"/>
        <v>1.6057276322412536E-3</v>
      </c>
      <c r="R942" s="179">
        <f t="shared" si="611"/>
        <v>1.5116362549820463E-3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1.0840980382858757E-3</v>
      </c>
      <c r="F943" s="179">
        <f t="shared" si="611"/>
        <v>1.04206520613002E-3</v>
      </c>
      <c r="G943" s="179">
        <f t="shared" si="611"/>
        <v>9.9483604513216062E-4</v>
      </c>
      <c r="H943" s="179">
        <f t="shared" si="611"/>
        <v>9.653374692105011E-4</v>
      </c>
      <c r="I943" s="179">
        <f t="shared" si="611"/>
        <v>9.6214418768569691E-4</v>
      </c>
      <c r="J943" s="179">
        <f t="shared" si="611"/>
        <v>9.631500772153865E-4</v>
      </c>
      <c r="K943" s="179">
        <f t="shared" si="611"/>
        <v>9.9074529139137318E-4</v>
      </c>
      <c r="L943" s="179">
        <f t="shared" si="611"/>
        <v>1.0000445886366813E-3</v>
      </c>
      <c r="M943" s="179">
        <f t="shared" si="611"/>
        <v>9.7660549781327147E-4</v>
      </c>
      <c r="N943" s="179">
        <f t="shared" si="611"/>
        <v>9.595138840638209E-4</v>
      </c>
      <c r="O943" s="179">
        <f t="shared" si="611"/>
        <v>1.0557209171381332E-3</v>
      </c>
      <c r="P943" s="179" t="e">
        <f t="shared" si="611"/>
        <v>#DIV/0!</v>
      </c>
      <c r="Q943" s="179">
        <f t="shared" si="611"/>
        <v>9.0530957470453676E-4</v>
      </c>
      <c r="R943" s="179">
        <f t="shared" si="611"/>
        <v>8.2735059557668565E-4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1.0840977519662339E-3</v>
      </c>
      <c r="F944" s="179">
        <f t="shared" si="611"/>
        <v>1.0420640922095259E-3</v>
      </c>
      <c r="G944" s="179">
        <f t="shared" si="611"/>
        <v>9.9483179863487509E-4</v>
      </c>
      <c r="H944" s="179">
        <f t="shared" si="611"/>
        <v>9.6532083042978525E-4</v>
      </c>
      <c r="I944" s="179">
        <f t="shared" si="611"/>
        <v>9.6207985172651995E-4</v>
      </c>
      <c r="J944" s="179">
        <f t="shared" si="611"/>
        <v>9.6289271641375582E-4</v>
      </c>
      <c r="K944" s="179">
        <f t="shared" si="611"/>
        <v>9.8969822827401038E-4</v>
      </c>
      <c r="L944" s="179">
        <f t="shared" si="611"/>
        <v>9.9587182956506698E-4</v>
      </c>
      <c r="M944" s="179">
        <f t="shared" si="611"/>
        <v>9.6105244943507173E-4</v>
      </c>
      <c r="N944" s="179">
        <f t="shared" si="611"/>
        <v>9.1518698842693862E-4</v>
      </c>
      <c r="O944" s="179">
        <f t="shared" si="611"/>
        <v>9.9853745250559167E-4</v>
      </c>
      <c r="P944" s="179">
        <f t="shared" si="611"/>
        <v>1.0783547703416046E-3</v>
      </c>
      <c r="Q944" s="179" t="e">
        <f t="shared" si="611"/>
        <v>#DIV/0!</v>
      </c>
      <c r="R944" s="179">
        <f t="shared" si="611"/>
        <v>9.5340633039030036E-4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8.3070802877686631E-2</v>
      </c>
      <c r="F1058" s="199">
        <f t="array" ref="F1058">IF(F33=MAX(IF(ISNUMBER($E$33:$DT$33),$E$33:$DT$33)),0,SUM(IF($D$805:$D$924&gt;=F33+1,IF($D$805:$D$924&lt;=MAX(IF(ISNUMBER($E$33:$DT$33),$E$33:$DT$33)),F$805:F$924))))</f>
        <v>4.769384719121298E-2</v>
      </c>
      <c r="G1058" s="199">
        <f t="array" ref="G1058">IF(G33=MAX(IF(ISNUMBER($E$33:$DT$33),$E$33:$DT$33)),0,SUM(IF($D$805:$D$924&gt;=G33+1,IF($D$805:$D$924&lt;=MAX(IF(ISNUMBER($E$33:$DT$33),$E$33:$DT$33)),G$805:G$924))))</f>
        <v>2.3080176118746569E-2</v>
      </c>
      <c r="H1058" s="199">
        <f t="array" ref="H1058">IF(H33=MAX(IF(ISNUMBER($E$33:$DT$33),$E$33:$DT$33)),0,SUM(IF($D$805:$D$924&gt;=H33+1,IF($D$805:$D$924&lt;=MAX(IF(ISNUMBER($E$33:$DT$33),$E$33:$DT$33)),H$805:H$924))))</f>
        <v>8.4098527774415181E-3</v>
      </c>
      <c r="I1058" s="199">
        <f t="array" ref="I1058">IF(I33=MAX(IF(ISNUMBER($E$33:$DT$33),$E$33:$DT$33)),0,SUM(IF($D$805:$D$924&gt;=I33+1,IF($D$805:$D$924&lt;=MAX(IF(ISNUMBER($E$33:$DT$33),$E$33:$DT$33)),I$805:I$924))))</f>
        <v>2.738405736061439E-3</v>
      </c>
      <c r="J1058" s="199">
        <f t="array" ref="J1058">IF(J33=MAX(IF(ISNUMBER($E$33:$DT$33),$E$33:$DT$33)),0,SUM(IF($D$805:$D$924&gt;=J33+1,IF($D$805:$D$924&lt;=MAX(IF(ISNUMBER($E$33:$DT$33),$E$33:$DT$33)),J$805:J$924))))</f>
        <v>9.3193540914451476E-4</v>
      </c>
      <c r="K1058" s="199">
        <f t="array" ref="K1058">IF(K33=MAX(IF(ISNUMBER($E$33:$DT$33),$E$33:$DT$33)),0,SUM(IF($D$805:$D$924&gt;=K33+1,IF($D$805:$D$924&lt;=MAX(IF(ISNUMBER($E$33:$DT$33),$E$33:$DT$33)),K$805:K$924))))</f>
        <v>1.2246024977119192E-3</v>
      </c>
      <c r="L1058" s="199">
        <f t="array" ref="L1058">IF(L33=MAX(IF(ISNUMBER($E$33:$DT$33),$E$33:$DT$33)),0,SUM(IF($D$805:$D$924&gt;=L33+1,IF($D$805:$D$924&lt;=MAX(IF(ISNUMBER($E$33:$DT$33),$E$33:$DT$33)),L$805:L$924))))</f>
        <v>7.1699796550229718E-4</v>
      </c>
      <c r="M1058" s="199">
        <f t="array" ref="M1058">IF(M33=MAX(IF(ISNUMBER($E$33:$DT$33),$E$33:$DT$33)),0,SUM(IF($D$805:$D$924&gt;=M33+1,IF($D$805:$D$924&lt;=MAX(IF(ISNUMBER($E$33:$DT$33),$E$33:$DT$33)),M$805:M$924))))</f>
        <v>3.9034161848127427E-4</v>
      </c>
      <c r="N1058" s="199">
        <f t="array" ref="N1058">IF(N33=MAX(IF(ISNUMBER($E$33:$DT$33),$E$33:$DT$33)),0,SUM(IF($D$805:$D$924&gt;=N33+1,IF($D$805:$D$924&lt;=MAX(IF(ISNUMBER($E$33:$DT$33),$E$33:$DT$33)),N$805:N$924))))</f>
        <v>2.6708619031091659E-4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0.18582857398822358</v>
      </c>
      <c r="J1065" s="199">
        <f t="array" ref="J1065">IF(J32=MIN($E$12:$DT$12),0,SUM(IF($D$932:$D$1051&gt;=MIN($E$12:$DT$12),IF($D$932:$D$1051&lt;=J32-1,J$932:J$1051))))</f>
        <v>0.73859192949811292</v>
      </c>
      <c r="K1065" s="199">
        <f t="array" ref="K1065">IF(K32=MIN($E$12:$DT$12),0,SUM(IF($D$932:$D$1051&gt;=MIN($E$12:$DT$12),IF($D$932:$D$1051&lt;=K32-1,K$932:K$1051))))</f>
        <v>0.87868112896939943</v>
      </c>
      <c r="L1065" s="199">
        <f t="array" ref="L1065">IF(L32=MIN($E$12:$DT$12),0,SUM(IF($D$932:$D$1051&gt;=MIN($E$12:$DT$12),IF($D$932:$D$1051&lt;=L32-1,L$932:L$1051))))</f>
        <v>0.95565933360714761</v>
      </c>
      <c r="M1065" s="199">
        <f t="array" ref="M1065">IF(M32=MIN($E$12:$DT$12),0,SUM(IF($D$932:$D$1051&gt;=MIN($E$12:$DT$12),IF($D$932:$D$1051&lt;=M32-1,M$932:M$1051))))</f>
        <v>0.98989978178333871</v>
      </c>
      <c r="N1065" s="199">
        <f t="array" ref="N1065">IF(N32=MIN($E$12:$DT$12),0,SUM(IF($D$932:$D$1051&gt;=MIN($E$12:$DT$12),IF($D$932:$D$1051&lt;=N32-1,N$932:N$1051))))</f>
        <v>0.9976415576714539</v>
      </c>
      <c r="O1065" s="199">
        <f t="array" ref="O1065">IF(O32=MIN($E$12:$DT$12),0,SUM(IF($D$932:$D$1051&gt;=MIN($E$12:$DT$12),IF($D$932:$D$1051&lt;=O32-1,O$932:O$1051))))</f>
        <v>0.99997708297898291</v>
      </c>
      <c r="P1065" s="199">
        <f t="array" ref="P1065">IF(P32=MIN($E$12:$DT$12),0,SUM(IF($D$932:$D$1051&gt;=MIN($E$12:$DT$12),IF($D$932:$D$1051&lt;=P32-1,P$932:P$1051))))</f>
        <v>0.99821068914473099</v>
      </c>
      <c r="Q1065" s="199">
        <f t="array" ref="Q1065">IF(Q32=MIN($E$12:$DT$12),0,SUM(IF($D$932:$D$1051&gt;=MIN($E$12:$DT$12),IF($D$932:$D$1051&lt;=Q32-1,Q$932:Q$1051))))</f>
        <v>0.9993174071835379</v>
      </c>
      <c r="R1065" s="199">
        <f t="array" ref="R1065">IF(R32=MIN($E$12:$DT$12),0,SUM(IF($D$932:$D$1051&gt;=MIN($E$12:$DT$12),IF($D$932:$D$1051&lt;=R32-1,R$932:R$1051))))</f>
        <v>0.99999789111920367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1.0931318015917204</v>
      </c>
      <c r="F1072" s="199">
        <f t="array" ref="F1072">(F$545)*SUM(IF($E$12:$DT$12&gt;=F32,IF($E$12:$DT$12&lt;=F33,$E$15:$DT$15)))</f>
        <v>1.2817383668749867</v>
      </c>
      <c r="G1072" s="199">
        <f t="array" ref="G1072">(G$545)*SUM(IF($E$12:$DT$12&gt;=G32,IF($E$12:$DT$12&lt;=G33,$E$15:$DT$15)))</f>
        <v>1.3562853807728739</v>
      </c>
      <c r="H1072" s="199">
        <f t="array" ref="H1072">(H$545)*SUM(IF($E$12:$DT$12&gt;=H32,IF($E$12:$DT$12&lt;=H33,$E$15:$DT$15)))</f>
        <v>1.3842619459867012</v>
      </c>
      <c r="I1072" s="199">
        <f t="array" ref="I1072">(I$545)*SUM(IF($E$12:$DT$12&gt;=I32,IF($E$12:$DT$12&lt;=I33,$E$15:$DT$15)))</f>
        <v>1.1634487378137861</v>
      </c>
      <c r="J1072" s="199">
        <f t="array" ref="J1072">(J$545)*SUM(IF($E$12:$DT$12&gt;=J32,IF($E$12:$DT$12&lt;=J33,$E$15:$DT$15)))</f>
        <v>0.44353218798549443</v>
      </c>
      <c r="K1072" s="199">
        <f t="array" ref="K1072">(K$545)*SUM(IF($E$12:$DT$12&gt;=K32,IF($E$12:$DT$12&lt;=K33,$E$15:$DT$15)))</f>
        <v>0.23777163194788864</v>
      </c>
      <c r="L1072" s="199">
        <f t="array" ref="L1072">(L$545)*SUM(IF($E$12:$DT$12&gt;=L32,IF($E$12:$DT$12&lt;=L33,$E$15:$DT$15)))</f>
        <v>0.10971987521729022</v>
      </c>
      <c r="M1072" s="199">
        <f t="array" ref="M1072">(M$545)*SUM(IF($E$12:$DT$12&gt;=M32,IF($E$12:$DT$12&lt;=M33,$E$15:$DT$15)))</f>
        <v>3.9813364152743086E-2</v>
      </c>
      <c r="N1072" s="199">
        <f t="array" ref="N1072">(N$545)*SUM(IF($E$12:$DT$12&gt;=N32,IF($E$12:$DT$12&lt;=N33,$E$15:$DT$15)))</f>
        <v>1.461861162180908E-2</v>
      </c>
      <c r="O1072" s="199">
        <f t="array" ref="O1072">(O$545)*SUM(IF($E$12:$DT$12&gt;=O32,IF($E$12:$DT$12&lt;=O33,$E$15:$DT$15)))</f>
        <v>8.051269721358327E-3</v>
      </c>
      <c r="P1072" s="199">
        <f t="array" ref="P1072">(P$545)*SUM(IF($E$12:$DT$12&gt;=P32,IF($E$12:$DT$12&lt;=P33,$E$15:$DT$15)))</f>
        <v>6.9262560195329122E-3</v>
      </c>
      <c r="Q1072" s="199">
        <f t="array" ref="Q1072">(Q$545)*SUM(IF($E$12:$DT$12&gt;=Q32,IF($E$12:$DT$12&lt;=Q33,$E$15:$DT$15)))</f>
        <v>3.9414562233083678E-3</v>
      </c>
      <c r="R1072" s="199">
        <f t="array" ref="R1072">(R$545)*SUM(IF($E$12:$DT$12&gt;=R32,IF($E$12:$DT$12&lt;=R33,$E$15:$DT$15)))</f>
        <v>2.127944543915683E-3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1.1762026044694069</v>
      </c>
      <c r="F1079" s="199">
        <f t="shared" si="705"/>
        <v>1.3294322140661996</v>
      </c>
      <c r="G1079" s="199">
        <f t="shared" si="705"/>
        <v>1.3793655568916203</v>
      </c>
      <c r="H1079" s="199">
        <f t="shared" si="705"/>
        <v>1.3926717987641426</v>
      </c>
      <c r="I1079" s="199">
        <f t="shared" si="705"/>
        <v>1.3520157175380711</v>
      </c>
      <c r="J1079" s="199">
        <f t="shared" si="705"/>
        <v>1.1830560528927518</v>
      </c>
      <c r="K1079" s="199">
        <f t="shared" si="705"/>
        <v>1.1176773634149999</v>
      </c>
      <c r="L1079" s="199">
        <f t="shared" si="705"/>
        <v>1.0660962067899402</v>
      </c>
      <c r="M1079" s="199">
        <f t="shared" si="705"/>
        <v>1.0301034875545632</v>
      </c>
      <c r="N1079" s="199">
        <f t="shared" si="705"/>
        <v>1.0125272554835738</v>
      </c>
      <c r="O1079" s="199">
        <f t="shared" si="705"/>
        <v>1.0080283527003413</v>
      </c>
      <c r="P1079" s="199">
        <f t="shared" si="705"/>
        <v>1.005136945164264</v>
      </c>
      <c r="Q1079" s="199">
        <f t="shared" si="705"/>
        <v>1.0032588634068462</v>
      </c>
      <c r="R1079" s="199">
        <f t="shared" si="705"/>
        <v>1.0021258356631193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1.3926717987641426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0.28195573365713278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0.970448905932777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2.9551094067223095E-2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2.616998192597636E-2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2021-10-07T06:58:47Z</dcterms:modified>
</cp:coreProperties>
</file>