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C35" i="13" l="1"/>
  <c r="K34" i="13" l="1"/>
  <c r="J29" i="14" l="1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K46" i="13" l="1"/>
  <c r="E48" i="13"/>
  <c r="E26" i="14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<sst xmlns="http://schemas.openxmlformats.org/spreadsheetml/2006/main" count="398" uniqueCount="228">
  <si>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</si>
  <si>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</si>
  <si>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</si>
  <si>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</si>
  <si>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</si>
  <si>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</si>
  <si>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</si>
  <si>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</si>
  <si>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</si>
  <si>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</si>
  <si>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</si>
  <si>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</si>
  <si>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</si>
  <si>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</si>
  <si>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</si>
  <si>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</si>
  <si>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</si>
  <si>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</si>
  <si>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</si>
  <si>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</si>
  <si>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</si>
  <si>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</si>
  <si>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</si>
  <si>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</si>
  <si>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</si>
  <si>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</si>
  <si>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</si>
  <si>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</si>
  <si>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</si>
  <si>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</si>
  <si>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</si>
  <si>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</si>
  <si>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</si>
  <si>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</si>
  <si>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</si>
  <si>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</si>
  <si>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</si>
  <si>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</si>
  <si>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</si>
  <si>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</si>
  <si>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</si>
  <si>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</si>
  <si>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</si>
  <si>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</si>
  <si>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</si>
  <si>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</si>
  <si>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</si>
  <si>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</si>
  <si>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</si>
  <si>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</si>
  <si>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</si>
  <si>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</si>
  <si>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</si>
  <si>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</si>
  <si>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</si>
  <si>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</si>
  <si>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</si>
  <si>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</si>
  <si>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</si>
  <si>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</si>
  <si>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</si>
  <si>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</si>
  <si>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</si>
  <si>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</si>
  <si>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</si>
  <si>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</si>
  <si>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</si>
  <si>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</si>
  <si>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</si>
  <si>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</si>
  <si>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</si>
  <si>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</si>
  <si>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</si>
  <si>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</si>
  <si>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</si>
  <si>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</si>
  <si>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</si>
  <si>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</si>
  <si>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</si>
  <si>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</si>
  <si>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</si>
  <si>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</si>
  <si>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</si>
  <si>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</si>
  <si>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</si>
  <si>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</si>
  <si>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</si>
  <si>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</si>
  <si>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</si>
  <si>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</si>
  <si>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</si>
  <si>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</si>
  <si>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</si>
  <si>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</si>
  <si>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</si>
  <si>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</si>
  <si>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</si>
  <si>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</si>
  <si>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</si>
  <si>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</si>
  <si>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</si>
  <si>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</si>
  <si>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</si>
  <si>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</si>
  <si>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</si>
  <si>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</si>
  <si>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</si>
  <si>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</si>
  <si>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</si>
  <si>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</si>
  <si>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</si>
  <si>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</si>
  <si>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</si>
  <si>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</si>
  <si>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</si>
  <si>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</si>
  <si>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</si>
  <si>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</si>
  <si>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</si>
  <si>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</si>
  <si>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</si>
  <si>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</si>
  <si>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</si>
  <si>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</si>
  <si>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</si>
  <si>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</si>
  <si>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</si>
  <si>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</si>
  <si>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</si>
  <si>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</si>
  <si>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</si>
  <si>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</si>
  <si>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</si>
  <si>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</si>
  <si>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</si>
  <si>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</si>
  <si>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</si>
  <si>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</si>
  <si>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</si>
  <si>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</si>
  <si>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</si>
  <si>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</si>
  <si>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</si>
  <si>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</si>
  <si>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</si>
  <si>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</si>
  <si>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</si>
  <si>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</si>
  <si>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</si>
  <si>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</si>
  <si>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</si>
  <si>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</si>
  <si>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</si>
  <si>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</si>
  <si>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</si>
  <si>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</si>
  <si>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</si>
  <si>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</si>
  <si>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</si>
  <si>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</si>
  <si>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</si>
  <si>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</si>
  <si>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</si>
  <si>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</si>
  <si>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</si>
  <si>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</si>
  <si>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</si>
  <si>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</si>
  <si>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</si>
  <si>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</si>
  <si>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</si>
  <si>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</si>
  <si>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</si>
  <si>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</si>
  <si>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</si>
  <si>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</si>
  <si>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</si>
  <si>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</si>
  <si>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</si>
  <si>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</si>
  <si>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</si>
  <si>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</si>
  <si>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</si>
  <si>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</si>
  <si>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</si>
  <si>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</si>
  <si>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</si>
  <si>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</si>
  <si>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</si>
  <si>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</si>
  <si>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</si>
  <si>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</si>
  <si>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</si>
  <si>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</si>
  <si>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</si>
  <si>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</si>
  <si>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</si>
  <si>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</si>
  <si>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</si>
  <si>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</si>
  <si>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</si>
  <si>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</si>
  <si>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</si>
  <si>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</si>
  <si>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</si>
  <si>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</si>
  <si>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</si>
  <si>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</si>
  <si>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</si>
  <si>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</si>
  <si>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</si>
  <si>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</si>
  <si>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</si>
  <si>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</si>
  <si>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</si>
  <si>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</si>
  <si>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</si>
  <si>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</si>
  <si>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</si>
  <si>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</si>
  <si>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</si>
  <si>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</si>
  <si>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</si>
  <si>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</si>
  <si>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 xml:space="preserve">MS1 SP US </t>
  </si>
  <si>
    <t>US</t>
  </si>
  <si>
    <t>Vor Spülung:</t>
  </si>
  <si>
    <t>20.09.2021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</si>
</sst>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20" xfId="3" applyFont="1" applyFill="1" applyBorder="1"/>
    <xf numFmtId="0" fontId="10" fillId="16" borderId="44" xfId="3" applyFont="1" applyFill="1" applyBorder="1"/>
    <xf numFmtId="165" fontId="10" fillId="0" borderId="6" xfId="3" applyNumberFormat="1" applyFont="1" applyFill="1" applyBorder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168" fontId="9" fillId="2" borderId="19" xfId="3" applyNumberFormat="1" applyFont="1" applyFill="1" applyBorder="1" applyAlignment="1">
      <alignment horizontal="center"/>
    </xf>
    <xf numFmtId="0" fontId="1" fillId="0" borderId="0" xfId="10" applyFont="1"/>
    <xf numFmtId="14" fontId="3" fillId="0" borderId="0" xfId="10" applyNumberFormat="1"/>
    <xf numFmtId="49" fontId="6" fillId="2" borderId="19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 US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6.547960941987363E-2</c:v>
                </c:pt>
                <c:pt idx="2">
                  <c:v>0.10855829982768524</c:v>
                </c:pt>
                <c:pt idx="3">
                  <c:v>0.12234348075818495</c:v>
                </c:pt>
                <c:pt idx="4">
                  <c:v>0.1852383687535899</c:v>
                </c:pt>
                <c:pt idx="5">
                  <c:v>0.17174037909247558</c:v>
                </c:pt>
                <c:pt idx="6">
                  <c:v>0.11688684663986215</c:v>
                </c:pt>
                <c:pt idx="7">
                  <c:v>5.3130384836300976E-2</c:v>
                </c:pt>
                <c:pt idx="8">
                  <c:v>2.4411257897759907E-2</c:v>
                </c:pt>
                <c:pt idx="9">
                  <c:v>8.2998276852383687E-2</c:v>
                </c:pt>
                <c:pt idx="10">
                  <c:v>4.595060310166571E-2</c:v>
                </c:pt>
                <c:pt idx="11">
                  <c:v>1.3210798391728892E-2</c:v>
                </c:pt>
                <c:pt idx="12">
                  <c:v>1.0051694428489374E-2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 US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0.93452039058012637</c:v>
                </c:pt>
                <c:pt idx="3">
                  <c:v>0.82596209075244109</c:v>
                </c:pt>
                <c:pt idx="4">
                  <c:v>0.70361860999425618</c:v>
                </c:pt>
                <c:pt idx="5">
                  <c:v>0.51838024124066628</c:v>
                </c:pt>
                <c:pt idx="6">
                  <c:v>0.3466398621481907</c:v>
                </c:pt>
                <c:pt idx="7">
                  <c:v>0.22975301550832855</c:v>
                </c:pt>
                <c:pt idx="8">
                  <c:v>0.17662263067202758</c:v>
                </c:pt>
                <c:pt idx="9">
                  <c:v>0.15221137277426766</c:v>
                </c:pt>
                <c:pt idx="10">
                  <c:v>6.9213095921883974E-2</c:v>
                </c:pt>
                <c:pt idx="11">
                  <c:v>2.3262492820218264E-2</c:v>
                </c:pt>
                <c:pt idx="12">
                  <c:v>1.0051694428489374E-2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6.547960941987363E-2</c:v>
                </c:pt>
                <c:pt idx="2">
                  <c:v>0.10855829982768524</c:v>
                </c:pt>
                <c:pt idx="3">
                  <c:v>0.12234348075818495</c:v>
                </c:pt>
                <c:pt idx="4">
                  <c:v>0.1852383687535899</c:v>
                </c:pt>
                <c:pt idx="5">
                  <c:v>0.17174037909247558</c:v>
                </c:pt>
                <c:pt idx="6">
                  <c:v>0.11688684663986215</c:v>
                </c:pt>
                <c:pt idx="7">
                  <c:v>5.3130384836300976E-2</c:v>
                </c:pt>
                <c:pt idx="8">
                  <c:v>2.4411257897759907E-2</c:v>
                </c:pt>
                <c:pt idx="9">
                  <c:v>8.2998276852383687E-2</c:v>
                </c:pt>
                <c:pt idx="10">
                  <c:v>4.595060310166571E-2</c:v>
                </c:pt>
                <c:pt idx="11">
                  <c:v>1.3210798391728892E-2</c:v>
                </c:pt>
                <c:pt idx="12">
                  <c:v>1.0051694428489374E-2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6.547960941987363E-2</c:v>
                </c:pt>
                <c:pt idx="2">
                  <c:v>0.10855829982768524</c:v>
                </c:pt>
                <c:pt idx="3">
                  <c:v>0.12234348075818495</c:v>
                </c:pt>
                <c:pt idx="4">
                  <c:v>0.1852383687535899</c:v>
                </c:pt>
                <c:pt idx="5">
                  <c:v>0.17174037909247558</c:v>
                </c:pt>
                <c:pt idx="6">
                  <c:v>0.11688684663986215</c:v>
                </c:pt>
                <c:pt idx="7">
                  <c:v>5.3130384836300976E-2</c:v>
                </c:pt>
                <c:pt idx="8">
                  <c:v>2.4411257897759907E-2</c:v>
                </c:pt>
                <c:pt idx="9">
                  <c:v>8.2998276852383687E-2</c:v>
                </c:pt>
                <c:pt idx="10">
                  <c:v>4.595060310166571E-2</c:v>
                </c:pt>
                <c:pt idx="11">
                  <c:v>1.3210798391728892E-2</c:v>
                </c:pt>
                <c:pt idx="12">
                  <c:v>1.0051694428489374E-2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6.547960941987363E-2</c:v>
                </c:pt>
                <c:pt idx="2">
                  <c:v>0.10855829982768524</c:v>
                </c:pt>
                <c:pt idx="3">
                  <c:v>0.12234348075818495</c:v>
                </c:pt>
                <c:pt idx="4">
                  <c:v>0.1852383687535899</c:v>
                </c:pt>
                <c:pt idx="5">
                  <c:v>0.17174037909247558</c:v>
                </c:pt>
                <c:pt idx="6">
                  <c:v>0.11688684663986215</c:v>
                </c:pt>
                <c:pt idx="7">
                  <c:v>5.3130384836300976E-2</c:v>
                </c:pt>
                <c:pt idx="8">
                  <c:v>2.4411257897759907E-2</c:v>
                </c:pt>
                <c:pt idx="9">
                  <c:v>8.2998276852383687E-2</c:v>
                </c:pt>
                <c:pt idx="10">
                  <c:v>4.595060310166571E-2</c:v>
                </c:pt>
                <c:pt idx="11">
                  <c:v>1.3210798391728892E-2</c:v>
                </c:pt>
                <c:pt idx="12">
                  <c:v>1.0051694428489374E-2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0.61599999999999999</c:v>
                </c:pt>
                <c:pt idx="1">
                  <c:v>0.61599999999999999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6.5363451972804673E-2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Normal="100" workbookViewId="0">
      <selection activeCell="C5" sqref="C5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482" t="s">
        <v>227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479" t="s">
        <v>224</v>
      </c>
      <c r="D7" s="263"/>
      <c r="E7" s="480" t="s">
        <v>226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225</v>
      </c>
      <c r="D8" s="263"/>
      <c r="E8" s="481">
        <v>44250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17415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5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6"/>
      <c r="B11" s="274">
        <v>125</v>
      </c>
      <c r="C11" s="273">
        <f t="shared" ref="C11:C22" si="0">K33+K55+K77+K99</f>
        <v>1140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6"/>
      <c r="B12" s="274">
        <v>63</v>
      </c>
      <c r="C12" s="273">
        <f t="shared" si="0"/>
        <v>1890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7"/>
      <c r="B13" s="275">
        <v>31.5</v>
      </c>
      <c r="C13" s="273">
        <f t="shared" si="0"/>
        <v>2130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88" t="s">
        <v>45</v>
      </c>
      <c r="B14" s="276">
        <v>16</v>
      </c>
      <c r="C14" s="273">
        <f t="shared" si="0"/>
        <v>3225</v>
      </c>
      <c r="D14" s="263"/>
      <c r="I14" s="256"/>
      <c r="J14" s="256"/>
      <c r="K14" s="263"/>
    </row>
    <row r="15" spans="1:11" ht="17.25" customHeight="1" thickBot="1" x14ac:dyDescent="0.25">
      <c r="A15" s="388"/>
      <c r="B15" s="277">
        <v>8</v>
      </c>
      <c r="C15" s="273">
        <f t="shared" si="0"/>
        <v>2990</v>
      </c>
      <c r="D15" s="263"/>
      <c r="I15" s="264"/>
      <c r="J15" s="264"/>
      <c r="K15" s="263"/>
    </row>
    <row r="16" spans="1:11" ht="17.25" customHeight="1" thickBot="1" x14ac:dyDescent="0.25">
      <c r="A16" s="388"/>
      <c r="B16" s="277">
        <v>4</v>
      </c>
      <c r="C16" s="273">
        <f t="shared" si="0"/>
        <v>2035</v>
      </c>
      <c r="D16" s="263"/>
      <c r="I16" s="264"/>
      <c r="J16" s="264"/>
      <c r="K16" s="263"/>
    </row>
    <row r="17" spans="1:11" ht="17.25" customHeight="1" thickBot="1" x14ac:dyDescent="0.25">
      <c r="A17" s="388"/>
      <c r="B17" s="277">
        <v>2</v>
      </c>
      <c r="C17" s="273">
        <f t="shared" si="0"/>
        <v>925</v>
      </c>
      <c r="D17" s="263"/>
      <c r="I17" s="264"/>
      <c r="J17" s="264"/>
      <c r="K17" s="263"/>
    </row>
    <row r="18" spans="1:11" ht="17.25" customHeight="1" thickBot="1" x14ac:dyDescent="0.25">
      <c r="A18" s="388"/>
      <c r="B18" s="277">
        <v>1</v>
      </c>
      <c r="C18" s="273">
        <f t="shared" si="0"/>
        <v>425</v>
      </c>
      <c r="I18" s="278"/>
      <c r="K18" s="279"/>
    </row>
    <row r="19" spans="1:11" ht="17.25" customHeight="1" thickBot="1" x14ac:dyDescent="0.25">
      <c r="A19" s="389"/>
      <c r="B19" s="273">
        <v>0.5</v>
      </c>
      <c r="C19" s="273">
        <f t="shared" si="0"/>
        <v>1445</v>
      </c>
      <c r="I19" s="278"/>
      <c r="K19" s="280"/>
    </row>
    <row r="20" spans="1:11" ht="17.25" customHeight="1" thickBot="1" x14ac:dyDescent="0.25">
      <c r="A20" s="390" t="s">
        <v>44</v>
      </c>
      <c r="B20" s="281">
        <v>0.25</v>
      </c>
      <c r="C20" s="273">
        <f t="shared" si="0"/>
        <v>800</v>
      </c>
      <c r="I20" s="278"/>
    </row>
    <row r="21" spans="1:11" ht="17.25" customHeight="1" thickBot="1" x14ac:dyDescent="0.25">
      <c r="A21" s="391"/>
      <c r="B21" s="282">
        <v>0.125</v>
      </c>
      <c r="C21" s="273">
        <f t="shared" si="0"/>
        <v>230</v>
      </c>
      <c r="I21" s="278"/>
      <c r="K21" s="279"/>
    </row>
    <row r="22" spans="1:11" ht="17.25" customHeight="1" thickBot="1" x14ac:dyDescent="0.25">
      <c r="A22" s="391"/>
      <c r="B22" s="282">
        <v>6.3E-2</v>
      </c>
      <c r="C22" s="273">
        <f t="shared" si="0"/>
        <v>175</v>
      </c>
      <c r="I22" s="278"/>
      <c r="K22" s="279"/>
    </row>
    <row r="23" spans="1:11" ht="17.25" customHeight="1" thickBot="1" x14ac:dyDescent="0.25">
      <c r="A23" s="392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2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3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79">
        <v>0</v>
      </c>
      <c r="F31" s="379">
        <v>0</v>
      </c>
      <c r="G31" s="379">
        <v>0</v>
      </c>
      <c r="H31" s="380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79">
        <v>0</v>
      </c>
      <c r="F32" s="379">
        <v>0</v>
      </c>
      <c r="G32" s="379">
        <v>0</v>
      </c>
      <c r="H32" s="380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79">
        <v>1545</v>
      </c>
      <c r="F33" s="379">
        <v>1545</v>
      </c>
      <c r="G33" s="379">
        <v>1545</v>
      </c>
      <c r="H33" s="380">
        <v>2685</v>
      </c>
      <c r="I33" s="380">
        <v>2685</v>
      </c>
      <c r="J33" s="380">
        <v>2685</v>
      </c>
      <c r="K33" s="292">
        <f t="shared" si="1"/>
        <v>1140</v>
      </c>
    </row>
    <row r="34" spans="2:11" ht="10.8" thickBot="1" x14ac:dyDescent="0.25">
      <c r="B34" s="258" t="s">
        <v>26</v>
      </c>
      <c r="C34" s="295"/>
      <c r="D34" s="294">
        <v>31.5</v>
      </c>
      <c r="E34" s="379">
        <v>1710</v>
      </c>
      <c r="F34" s="379">
        <v>1710</v>
      </c>
      <c r="G34" s="379">
        <v>1710</v>
      </c>
      <c r="H34" s="380">
        <v>3600</v>
      </c>
      <c r="I34" s="380">
        <v>3600</v>
      </c>
      <c r="J34" s="380">
        <v>3600</v>
      </c>
      <c r="K34" s="292">
        <f>AVERAGE(H34:J34)-AVERAGE(E34:G34)</f>
        <v>1890</v>
      </c>
    </row>
    <row r="35" spans="2:11" ht="10.8" thickBot="1" x14ac:dyDescent="0.25">
      <c r="B35" s="258" t="s">
        <v>27</v>
      </c>
      <c r="C35" s="296">
        <f>D47-D45</f>
        <v>17415</v>
      </c>
      <c r="D35" s="294">
        <v>16</v>
      </c>
      <c r="E35" s="379">
        <v>1755</v>
      </c>
      <c r="F35" s="379">
        <v>1755</v>
      </c>
      <c r="G35" s="379">
        <v>1755</v>
      </c>
      <c r="H35" s="380">
        <v>3885</v>
      </c>
      <c r="I35" s="380">
        <v>3885</v>
      </c>
      <c r="J35" s="380">
        <v>3885</v>
      </c>
      <c r="K35" s="292">
        <f t="shared" ref="K35:K44" si="2">AVERAGE(H35:J35)-AVERAGE(E35:G35)</f>
        <v>2130</v>
      </c>
    </row>
    <row r="36" spans="2:11" x14ac:dyDescent="0.2">
      <c r="B36" s="258" t="s">
        <v>28</v>
      </c>
      <c r="C36" s="256" t="s">
        <v>29</v>
      </c>
      <c r="D36" s="289">
        <v>8</v>
      </c>
      <c r="E36" s="379">
        <v>1495</v>
      </c>
      <c r="F36" s="379">
        <v>1495</v>
      </c>
      <c r="G36" s="379">
        <v>1495</v>
      </c>
      <c r="H36" s="380">
        <v>4720</v>
      </c>
      <c r="I36" s="380">
        <v>4720</v>
      </c>
      <c r="J36" s="380">
        <v>4720</v>
      </c>
      <c r="K36" s="292">
        <f t="shared" si="2"/>
        <v>3225</v>
      </c>
    </row>
    <row r="37" spans="2:11" x14ac:dyDescent="0.2">
      <c r="D37" s="289">
        <v>4</v>
      </c>
      <c r="E37" s="379">
        <v>1555</v>
      </c>
      <c r="F37" s="379">
        <v>1555</v>
      </c>
      <c r="G37" s="379">
        <v>1555</v>
      </c>
      <c r="H37" s="380">
        <v>4545</v>
      </c>
      <c r="I37" s="380">
        <v>4545</v>
      </c>
      <c r="J37" s="380">
        <v>4545</v>
      </c>
      <c r="K37" s="292">
        <f t="shared" si="2"/>
        <v>2990</v>
      </c>
    </row>
    <row r="38" spans="2:11" x14ac:dyDescent="0.2">
      <c r="B38" s="258"/>
      <c r="C38" s="255"/>
      <c r="D38" s="289">
        <v>2</v>
      </c>
      <c r="E38" s="379">
        <v>1380</v>
      </c>
      <c r="F38" s="379">
        <v>1380</v>
      </c>
      <c r="G38" s="379">
        <v>1380</v>
      </c>
      <c r="H38" s="380">
        <v>3415</v>
      </c>
      <c r="I38" s="380">
        <v>3415</v>
      </c>
      <c r="J38" s="380">
        <v>3415</v>
      </c>
      <c r="K38" s="292">
        <f t="shared" si="2"/>
        <v>2035</v>
      </c>
    </row>
    <row r="39" spans="2:11" x14ac:dyDescent="0.2">
      <c r="C39" s="255"/>
      <c r="D39" s="289">
        <v>1</v>
      </c>
      <c r="E39" s="379">
        <v>1210</v>
      </c>
      <c r="F39" s="379">
        <v>1210</v>
      </c>
      <c r="G39" s="379">
        <v>1210</v>
      </c>
      <c r="H39" s="380">
        <v>2135</v>
      </c>
      <c r="I39" s="380">
        <v>2135</v>
      </c>
      <c r="J39" s="380">
        <v>2135</v>
      </c>
      <c r="K39" s="292">
        <f t="shared" si="2"/>
        <v>925</v>
      </c>
    </row>
    <row r="40" spans="2:11" x14ac:dyDescent="0.2">
      <c r="C40" s="255"/>
      <c r="D40" s="289">
        <v>0.5</v>
      </c>
      <c r="E40" s="379">
        <v>1045</v>
      </c>
      <c r="F40" s="379">
        <v>1045</v>
      </c>
      <c r="G40" s="379">
        <v>1045</v>
      </c>
      <c r="H40" s="380">
        <v>1470</v>
      </c>
      <c r="I40" s="380">
        <v>1470</v>
      </c>
      <c r="J40" s="380">
        <v>1470</v>
      </c>
      <c r="K40" s="292">
        <f t="shared" si="2"/>
        <v>425</v>
      </c>
    </row>
    <row r="41" spans="2:11" x14ac:dyDescent="0.2">
      <c r="C41" s="255"/>
      <c r="D41" s="289">
        <v>0.25</v>
      </c>
      <c r="E41" s="379">
        <v>980</v>
      </c>
      <c r="F41" s="379">
        <v>980</v>
      </c>
      <c r="G41" s="379">
        <v>980</v>
      </c>
      <c r="H41" s="380">
        <v>2425</v>
      </c>
      <c r="I41" s="380">
        <v>2425</v>
      </c>
      <c r="J41" s="380">
        <v>2425</v>
      </c>
      <c r="K41" s="292">
        <f t="shared" si="2"/>
        <v>1445</v>
      </c>
    </row>
    <row r="42" spans="2:11" x14ac:dyDescent="0.2">
      <c r="C42" s="255"/>
      <c r="D42" s="289">
        <v>0.125</v>
      </c>
      <c r="E42" s="379">
        <v>950</v>
      </c>
      <c r="F42" s="379">
        <v>950</v>
      </c>
      <c r="G42" s="379">
        <v>950</v>
      </c>
      <c r="H42" s="380">
        <v>1750</v>
      </c>
      <c r="I42" s="380">
        <v>1750</v>
      </c>
      <c r="J42" s="380">
        <v>1750</v>
      </c>
      <c r="K42" s="292">
        <f t="shared" si="2"/>
        <v>800</v>
      </c>
    </row>
    <row r="43" spans="2:11" x14ac:dyDescent="0.2">
      <c r="C43" s="255"/>
      <c r="D43" s="289">
        <v>6.3E-2</v>
      </c>
      <c r="E43" s="379">
        <v>910</v>
      </c>
      <c r="F43" s="379">
        <v>910</v>
      </c>
      <c r="G43" s="379">
        <v>910</v>
      </c>
      <c r="H43" s="380">
        <v>1140</v>
      </c>
      <c r="I43" s="380">
        <v>1140</v>
      </c>
      <c r="J43" s="380">
        <v>1140</v>
      </c>
      <c r="K43" s="292">
        <f t="shared" si="2"/>
        <v>230</v>
      </c>
    </row>
    <row r="44" spans="2:11" ht="10.8" thickBot="1" x14ac:dyDescent="0.25">
      <c r="C44" s="255"/>
      <c r="D44" s="289" t="s">
        <v>196</v>
      </c>
      <c r="E44" s="379">
        <v>1690</v>
      </c>
      <c r="F44" s="381">
        <v>1690</v>
      </c>
      <c r="G44" s="381">
        <v>1690</v>
      </c>
      <c r="H44" s="380">
        <v>1865</v>
      </c>
      <c r="I44" s="380">
        <v>1865</v>
      </c>
      <c r="J44" s="380">
        <v>1865</v>
      </c>
      <c r="K44" s="292">
        <f t="shared" si="2"/>
        <v>175</v>
      </c>
    </row>
    <row r="45" spans="2:11" ht="10.8" thickBot="1" x14ac:dyDescent="0.25">
      <c r="C45" s="298" t="s">
        <v>30</v>
      </c>
      <c r="D45" s="382">
        <f>3310+3315</f>
        <v>6625</v>
      </c>
      <c r="I45" s="278"/>
      <c r="J45" s="255" t="s">
        <v>31</v>
      </c>
      <c r="K45" s="279">
        <f>SUM(K31:K44)</f>
        <v>17410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2.871088142405972E-4</v>
      </c>
    </row>
    <row r="47" spans="2:11" ht="10.8" thickBot="1" x14ac:dyDescent="0.25">
      <c r="B47" s="298" t="s">
        <v>33</v>
      </c>
      <c r="C47" s="298"/>
      <c r="D47" s="383">
        <f>11940+12100</f>
        <v>24040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4">
        <f>D45+K45</f>
        <v>24035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94" t="s">
        <v>20</v>
      </c>
      <c r="D1" s="395"/>
      <c r="E1" s="395"/>
      <c r="F1" s="396"/>
    </row>
    <row r="2" spans="1:11" ht="16.2" thickBot="1" x14ac:dyDescent="0.35">
      <c r="B2" s="22" t="s">
        <v>3</v>
      </c>
      <c r="C2" s="397" t="s">
        <v>5</v>
      </c>
      <c r="D2" s="398"/>
      <c r="E2" s="398"/>
      <c r="F2" s="399"/>
    </row>
    <row r="3" spans="1:11" x14ac:dyDescent="0.25">
      <c r="B3" s="19" t="s">
        <v>1</v>
      </c>
      <c r="C3" s="400" t="str">
        <f>'Input-data'!C4</f>
        <v>20.09.2021</v>
      </c>
      <c r="D3" s="400"/>
      <c r="E3" s="400"/>
      <c r="F3" s="401"/>
    </row>
    <row r="4" spans="1:11" x14ac:dyDescent="0.25">
      <c r="B4" s="20" t="s">
        <v>42</v>
      </c>
      <c r="C4" s="415">
        <f>'Input-data'!C5</f>
        <v>0</v>
      </c>
      <c r="D4" s="415"/>
      <c r="E4" s="415"/>
      <c r="F4" s="416"/>
    </row>
    <row r="5" spans="1:11" x14ac:dyDescent="0.25">
      <c r="B5" s="20" t="s">
        <v>43</v>
      </c>
      <c r="C5" s="417">
        <f>'Input-data'!C6</f>
        <v>0</v>
      </c>
      <c r="D5" s="417"/>
      <c r="E5" s="417"/>
      <c r="F5" s="418"/>
    </row>
    <row r="6" spans="1:11" x14ac:dyDescent="0.25">
      <c r="B6" s="20" t="s">
        <v>0</v>
      </c>
      <c r="C6" s="402" t="str">
        <f>'Input-data'!C7</f>
        <v xml:space="preserve">MS1 SP US </v>
      </c>
      <c r="D6" s="402"/>
      <c r="E6" s="402"/>
      <c r="F6" s="403"/>
      <c r="G6" s="7"/>
    </row>
    <row r="7" spans="1:11" x14ac:dyDescent="0.25">
      <c r="B7" s="20" t="s">
        <v>4</v>
      </c>
      <c r="C7" s="413" t="str">
        <f>'Input-data'!C8</f>
        <v>US</v>
      </c>
      <c r="D7" s="413"/>
      <c r="E7" s="413"/>
      <c r="F7" s="414"/>
      <c r="G7" s="7"/>
    </row>
    <row r="8" spans="1:11" x14ac:dyDescent="0.25">
      <c r="B8" s="20" t="s">
        <v>11</v>
      </c>
      <c r="C8" s="419">
        <f>(C9-D12)/D12</f>
        <v>2.8719126938541069E-4</v>
      </c>
      <c r="D8" s="419"/>
      <c r="E8" s="419"/>
      <c r="F8" s="420"/>
      <c r="G8" s="7"/>
    </row>
    <row r="9" spans="1:11" ht="13.8" thickBot="1" x14ac:dyDescent="0.3">
      <c r="B9" s="224" t="s">
        <v>6</v>
      </c>
      <c r="C9" s="404">
        <f>'Input-data'!C9</f>
        <v>17415</v>
      </c>
      <c r="D9" s="404"/>
      <c r="E9" s="404"/>
      <c r="F9" s="405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06" t="s">
        <v>52</v>
      </c>
      <c r="B11" s="230">
        <v>250</v>
      </c>
      <c r="C11" s="242">
        <f>'Input-data'!C10</f>
        <v>0</v>
      </c>
      <c r="D11" s="243">
        <f t="shared" ref="D11:D24" si="0">D12+C11</f>
        <v>17410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07"/>
      <c r="B12" s="231">
        <v>125</v>
      </c>
      <c r="C12" s="242">
        <f>'Input-data'!C11</f>
        <v>1140</v>
      </c>
      <c r="D12" s="244">
        <f t="shared" si="0"/>
        <v>17410</v>
      </c>
      <c r="E12" s="246">
        <f t="shared" ref="E12:E26" si="2">C12/$D$11</f>
        <v>6.547960941987363E-2</v>
      </c>
      <c r="F12" s="248">
        <f t="shared" si="1"/>
        <v>1</v>
      </c>
      <c r="G12" s="7"/>
    </row>
    <row r="13" spans="1:11" ht="17.25" customHeight="1" x14ac:dyDescent="0.25">
      <c r="A13" s="408"/>
      <c r="B13" s="231">
        <v>63</v>
      </c>
      <c r="C13" s="242">
        <f>'Input-data'!C12</f>
        <v>1890</v>
      </c>
      <c r="D13" s="244">
        <f t="shared" si="0"/>
        <v>16270</v>
      </c>
      <c r="E13" s="246">
        <f t="shared" si="2"/>
        <v>0.10855829982768524</v>
      </c>
      <c r="F13" s="248">
        <f t="shared" si="1"/>
        <v>0.93452039058012637</v>
      </c>
      <c r="G13" s="7"/>
    </row>
    <row r="14" spans="1:11" ht="17.25" customHeight="1" x14ac:dyDescent="0.25">
      <c r="A14" s="410" t="s">
        <v>53</v>
      </c>
      <c r="B14" s="232">
        <v>31.5</v>
      </c>
      <c r="C14" s="242">
        <f>'Input-data'!C13</f>
        <v>2130</v>
      </c>
      <c r="D14" s="244">
        <f t="shared" si="0"/>
        <v>14380</v>
      </c>
      <c r="E14" s="246">
        <f t="shared" si="2"/>
        <v>0.12234348075818495</v>
      </c>
      <c r="F14" s="248">
        <f t="shared" si="1"/>
        <v>0.82596209075244109</v>
      </c>
      <c r="G14" s="7"/>
    </row>
    <row r="15" spans="1:11" ht="17.25" customHeight="1" x14ac:dyDescent="0.25">
      <c r="A15" s="411"/>
      <c r="B15" s="232">
        <v>16</v>
      </c>
      <c r="C15" s="242">
        <f>'Input-data'!C14</f>
        <v>3225</v>
      </c>
      <c r="D15" s="244">
        <f t="shared" si="0"/>
        <v>12250</v>
      </c>
      <c r="E15" s="246">
        <f t="shared" si="2"/>
        <v>0.1852383687535899</v>
      </c>
      <c r="F15" s="248">
        <f t="shared" si="1"/>
        <v>0.70361860999425618</v>
      </c>
      <c r="G15" s="7"/>
    </row>
    <row r="16" spans="1:11" ht="17.25" customHeight="1" x14ac:dyDescent="0.25">
      <c r="A16" s="411"/>
      <c r="B16" s="232">
        <v>8</v>
      </c>
      <c r="C16" s="242">
        <f>'Input-data'!C15</f>
        <v>2990</v>
      </c>
      <c r="D16" s="244">
        <f t="shared" si="0"/>
        <v>9025</v>
      </c>
      <c r="E16" s="246">
        <f t="shared" si="2"/>
        <v>0.17174037909247558</v>
      </c>
      <c r="F16" s="248">
        <f t="shared" si="1"/>
        <v>0.51838024124066628</v>
      </c>
      <c r="G16" s="7"/>
      <c r="H16" s="43"/>
      <c r="I16" s="43"/>
      <c r="J16" s="43"/>
      <c r="K16" s="43"/>
    </row>
    <row r="17" spans="1:8" ht="17.25" customHeight="1" x14ac:dyDescent="0.25">
      <c r="A17" s="411"/>
      <c r="B17" s="232">
        <v>4</v>
      </c>
      <c r="C17" s="242">
        <f>'Input-data'!C16</f>
        <v>2035</v>
      </c>
      <c r="D17" s="244">
        <f t="shared" si="0"/>
        <v>6035</v>
      </c>
      <c r="E17" s="246">
        <f>C17/$D$11</f>
        <v>0.11688684663986215</v>
      </c>
      <c r="F17" s="248">
        <f t="shared" si="1"/>
        <v>0.3466398621481907</v>
      </c>
      <c r="G17" s="7"/>
    </row>
    <row r="18" spans="1:8" ht="17.25" customHeight="1" x14ac:dyDescent="0.25">
      <c r="A18" s="412"/>
      <c r="B18" s="232">
        <v>2</v>
      </c>
      <c r="C18" s="242">
        <f>'Input-data'!C17</f>
        <v>925</v>
      </c>
      <c r="D18" s="244">
        <f t="shared" si="0"/>
        <v>4000</v>
      </c>
      <c r="E18" s="246">
        <f t="shared" si="2"/>
        <v>5.3130384836300976E-2</v>
      </c>
      <c r="F18" s="248">
        <f t="shared" si="1"/>
        <v>0.22975301550832855</v>
      </c>
      <c r="G18" s="7"/>
      <c r="H18" s="12"/>
    </row>
    <row r="19" spans="1:8" ht="17.25" customHeight="1" x14ac:dyDescent="0.25">
      <c r="A19" s="409" t="s">
        <v>54</v>
      </c>
      <c r="B19" s="231">
        <v>1</v>
      </c>
      <c r="C19" s="242">
        <f>'Input-data'!C18</f>
        <v>425</v>
      </c>
      <c r="D19" s="244">
        <f t="shared" si="0"/>
        <v>3075</v>
      </c>
      <c r="E19" s="246">
        <f t="shared" si="2"/>
        <v>2.4411257897759907E-2</v>
      </c>
      <c r="F19" s="248">
        <f t="shared" si="1"/>
        <v>0.17662263067202758</v>
      </c>
      <c r="G19" s="7"/>
    </row>
    <row r="20" spans="1:8" ht="17.25" customHeight="1" x14ac:dyDescent="0.25">
      <c r="A20" s="407"/>
      <c r="B20" s="231">
        <v>0.5</v>
      </c>
      <c r="C20" s="242">
        <f>'Input-data'!C19</f>
        <v>1445</v>
      </c>
      <c r="D20" s="244">
        <f t="shared" si="0"/>
        <v>2650</v>
      </c>
      <c r="E20" s="246">
        <f t="shared" si="2"/>
        <v>8.2998276852383687E-2</v>
      </c>
      <c r="F20" s="248">
        <f t="shared" si="1"/>
        <v>0.15221137277426766</v>
      </c>
      <c r="G20" s="7"/>
    </row>
    <row r="21" spans="1:8" ht="17.25" customHeight="1" x14ac:dyDescent="0.25">
      <c r="A21" s="407"/>
      <c r="B21" s="233">
        <v>0.25</v>
      </c>
      <c r="C21" s="242">
        <f>'Input-data'!C20</f>
        <v>800</v>
      </c>
      <c r="D21" s="244">
        <f t="shared" si="0"/>
        <v>1205</v>
      </c>
      <c r="E21" s="246">
        <f t="shared" si="2"/>
        <v>4.595060310166571E-2</v>
      </c>
      <c r="F21" s="248">
        <f t="shared" si="1"/>
        <v>6.9213095921883974E-2</v>
      </c>
    </row>
    <row r="22" spans="1:8" ht="17.25" customHeight="1" x14ac:dyDescent="0.25">
      <c r="A22" s="407"/>
      <c r="B22" s="233">
        <v>0.125</v>
      </c>
      <c r="C22" s="242">
        <f>'Input-data'!C21</f>
        <v>230</v>
      </c>
      <c r="D22" s="244">
        <f t="shared" si="0"/>
        <v>405</v>
      </c>
      <c r="E22" s="246">
        <f t="shared" si="2"/>
        <v>1.3210798391728892E-2</v>
      </c>
      <c r="F22" s="248">
        <f t="shared" si="1"/>
        <v>2.3262492820218264E-2</v>
      </c>
    </row>
    <row r="23" spans="1:8" ht="17.25" customHeight="1" x14ac:dyDescent="0.25">
      <c r="A23" s="408"/>
      <c r="B23" s="233">
        <v>6.3E-2</v>
      </c>
      <c r="C23" s="242">
        <f>'Input-data'!C22</f>
        <v>175</v>
      </c>
      <c r="D23" s="244">
        <f t="shared" si="0"/>
        <v>175</v>
      </c>
      <c r="E23" s="246">
        <f t="shared" si="2"/>
        <v>1.0051694428489374E-2</v>
      </c>
      <c r="F23" s="248">
        <f t="shared" si="1"/>
        <v>1.0051694428489374E-2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1" t="s">
        <v>63</v>
      </c>
      <c r="B30" s="422"/>
      <c r="C30" s="445">
        <f ca="1">SUM(Interpolation!E3:E403)*0.0025</f>
        <v>18.171547519833737</v>
      </c>
      <c r="D30" s="446"/>
      <c r="E30" s="241" t="s">
        <v>197</v>
      </c>
      <c r="F30" s="241"/>
      <c r="G30" s="241"/>
      <c r="H30" s="241"/>
    </row>
    <row r="31" spans="1:8" ht="20.25" customHeight="1" x14ac:dyDescent="0.25">
      <c r="A31" s="427" t="s">
        <v>68</v>
      </c>
      <c r="B31" s="428"/>
      <c r="C31" s="443">
        <f ca="1">(C45*C39)^0.5</f>
        <v>4.8525194267311944</v>
      </c>
      <c r="D31" s="444"/>
    </row>
    <row r="32" spans="1:8" ht="20.25" customHeight="1" x14ac:dyDescent="0.25">
      <c r="A32" s="429" t="s">
        <v>15</v>
      </c>
      <c r="B32" s="430"/>
      <c r="C32" s="443">
        <f ca="1">C31/C33</f>
        <v>0.65952941176470592</v>
      </c>
      <c r="D32" s="444"/>
    </row>
    <row r="33" spans="1:6" ht="20.25" customHeight="1" x14ac:dyDescent="0.25">
      <c r="A33" s="431" t="s">
        <v>69</v>
      </c>
      <c r="B33" s="432"/>
      <c r="C33" s="443">
        <f ca="1">(C45/C39)^0.5</f>
        <v>7.3575481853755171</v>
      </c>
      <c r="D33" s="444"/>
    </row>
    <row r="34" spans="1:6" ht="20.25" customHeight="1" x14ac:dyDescent="0.25">
      <c r="A34" s="429" t="s">
        <v>12</v>
      </c>
      <c r="B34" s="430"/>
      <c r="C34" s="443">
        <f ca="1">STDEV(Interpolation!E3:E403)</f>
        <v>25.646307905816958</v>
      </c>
      <c r="D34" s="444"/>
    </row>
    <row r="35" spans="1:6" ht="20.25" customHeight="1" x14ac:dyDescent="0.25">
      <c r="A35" s="437" t="s">
        <v>76</v>
      </c>
      <c r="B35" s="438"/>
      <c r="C35" s="441">
        <f>geometric_std_dev!G21</f>
        <v>2.5801575188516797</v>
      </c>
      <c r="D35" s="442"/>
      <c r="E35" s="228"/>
    </row>
    <row r="36" spans="1:6" ht="20.25" customHeight="1" x14ac:dyDescent="0.25">
      <c r="A36" s="429" t="s">
        <v>10</v>
      </c>
      <c r="B36" s="430"/>
      <c r="C36" s="443">
        <f ca="1">SKEW(Interpolation!E3:E403)</f>
        <v>2.1970520679222325</v>
      </c>
      <c r="D36" s="444"/>
      <c r="E36" s="228"/>
      <c r="F36" s="228"/>
    </row>
    <row r="37" spans="1:6" ht="20.25" customHeight="1" x14ac:dyDescent="0.25">
      <c r="A37" s="429" t="s">
        <v>9</v>
      </c>
      <c r="B37" s="430"/>
      <c r="C37" s="443">
        <f ca="1">KURT(Interpolation!E3:E403)</f>
        <v>4.6181169951034367</v>
      </c>
      <c r="D37" s="444"/>
      <c r="E37" s="228"/>
      <c r="F37" s="228"/>
    </row>
    <row r="38" spans="1:6" ht="20.25" customHeight="1" x14ac:dyDescent="0.25">
      <c r="A38" s="429" t="s">
        <v>7</v>
      </c>
      <c r="B38" s="430"/>
      <c r="C38" s="443">
        <f ca="1">Interpolation!E363</f>
        <v>0.34273356401384081</v>
      </c>
      <c r="D38" s="444"/>
      <c r="E38" s="228"/>
      <c r="F38" s="228"/>
    </row>
    <row r="39" spans="1:6" ht="20.25" customHeight="1" x14ac:dyDescent="0.25">
      <c r="A39" s="429" t="s">
        <v>16</v>
      </c>
      <c r="B39" s="430"/>
      <c r="C39" s="443">
        <f ca="1">Interpolation!E339</f>
        <v>0.65952941176470592</v>
      </c>
      <c r="D39" s="444"/>
      <c r="E39" s="228"/>
      <c r="F39" s="228"/>
    </row>
    <row r="40" spans="1:6" ht="20.25" customHeight="1" x14ac:dyDescent="0.25">
      <c r="A40" s="429" t="s">
        <v>18</v>
      </c>
      <c r="B40" s="430"/>
      <c r="C40" s="443">
        <f ca="1">Interpolation!E303</f>
        <v>2.3464373464373462</v>
      </c>
      <c r="D40" s="444"/>
      <c r="E40" s="228"/>
      <c r="F40" s="228"/>
    </row>
    <row r="41" spans="1:6" ht="20.25" customHeight="1" x14ac:dyDescent="0.25">
      <c r="A41" s="431" t="s">
        <v>50</v>
      </c>
      <c r="B41" s="432"/>
      <c r="C41" s="443">
        <f ca="1">Interpolation!E283</f>
        <v>3.2019656019656022</v>
      </c>
      <c r="D41" s="444"/>
      <c r="E41" s="228"/>
      <c r="F41" s="228"/>
    </row>
    <row r="42" spans="1:6" ht="20.25" customHeight="1" x14ac:dyDescent="0.3">
      <c r="A42" s="437" t="s">
        <v>51</v>
      </c>
      <c r="B42" s="438"/>
      <c r="C42" s="441">
        <f ca="1">Interpolation!E203</f>
        <v>7.5719063545150505</v>
      </c>
      <c r="D42" s="442"/>
      <c r="E42" s="303">
        <f ca="1">17.5*(C42/1000)^(-1/6)</f>
        <v>39.491519386149022</v>
      </c>
      <c r="F42" s="228"/>
    </row>
    <row r="43" spans="1:6" ht="20.25" customHeight="1" x14ac:dyDescent="0.25">
      <c r="A43" s="431" t="s">
        <v>47</v>
      </c>
      <c r="B43" s="432"/>
      <c r="C43" s="443">
        <f ca="1">Interpolation!E163</f>
        <v>11.524961240310081</v>
      </c>
      <c r="D43" s="444"/>
      <c r="E43" s="304"/>
      <c r="F43" s="228"/>
    </row>
    <row r="44" spans="1:6" ht="20.25" customHeight="1" x14ac:dyDescent="0.25">
      <c r="A44" s="429" t="s">
        <v>19</v>
      </c>
      <c r="B44" s="430"/>
      <c r="C44" s="443">
        <f ca="1">Interpolation!E103</f>
        <v>21.876173708920206</v>
      </c>
      <c r="D44" s="444"/>
      <c r="E44" s="304"/>
      <c r="F44" s="228"/>
    </row>
    <row r="45" spans="1:6" ht="20.25" customHeight="1" x14ac:dyDescent="0.25">
      <c r="A45" s="433" t="s">
        <v>17</v>
      </c>
      <c r="B45" s="434"/>
      <c r="C45" s="443">
        <f ca="1">Interpolation!E67</f>
        <v>35.702645502645538</v>
      </c>
      <c r="D45" s="444"/>
      <c r="E45" s="304"/>
      <c r="F45" s="228"/>
    </row>
    <row r="46" spans="1:6" ht="20.25" customHeight="1" x14ac:dyDescent="0.25">
      <c r="A46" s="433" t="s">
        <v>8</v>
      </c>
      <c r="B46" s="434"/>
      <c r="C46" s="443">
        <f ca="1">Interpolation!E43</f>
        <v>53.665343915343954</v>
      </c>
      <c r="D46" s="444"/>
      <c r="E46" s="304">
        <f ca="1">23.5*(2*C46/1000)^(-1/6)</f>
        <v>34.088969815491055</v>
      </c>
      <c r="F46" s="228"/>
    </row>
    <row r="47" spans="1:6" ht="20.25" customHeight="1" x14ac:dyDescent="0.25">
      <c r="A47" s="435" t="s">
        <v>48</v>
      </c>
      <c r="B47" s="436"/>
      <c r="C47" s="443">
        <f ca="1">C43/C38</f>
        <v>33.626590595150063</v>
      </c>
      <c r="D47" s="444"/>
      <c r="E47" s="228"/>
      <c r="F47" s="228"/>
    </row>
    <row r="48" spans="1:6" ht="20.25" customHeight="1" thickBot="1" x14ac:dyDescent="0.3">
      <c r="A48" s="439" t="s">
        <v>49</v>
      </c>
      <c r="B48" s="440"/>
      <c r="C48" s="447">
        <f ca="1">C41^2/(C43*C38)</f>
        <v>2.595596701288212</v>
      </c>
      <c r="D48" s="448"/>
      <c r="E48" s="228"/>
      <c r="F48" s="228"/>
    </row>
    <row r="49" spans="1:5" ht="20.25" customHeight="1" x14ac:dyDescent="0.25">
      <c r="A49" s="449" t="s">
        <v>184</v>
      </c>
      <c r="B49" s="450"/>
      <c r="C49" s="450"/>
      <c r="D49" s="451"/>
    </row>
    <row r="50" spans="1:5" ht="20.25" customHeight="1" x14ac:dyDescent="0.25">
      <c r="A50" s="423" t="s">
        <v>179</v>
      </c>
      <c r="B50" s="424"/>
      <c r="C50" s="452">
        <f ca="1">-0.0333+(0.4665/((1000*C42/1000)^0.21))</f>
        <v>0.27164291600203228</v>
      </c>
      <c r="D50" s="453"/>
    </row>
    <row r="51" spans="1:5" ht="20.25" customHeight="1" x14ac:dyDescent="0.25">
      <c r="A51" s="425" t="s">
        <v>180</v>
      </c>
      <c r="B51" s="426"/>
      <c r="C51" s="456">
        <f ca="1">0.13+(0.21/((1000*C42/1000+0.002)^0.21))</f>
        <v>0.26726572530503878</v>
      </c>
      <c r="D51" s="457"/>
    </row>
    <row r="52" spans="1:5" ht="20.25" customHeight="1" x14ac:dyDescent="0.25">
      <c r="A52" s="423" t="s">
        <v>181</v>
      </c>
      <c r="B52" s="424"/>
      <c r="C52" s="452">
        <f>0.621*EXP(-0.457*C35)</f>
        <v>0.19098580307203275</v>
      </c>
      <c r="D52" s="453"/>
    </row>
    <row r="53" spans="1:5" ht="20.25" customHeight="1" x14ac:dyDescent="0.25">
      <c r="A53" s="425" t="s">
        <v>182</v>
      </c>
      <c r="B53" s="426"/>
      <c r="C53" s="456">
        <f>'Berechnung_Yu&amp;Stand'!J1086</f>
        <v>0.10655636394659443</v>
      </c>
      <c r="D53" s="457"/>
    </row>
    <row r="54" spans="1:5" ht="20.25" customHeight="1" thickBot="1" x14ac:dyDescent="0.3">
      <c r="A54" s="454" t="s">
        <v>183</v>
      </c>
      <c r="B54" s="455"/>
      <c r="C54" s="458">
        <f>0.353-0.068*C35+0.146*F20</f>
        <v>0.19977214914312882</v>
      </c>
      <c r="D54" s="45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122.67103070175426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122.67103070175426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120.34206140350864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118.01309210526313</v>
      </c>
    </row>
    <row r="7" spans="1:5" x14ac:dyDescent="0.25">
      <c r="A7" s="16">
        <f>Statistik!F23*100</f>
        <v>1.0051694428489375</v>
      </c>
      <c r="B7" s="18">
        <f>'Input-data'!B22</f>
        <v>6.3E-2</v>
      </c>
      <c r="D7" s="2">
        <v>99</v>
      </c>
      <c r="E7" s="6">
        <f t="shared" ca="1" si="0"/>
        <v>115.6841228070175</v>
      </c>
    </row>
    <row r="8" spans="1:5" x14ac:dyDescent="0.25">
      <c r="A8" s="16">
        <f>Statistik!F22*100</f>
        <v>2.3262492820218266</v>
      </c>
      <c r="B8" s="18">
        <v>0.125</v>
      </c>
      <c r="D8" s="2">
        <v>98.75</v>
      </c>
      <c r="E8" s="6">
        <f t="shared" ca="1" si="0"/>
        <v>113.35515350877188</v>
      </c>
    </row>
    <row r="9" spans="1:5" x14ac:dyDescent="0.25">
      <c r="A9" s="16">
        <f>Statistik!F21*100</f>
        <v>6.9213095921883978</v>
      </c>
      <c r="B9" s="18">
        <f>'Input-data'!B20</f>
        <v>0.25</v>
      </c>
      <c r="D9" s="2">
        <v>98.5</v>
      </c>
      <c r="E9" s="6">
        <f t="shared" ca="1" si="0"/>
        <v>111.02618421052625</v>
      </c>
    </row>
    <row r="10" spans="1:5" x14ac:dyDescent="0.25">
      <c r="A10" s="16">
        <f>Statistik!F20*100</f>
        <v>15.221137277426767</v>
      </c>
      <c r="B10" s="18">
        <f>'Input-data'!B19</f>
        <v>0.5</v>
      </c>
      <c r="D10" s="2">
        <v>98.25</v>
      </c>
      <c r="E10" s="6">
        <f t="shared" ca="1" si="0"/>
        <v>108.69721491228063</v>
      </c>
    </row>
    <row r="11" spans="1:5" x14ac:dyDescent="0.25">
      <c r="A11" s="16">
        <f>Statistik!F19*100</f>
        <v>17.662263067202758</v>
      </c>
      <c r="B11" s="18">
        <f>'Input-data'!B18</f>
        <v>1</v>
      </c>
      <c r="D11" s="2">
        <v>98</v>
      </c>
      <c r="E11" s="6">
        <f t="shared" ca="1" si="0"/>
        <v>106.368245614035</v>
      </c>
    </row>
    <row r="12" spans="1:5" x14ac:dyDescent="0.25">
      <c r="A12" s="16">
        <f>Statistik!F18*100</f>
        <v>22.975301550832857</v>
      </c>
      <c r="B12" s="18">
        <f>'Input-data'!B17</f>
        <v>2</v>
      </c>
      <c r="D12" s="2">
        <v>97.75</v>
      </c>
      <c r="E12" s="6">
        <f t="shared" ca="1" si="0"/>
        <v>104.03927631578938</v>
      </c>
    </row>
    <row r="13" spans="1:5" x14ac:dyDescent="0.25">
      <c r="A13" s="16">
        <f>Statistik!F17*100</f>
        <v>34.663986214819069</v>
      </c>
      <c r="B13" s="18">
        <f>'Input-data'!B16</f>
        <v>4</v>
      </c>
      <c r="D13" s="2">
        <v>97.5</v>
      </c>
      <c r="E13" s="6">
        <f t="shared" ca="1" si="0"/>
        <v>101.71030701754376</v>
      </c>
    </row>
    <row r="14" spans="1:5" x14ac:dyDescent="0.25">
      <c r="A14" s="16">
        <f>Statistik!F16*100</f>
        <v>51.838024124066628</v>
      </c>
      <c r="B14" s="18">
        <f>'Input-data'!B15</f>
        <v>8</v>
      </c>
      <c r="D14" s="2">
        <v>97.25</v>
      </c>
      <c r="E14" s="6">
        <f t="shared" ca="1" si="0"/>
        <v>99.381337719298131</v>
      </c>
    </row>
    <row r="15" spans="1:5" x14ac:dyDescent="0.25">
      <c r="A15" s="16">
        <f>Statistik!F15*100</f>
        <v>70.361860999425616</v>
      </c>
      <c r="B15" s="18">
        <f>'Input-data'!B14</f>
        <v>16</v>
      </c>
      <c r="D15" s="2">
        <v>97</v>
      </c>
      <c r="E15" s="6">
        <f t="shared" ca="1" si="0"/>
        <v>97.05236842105262</v>
      </c>
    </row>
    <row r="16" spans="1:5" x14ac:dyDescent="0.25">
      <c r="A16" s="16">
        <f>Statistik!F14*100</f>
        <v>82.596209075244104</v>
      </c>
      <c r="B16" s="18">
        <f>'Input-data'!B13</f>
        <v>31.5</v>
      </c>
      <c r="D16" s="2">
        <v>96.75</v>
      </c>
      <c r="E16" s="6">
        <f t="shared" ca="1" si="0"/>
        <v>94.723399122806995</v>
      </c>
    </row>
    <row r="17" spans="1:5" x14ac:dyDescent="0.25">
      <c r="A17" s="16">
        <f>Statistik!F13*100</f>
        <v>93.45203905801263</v>
      </c>
      <c r="B17" s="18">
        <v>64</v>
      </c>
      <c r="D17" s="2">
        <v>96.5</v>
      </c>
      <c r="E17" s="6">
        <f t="shared" ca="1" si="0"/>
        <v>92.394429824561371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90.065460526315746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87.736491228070122</v>
      </c>
    </row>
    <row r="20" spans="1:5" x14ac:dyDescent="0.25">
      <c r="D20" s="2">
        <v>95.75</v>
      </c>
      <c r="E20" s="6">
        <f t="shared" ca="1" si="0"/>
        <v>85.407521929824497</v>
      </c>
    </row>
    <row r="21" spans="1:5" x14ac:dyDescent="0.25">
      <c r="D21" s="2">
        <v>95.5</v>
      </c>
      <c r="E21" s="6">
        <f t="shared" ca="1" si="0"/>
        <v>83.078552631578873</v>
      </c>
    </row>
    <row r="22" spans="1:5" x14ac:dyDescent="0.25">
      <c r="D22" s="2">
        <v>95.25</v>
      </c>
      <c r="E22" s="6">
        <f t="shared" ca="1" si="0"/>
        <v>80.749583333333248</v>
      </c>
    </row>
    <row r="23" spans="1:5" x14ac:dyDescent="0.25">
      <c r="D23" s="2">
        <v>95</v>
      </c>
      <c r="E23" s="6">
        <f t="shared" ca="1" si="0"/>
        <v>78.420614035087624</v>
      </c>
    </row>
    <row r="24" spans="1:5" x14ac:dyDescent="0.25">
      <c r="D24" s="2">
        <v>94.75</v>
      </c>
      <c r="E24" s="6">
        <f t="shared" ca="1" si="0"/>
        <v>76.091644736842113</v>
      </c>
    </row>
    <row r="25" spans="1:5" x14ac:dyDescent="0.25">
      <c r="D25" s="2">
        <v>94.5</v>
      </c>
      <c r="E25" s="6">
        <f t="shared" ca="1" si="0"/>
        <v>73.762675438596489</v>
      </c>
    </row>
    <row r="26" spans="1:5" x14ac:dyDescent="0.25">
      <c r="D26" s="2">
        <v>94.25</v>
      </c>
      <c r="E26" s="6">
        <f t="shared" ca="1" si="0"/>
        <v>71.433706140350864</v>
      </c>
    </row>
    <row r="27" spans="1:5" x14ac:dyDescent="0.25">
      <c r="D27" s="2">
        <v>94</v>
      </c>
      <c r="E27" s="6">
        <f t="shared" ca="1" si="0"/>
        <v>69.10473684210524</v>
      </c>
    </row>
    <row r="28" spans="1:5" x14ac:dyDescent="0.25">
      <c r="D28" s="2">
        <v>93.75</v>
      </c>
      <c r="E28" s="6">
        <f t="shared" ca="1" si="0"/>
        <v>66.775767543859615</v>
      </c>
    </row>
    <row r="29" spans="1:5" x14ac:dyDescent="0.25">
      <c r="D29" s="2">
        <v>93.5</v>
      </c>
      <c r="E29" s="6">
        <f t="shared" ca="1" si="0"/>
        <v>64.446798245613991</v>
      </c>
    </row>
    <row r="30" spans="1:5" x14ac:dyDescent="0.25">
      <c r="D30" s="2">
        <v>93.25</v>
      </c>
      <c r="E30" s="6">
        <f t="shared" ca="1" si="0"/>
        <v>63.395138888888937</v>
      </c>
    </row>
    <row r="31" spans="1:5" x14ac:dyDescent="0.25">
      <c r="D31" s="2">
        <v>93</v>
      </c>
      <c r="E31" s="6">
        <f t="shared" ca="1" si="0"/>
        <v>62.646693121693147</v>
      </c>
    </row>
    <row r="32" spans="1:5" x14ac:dyDescent="0.25">
      <c r="D32" s="2">
        <v>92.75</v>
      </c>
      <c r="E32" s="6">
        <f t="shared" ca="1" si="0"/>
        <v>61.898247354497357</v>
      </c>
    </row>
    <row r="33" spans="4:5" x14ac:dyDescent="0.25">
      <c r="D33" s="2">
        <v>92.5</v>
      </c>
      <c r="E33" s="6">
        <f t="shared" ca="1" si="0"/>
        <v>61.149801587301624</v>
      </c>
    </row>
    <row r="34" spans="4:5" x14ac:dyDescent="0.25">
      <c r="D34" s="2">
        <v>92.25</v>
      </c>
      <c r="E34" s="6">
        <f t="shared" ca="1" si="0"/>
        <v>60.401355820105834</v>
      </c>
    </row>
    <row r="35" spans="4:5" x14ac:dyDescent="0.25">
      <c r="D35" s="2">
        <v>92</v>
      </c>
      <c r="E35" s="6">
        <f t="shared" ca="1" si="0"/>
        <v>59.652910052910102</v>
      </c>
    </row>
    <row r="36" spans="4:5" x14ac:dyDescent="0.25">
      <c r="D36" s="2">
        <v>91.75</v>
      </c>
      <c r="E36" s="6">
        <f t="shared" ca="1" si="0"/>
        <v>58.904464285714312</v>
      </c>
    </row>
    <row r="37" spans="4:5" x14ac:dyDescent="0.25">
      <c r="D37" s="2">
        <v>91.5</v>
      </c>
      <c r="E37" s="6">
        <f t="shared" ca="1" si="0"/>
        <v>58.156018518518522</v>
      </c>
    </row>
    <row r="38" spans="4:5" x14ac:dyDescent="0.25">
      <c r="D38" s="2">
        <v>91.25</v>
      </c>
      <c r="E38" s="6">
        <f t="shared" ca="1" si="0"/>
        <v>57.407572751322789</v>
      </c>
    </row>
    <row r="39" spans="4:5" x14ac:dyDescent="0.25">
      <c r="D39" s="2">
        <v>91</v>
      </c>
      <c r="E39" s="6">
        <f t="shared" ca="1" si="0"/>
        <v>56.659126984126999</v>
      </c>
    </row>
    <row r="40" spans="4:5" x14ac:dyDescent="0.25">
      <c r="D40" s="2">
        <v>90.75</v>
      </c>
      <c r="E40" s="6">
        <f t="shared" ca="1" si="0"/>
        <v>55.910681216931266</v>
      </c>
    </row>
    <row r="41" spans="4:5" x14ac:dyDescent="0.25">
      <c r="D41" s="2">
        <v>90.5</v>
      </c>
      <c r="E41" s="6">
        <f t="shared" ca="1" si="0"/>
        <v>55.162235449735476</v>
      </c>
    </row>
    <row r="42" spans="4:5" x14ac:dyDescent="0.25">
      <c r="D42" s="2">
        <v>90.25</v>
      </c>
      <c r="E42" s="6">
        <f t="shared" ca="1" si="0"/>
        <v>54.413789682539687</v>
      </c>
    </row>
    <row r="43" spans="4:5" x14ac:dyDescent="0.25">
      <c r="D43" s="2">
        <v>90</v>
      </c>
      <c r="E43" s="6">
        <f t="shared" ca="1" si="0"/>
        <v>53.665343915343954</v>
      </c>
    </row>
    <row r="44" spans="4:5" x14ac:dyDescent="0.25">
      <c r="D44" s="2">
        <v>89.75</v>
      </c>
      <c r="E44" s="6">
        <f t="shared" ca="1" si="0"/>
        <v>52.916898148148164</v>
      </c>
    </row>
    <row r="45" spans="4:5" x14ac:dyDescent="0.25">
      <c r="D45" s="2">
        <v>89.5</v>
      </c>
      <c r="E45" s="6">
        <f t="shared" ca="1" si="0"/>
        <v>52.168452380952431</v>
      </c>
    </row>
    <row r="46" spans="4:5" x14ac:dyDescent="0.25">
      <c r="D46" s="2">
        <v>89.25</v>
      </c>
      <c r="E46" s="6">
        <f t="shared" ca="1" si="0"/>
        <v>51.420006613756641</v>
      </c>
    </row>
    <row r="47" spans="4:5" x14ac:dyDescent="0.25">
      <c r="D47" s="2">
        <v>89</v>
      </c>
      <c r="E47" s="6">
        <f t="shared" ca="1" si="0"/>
        <v>50.671560846560851</v>
      </c>
    </row>
    <row r="48" spans="4:5" x14ac:dyDescent="0.25">
      <c r="D48" s="2">
        <v>88.75</v>
      </c>
      <c r="E48" s="6">
        <f t="shared" ca="1" si="0"/>
        <v>49.923115079365118</v>
      </c>
    </row>
    <row r="49" spans="4:5" x14ac:dyDescent="0.25">
      <c r="D49" s="2">
        <v>88.5</v>
      </c>
      <c r="E49" s="6">
        <f t="shared" ca="1" si="0"/>
        <v>49.174669312169328</v>
      </c>
    </row>
    <row r="50" spans="4:5" x14ac:dyDescent="0.25">
      <c r="D50" s="2">
        <v>88.25</v>
      </c>
      <c r="E50" s="6">
        <f t="shared" ca="1" si="0"/>
        <v>48.426223544973595</v>
      </c>
    </row>
    <row r="51" spans="4:5" x14ac:dyDescent="0.25">
      <c r="D51" s="2">
        <v>88</v>
      </c>
      <c r="E51" s="6">
        <f t="shared" ca="1" si="0"/>
        <v>47.677777777777806</v>
      </c>
    </row>
    <row r="52" spans="4:5" x14ac:dyDescent="0.25">
      <c r="D52" s="2">
        <v>87.75</v>
      </c>
      <c r="E52" s="6">
        <f t="shared" ca="1" si="0"/>
        <v>46.929332010582016</v>
      </c>
    </row>
    <row r="53" spans="4:5" x14ac:dyDescent="0.25">
      <c r="D53" s="2">
        <v>87.5</v>
      </c>
      <c r="E53" s="6">
        <f t="shared" ca="1" si="0"/>
        <v>46.180886243386283</v>
      </c>
    </row>
    <row r="54" spans="4:5" x14ac:dyDescent="0.25">
      <c r="D54" s="2">
        <v>87.25</v>
      </c>
      <c r="E54" s="6">
        <f t="shared" ca="1" si="0"/>
        <v>45.432440476190493</v>
      </c>
    </row>
    <row r="55" spans="4:5" x14ac:dyDescent="0.25">
      <c r="D55" s="2">
        <v>87</v>
      </c>
      <c r="E55" s="6">
        <f t="shared" ca="1" si="0"/>
        <v>44.68399470899476</v>
      </c>
    </row>
    <row r="56" spans="4:5" x14ac:dyDescent="0.25">
      <c r="D56" s="2">
        <v>86.75</v>
      </c>
      <c r="E56" s="6">
        <f t="shared" ca="1" si="0"/>
        <v>43.93554894179897</v>
      </c>
    </row>
    <row r="57" spans="4:5" x14ac:dyDescent="0.25">
      <c r="D57" s="2">
        <v>86.5</v>
      </c>
      <c r="E57" s="6">
        <f t="shared" ca="1" si="0"/>
        <v>43.18710317460318</v>
      </c>
    </row>
    <row r="58" spans="4:5" x14ac:dyDescent="0.25">
      <c r="D58" s="2">
        <v>86.25</v>
      </c>
      <c r="E58" s="6">
        <f t="shared" ca="1" si="0"/>
        <v>42.438657407407447</v>
      </c>
    </row>
    <row r="59" spans="4:5" x14ac:dyDescent="0.25">
      <c r="D59" s="2">
        <v>86</v>
      </c>
      <c r="E59" s="6">
        <f t="shared" ca="1" si="0"/>
        <v>41.690211640211658</v>
      </c>
    </row>
    <row r="60" spans="4:5" x14ac:dyDescent="0.25">
      <c r="D60" s="2">
        <v>85.75</v>
      </c>
      <c r="E60" s="6">
        <f t="shared" ca="1" si="0"/>
        <v>40.941765873015925</v>
      </c>
    </row>
    <row r="61" spans="4:5" x14ac:dyDescent="0.25">
      <c r="D61" s="2">
        <v>85.5</v>
      </c>
      <c r="E61" s="6">
        <f t="shared" ca="1" si="0"/>
        <v>40.193320105820135</v>
      </c>
    </row>
    <row r="62" spans="4:5" x14ac:dyDescent="0.25">
      <c r="D62" s="2">
        <v>85.25</v>
      </c>
      <c r="E62" s="6">
        <f t="shared" ca="1" si="0"/>
        <v>39.444874338624373</v>
      </c>
    </row>
    <row r="63" spans="4:5" x14ac:dyDescent="0.25">
      <c r="D63" s="2">
        <v>85</v>
      </c>
      <c r="E63" s="6">
        <f t="shared" ca="1" si="0"/>
        <v>38.696428571428612</v>
      </c>
    </row>
    <row r="64" spans="4:5" x14ac:dyDescent="0.25">
      <c r="D64" s="2">
        <v>84.75</v>
      </c>
      <c r="E64" s="6">
        <f t="shared" ca="1" si="0"/>
        <v>37.947982804232851</v>
      </c>
    </row>
    <row r="65" spans="4:5" x14ac:dyDescent="0.25">
      <c r="D65" s="2">
        <v>84.5</v>
      </c>
      <c r="E65" s="6">
        <f t="shared" ca="1" si="0"/>
        <v>37.199537037037061</v>
      </c>
    </row>
    <row r="66" spans="4:5" x14ac:dyDescent="0.25">
      <c r="D66" s="2">
        <v>84.25</v>
      </c>
      <c r="E66" s="6">
        <f t="shared" ca="1" si="0"/>
        <v>36.451091269841299</v>
      </c>
    </row>
    <row r="67" spans="4:5" x14ac:dyDescent="0.25">
      <c r="D67" s="2">
        <v>84</v>
      </c>
      <c r="E67" s="6">
        <f t="shared" ca="1" si="0"/>
        <v>35.702645502645538</v>
      </c>
    </row>
    <row r="68" spans="4:5" x14ac:dyDescent="0.25">
      <c r="D68" s="2">
        <v>83.75</v>
      </c>
      <c r="E68" s="6">
        <f t="shared" ca="1" si="0"/>
        <v>34.954199735449777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34.205753968254015</v>
      </c>
    </row>
    <row r="70" spans="4:5" x14ac:dyDescent="0.25">
      <c r="D70" s="2">
        <v>83.25</v>
      </c>
      <c r="E70" s="6">
        <f t="shared" ca="1" si="1"/>
        <v>33.457308201058225</v>
      </c>
    </row>
    <row r="71" spans="4:5" x14ac:dyDescent="0.25">
      <c r="D71" s="2">
        <v>83</v>
      </c>
      <c r="E71" s="6">
        <f t="shared" ca="1" si="1"/>
        <v>32.708862433862464</v>
      </c>
    </row>
    <row r="72" spans="4:5" x14ac:dyDescent="0.25">
      <c r="D72" s="2">
        <v>82.75</v>
      </c>
      <c r="E72" s="6">
        <f t="shared" ca="1" si="1"/>
        <v>31.960416666666703</v>
      </c>
    </row>
    <row r="73" spans="4:5" x14ac:dyDescent="0.25">
      <c r="D73" s="2">
        <v>82.5</v>
      </c>
      <c r="E73" s="6">
        <f t="shared" ca="1" si="1"/>
        <v>31.378110328638527</v>
      </c>
    </row>
    <row r="74" spans="4:5" x14ac:dyDescent="0.25">
      <c r="D74" s="2">
        <v>82.25</v>
      </c>
      <c r="E74" s="6">
        <f t="shared" ca="1" si="1"/>
        <v>31.061379107981239</v>
      </c>
    </row>
    <row r="75" spans="4:5" x14ac:dyDescent="0.25">
      <c r="D75" s="2">
        <v>82</v>
      </c>
      <c r="E75" s="6">
        <f t="shared" ca="1" si="1"/>
        <v>30.744647887323964</v>
      </c>
    </row>
    <row r="76" spans="4:5" x14ac:dyDescent="0.25">
      <c r="D76" s="2">
        <v>81.75</v>
      </c>
      <c r="E76" s="6">
        <f t="shared" ca="1" si="1"/>
        <v>30.42791666666669</v>
      </c>
    </row>
    <row r="77" spans="4:5" x14ac:dyDescent="0.25">
      <c r="D77" s="2">
        <v>81.5</v>
      </c>
      <c r="E77" s="6">
        <f t="shared" ca="1" si="1"/>
        <v>30.111185446009415</v>
      </c>
    </row>
    <row r="78" spans="4:5" x14ac:dyDescent="0.25">
      <c r="D78" s="2">
        <v>81.25</v>
      </c>
      <c r="E78" s="6">
        <f t="shared" ca="1" si="1"/>
        <v>29.79445422535214</v>
      </c>
    </row>
    <row r="79" spans="4:5" x14ac:dyDescent="0.25">
      <c r="D79" s="2">
        <v>81</v>
      </c>
      <c r="E79" s="6">
        <f t="shared" ca="1" si="1"/>
        <v>29.477723004694852</v>
      </c>
    </row>
    <row r="80" spans="4:5" x14ac:dyDescent="0.25">
      <c r="D80" s="2">
        <v>80.75</v>
      </c>
      <c r="E80" s="6">
        <f t="shared" ca="1" si="1"/>
        <v>29.160991784037577</v>
      </c>
    </row>
    <row r="81" spans="4:5" x14ac:dyDescent="0.25">
      <c r="D81" s="2">
        <v>80.5</v>
      </c>
      <c r="E81" s="6">
        <f t="shared" ca="1" si="1"/>
        <v>28.844260563380303</v>
      </c>
    </row>
    <row r="82" spans="4:5" x14ac:dyDescent="0.25">
      <c r="D82" s="2">
        <v>80.25</v>
      </c>
      <c r="E82" s="6">
        <f t="shared" ca="1" si="1"/>
        <v>28.527529342723028</v>
      </c>
    </row>
    <row r="83" spans="4:5" x14ac:dyDescent="0.25">
      <c r="D83" s="2">
        <v>80</v>
      </c>
      <c r="E83" s="6">
        <f t="shared" ca="1" si="1"/>
        <v>28.210798122065754</v>
      </c>
    </row>
    <row r="84" spans="4:5" x14ac:dyDescent="0.25">
      <c r="D84" s="2">
        <v>79.75</v>
      </c>
      <c r="E84" s="6">
        <f t="shared" ca="1" si="1"/>
        <v>27.894066901408479</v>
      </c>
    </row>
    <row r="85" spans="4:5" x14ac:dyDescent="0.25">
      <c r="D85" s="2">
        <v>79.5</v>
      </c>
      <c r="E85" s="6">
        <f t="shared" ca="1" si="1"/>
        <v>27.57733568075119</v>
      </c>
    </row>
    <row r="86" spans="4:5" x14ac:dyDescent="0.25">
      <c r="D86" s="2">
        <v>79.25</v>
      </c>
      <c r="E86" s="6">
        <f t="shared" ca="1" si="1"/>
        <v>27.260604460093916</v>
      </c>
    </row>
    <row r="87" spans="4:5" x14ac:dyDescent="0.25">
      <c r="D87" s="2">
        <v>79</v>
      </c>
      <c r="E87" s="6">
        <f t="shared" ca="1" si="1"/>
        <v>26.943873239436641</v>
      </c>
    </row>
    <row r="88" spans="4:5" x14ac:dyDescent="0.25">
      <c r="D88" s="2">
        <v>78.75</v>
      </c>
      <c r="E88" s="6">
        <f t="shared" ca="1" si="1"/>
        <v>26.627142018779367</v>
      </c>
    </row>
    <row r="89" spans="4:5" x14ac:dyDescent="0.25">
      <c r="D89" s="2">
        <v>78.5</v>
      </c>
      <c r="E89" s="6">
        <f t="shared" ca="1" si="1"/>
        <v>26.310410798122092</v>
      </c>
    </row>
    <row r="90" spans="4:5" x14ac:dyDescent="0.25">
      <c r="D90" s="2">
        <v>78.25</v>
      </c>
      <c r="E90" s="6">
        <f t="shared" ca="1" si="1"/>
        <v>25.993679577464803</v>
      </c>
    </row>
    <row r="91" spans="4:5" x14ac:dyDescent="0.25">
      <c r="D91" s="2">
        <v>78</v>
      </c>
      <c r="E91" s="6">
        <f t="shared" ca="1" si="1"/>
        <v>25.676948356807529</v>
      </c>
    </row>
    <row r="92" spans="4:5" x14ac:dyDescent="0.25">
      <c r="D92" s="2">
        <v>77.75</v>
      </c>
      <c r="E92" s="6">
        <f t="shared" ca="1" si="1"/>
        <v>25.360217136150254</v>
      </c>
    </row>
    <row r="93" spans="4:5" x14ac:dyDescent="0.25">
      <c r="D93" s="2">
        <v>77.5</v>
      </c>
      <c r="E93" s="6">
        <f t="shared" ca="1" si="1"/>
        <v>25.04348591549298</v>
      </c>
    </row>
    <row r="94" spans="4:5" x14ac:dyDescent="0.25">
      <c r="D94" s="2">
        <v>77.25</v>
      </c>
      <c r="E94" s="6">
        <f t="shared" ca="1" si="1"/>
        <v>24.726754694835705</v>
      </c>
    </row>
    <row r="95" spans="4:5" x14ac:dyDescent="0.25">
      <c r="D95" s="2">
        <v>77</v>
      </c>
      <c r="E95" s="6">
        <f t="shared" ca="1" si="1"/>
        <v>24.410023474178431</v>
      </c>
    </row>
    <row r="96" spans="4:5" x14ac:dyDescent="0.25">
      <c r="D96" s="2">
        <v>76.75</v>
      </c>
      <c r="E96" s="6">
        <f t="shared" ca="1" si="1"/>
        <v>24.093292253521142</v>
      </c>
    </row>
    <row r="97" spans="4:5" x14ac:dyDescent="0.25">
      <c r="D97" s="2">
        <v>76.5</v>
      </c>
      <c r="E97" s="6">
        <f t="shared" ca="1" si="1"/>
        <v>23.776561032863867</v>
      </c>
    </row>
    <row r="98" spans="4:5" x14ac:dyDescent="0.25">
      <c r="D98" s="2">
        <v>76.25</v>
      </c>
      <c r="E98" s="6">
        <f t="shared" ca="1" si="1"/>
        <v>23.459829812206593</v>
      </c>
    </row>
    <row r="99" spans="4:5" x14ac:dyDescent="0.25">
      <c r="D99" s="2">
        <v>76</v>
      </c>
      <c r="E99" s="6">
        <f t="shared" ca="1" si="1"/>
        <v>23.143098591549318</v>
      </c>
    </row>
    <row r="100" spans="4:5" x14ac:dyDescent="0.25">
      <c r="D100" s="2">
        <v>75.75</v>
      </c>
      <c r="E100" s="6">
        <f t="shared" ca="1" si="1"/>
        <v>22.826367370892044</v>
      </c>
    </row>
    <row r="101" spans="4:5" x14ac:dyDescent="0.25">
      <c r="D101" s="2">
        <v>75.5</v>
      </c>
      <c r="E101" s="6">
        <f t="shared" ca="1" si="1"/>
        <v>22.509636150234755</v>
      </c>
    </row>
    <row r="102" spans="4:5" x14ac:dyDescent="0.25">
      <c r="D102" s="2">
        <v>75.25</v>
      </c>
      <c r="E102" s="6">
        <f t="shared" ca="1" si="1"/>
        <v>22.19290492957748</v>
      </c>
    </row>
    <row r="103" spans="4:5" x14ac:dyDescent="0.25">
      <c r="D103" s="2">
        <v>75</v>
      </c>
      <c r="E103" s="6">
        <f t="shared" ca="1" si="1"/>
        <v>21.876173708920206</v>
      </c>
    </row>
    <row r="104" spans="4:5" x14ac:dyDescent="0.25">
      <c r="D104" s="2">
        <v>74.75</v>
      </c>
      <c r="E104" s="6">
        <f t="shared" ca="1" si="1"/>
        <v>21.559442488262931</v>
      </c>
    </row>
    <row r="105" spans="4:5" x14ac:dyDescent="0.25">
      <c r="D105" s="2">
        <v>74.5</v>
      </c>
      <c r="E105" s="6">
        <f t="shared" ca="1" si="1"/>
        <v>21.242711267605657</v>
      </c>
    </row>
    <row r="106" spans="4:5" x14ac:dyDescent="0.25">
      <c r="D106" s="2">
        <v>74.25</v>
      </c>
      <c r="E106" s="6">
        <f t="shared" ca="1" si="1"/>
        <v>20.925980046948382</v>
      </c>
    </row>
    <row r="107" spans="4:5" x14ac:dyDescent="0.25">
      <c r="D107" s="2">
        <v>74</v>
      </c>
      <c r="E107" s="6">
        <f t="shared" ca="1" si="1"/>
        <v>20.609248826291093</v>
      </c>
    </row>
    <row r="108" spans="4:5" x14ac:dyDescent="0.25">
      <c r="D108" s="2">
        <v>73.75</v>
      </c>
      <c r="E108" s="6">
        <f t="shared" ca="1" si="1"/>
        <v>20.292517605633819</v>
      </c>
    </row>
    <row r="109" spans="4:5" x14ac:dyDescent="0.25">
      <c r="D109" s="2">
        <v>73.5</v>
      </c>
      <c r="E109" s="6">
        <f t="shared" ca="1" si="1"/>
        <v>19.975786384976544</v>
      </c>
    </row>
    <row r="110" spans="4:5" x14ac:dyDescent="0.25">
      <c r="D110" s="2">
        <v>73.25</v>
      </c>
      <c r="E110" s="6">
        <f t="shared" ca="1" si="1"/>
        <v>19.65905516431927</v>
      </c>
    </row>
    <row r="111" spans="4:5" x14ac:dyDescent="0.25">
      <c r="D111" s="2">
        <v>73</v>
      </c>
      <c r="E111" s="6">
        <f t="shared" ca="1" si="1"/>
        <v>19.342323943661995</v>
      </c>
    </row>
    <row r="112" spans="4:5" x14ac:dyDescent="0.25">
      <c r="D112" s="2">
        <v>72.75</v>
      </c>
      <c r="E112" s="6">
        <f t="shared" ca="1" si="1"/>
        <v>19.025592723004706</v>
      </c>
    </row>
    <row r="113" spans="4:5" x14ac:dyDescent="0.25">
      <c r="D113" s="2">
        <v>72.5</v>
      </c>
      <c r="E113" s="6">
        <f t="shared" ca="1" si="1"/>
        <v>18.708861502347432</v>
      </c>
    </row>
    <row r="114" spans="4:5" x14ac:dyDescent="0.25">
      <c r="D114" s="2">
        <v>72.25</v>
      </c>
      <c r="E114" s="6">
        <f t="shared" ca="1" si="1"/>
        <v>18.392130281690157</v>
      </c>
    </row>
    <row r="115" spans="4:5" x14ac:dyDescent="0.25">
      <c r="D115" s="2">
        <v>72</v>
      </c>
      <c r="E115" s="6">
        <f t="shared" ca="1" si="1"/>
        <v>18.075399061032883</v>
      </c>
    </row>
    <row r="116" spans="4:5" x14ac:dyDescent="0.25">
      <c r="D116" s="2">
        <v>71.75</v>
      </c>
      <c r="E116" s="6">
        <f t="shared" ca="1" si="1"/>
        <v>17.758667840375608</v>
      </c>
    </row>
    <row r="117" spans="4:5" x14ac:dyDescent="0.25">
      <c r="D117" s="2">
        <v>71.5</v>
      </c>
      <c r="E117" s="6">
        <f t="shared" ca="1" si="1"/>
        <v>17.441936619718334</v>
      </c>
    </row>
    <row r="118" spans="4:5" x14ac:dyDescent="0.25">
      <c r="D118" s="2">
        <v>71.25</v>
      </c>
      <c r="E118" s="6">
        <f t="shared" ca="1" si="1"/>
        <v>17.125205399061045</v>
      </c>
    </row>
    <row r="119" spans="4:5" x14ac:dyDescent="0.25">
      <c r="D119" s="2">
        <v>71</v>
      </c>
      <c r="E119" s="6">
        <f t="shared" ca="1" si="1"/>
        <v>16.80847417840377</v>
      </c>
    </row>
    <row r="120" spans="4:5" x14ac:dyDescent="0.25">
      <c r="D120" s="2">
        <v>70.75</v>
      </c>
      <c r="E120" s="6">
        <f t="shared" ca="1" si="1"/>
        <v>16.491742957746496</v>
      </c>
    </row>
    <row r="121" spans="4:5" x14ac:dyDescent="0.25">
      <c r="D121" s="2">
        <v>70.5</v>
      </c>
      <c r="E121" s="6">
        <f t="shared" ca="1" si="1"/>
        <v>16.175011737089221</v>
      </c>
    </row>
    <row r="122" spans="4:5" x14ac:dyDescent="0.25">
      <c r="D122" s="2">
        <v>70.25</v>
      </c>
      <c r="E122" s="6">
        <f t="shared" ca="1" si="1"/>
        <v>15.951689922480622</v>
      </c>
    </row>
    <row r="123" spans="4:5" x14ac:dyDescent="0.25">
      <c r="D123" s="2">
        <v>70</v>
      </c>
      <c r="E123" s="6">
        <f t="shared" ca="1" si="1"/>
        <v>15.843720930232561</v>
      </c>
    </row>
    <row r="124" spans="4:5" x14ac:dyDescent="0.25">
      <c r="D124" s="2">
        <v>69.75</v>
      </c>
      <c r="E124" s="6">
        <f t="shared" ca="1" si="1"/>
        <v>15.735751937984499</v>
      </c>
    </row>
    <row r="125" spans="4:5" x14ac:dyDescent="0.25">
      <c r="D125" s="2">
        <v>69.5</v>
      </c>
      <c r="E125" s="6">
        <f t="shared" ca="1" si="1"/>
        <v>15.627782945736438</v>
      </c>
    </row>
    <row r="126" spans="4:5" x14ac:dyDescent="0.25">
      <c r="D126" s="2">
        <v>69.25</v>
      </c>
      <c r="E126" s="6">
        <f t="shared" ca="1" si="1"/>
        <v>15.519813953488374</v>
      </c>
    </row>
    <row r="127" spans="4:5" x14ac:dyDescent="0.25">
      <c r="D127" s="2">
        <v>69</v>
      </c>
      <c r="E127" s="6">
        <f t="shared" ca="1" si="1"/>
        <v>15.411844961240313</v>
      </c>
    </row>
    <row r="128" spans="4:5" x14ac:dyDescent="0.25">
      <c r="D128" s="2">
        <v>68.75</v>
      </c>
      <c r="E128" s="6">
        <f t="shared" ca="1" si="1"/>
        <v>15.303875968992251</v>
      </c>
    </row>
    <row r="129" spans="4:5" x14ac:dyDescent="0.25">
      <c r="D129" s="2">
        <v>68.5</v>
      </c>
      <c r="E129" s="6">
        <f t="shared" ca="1" si="1"/>
        <v>15.19590697674419</v>
      </c>
    </row>
    <row r="130" spans="4:5" x14ac:dyDescent="0.25">
      <c r="D130" s="2">
        <v>68.25</v>
      </c>
      <c r="E130" s="6">
        <f t="shared" ca="1" si="1"/>
        <v>15.087937984496126</v>
      </c>
    </row>
    <row r="131" spans="4:5" x14ac:dyDescent="0.25">
      <c r="D131" s="2">
        <v>68</v>
      </c>
      <c r="E131" s="6">
        <f t="shared" ca="1" si="1"/>
        <v>14.979968992248065</v>
      </c>
    </row>
    <row r="132" spans="4:5" x14ac:dyDescent="0.25">
      <c r="D132" s="2">
        <v>67.75</v>
      </c>
      <c r="E132" s="6">
        <f t="shared" ca="1" si="1"/>
        <v>14.872000000000003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14.764031007751942</v>
      </c>
    </row>
    <row r="134" spans="4:5" x14ac:dyDescent="0.25">
      <c r="D134" s="2">
        <v>67.25</v>
      </c>
      <c r="E134" s="6">
        <f t="shared" ca="1" si="2"/>
        <v>14.656062015503878</v>
      </c>
    </row>
    <row r="135" spans="4:5" x14ac:dyDescent="0.25">
      <c r="D135" s="2">
        <v>67</v>
      </c>
      <c r="E135" s="6">
        <f t="shared" ca="1" si="2"/>
        <v>14.548093023255817</v>
      </c>
    </row>
    <row r="136" spans="4:5" x14ac:dyDescent="0.25">
      <c r="D136" s="2">
        <v>66.75</v>
      </c>
      <c r="E136" s="6">
        <f t="shared" ca="1" si="2"/>
        <v>14.440124031007755</v>
      </c>
    </row>
    <row r="137" spans="4:5" x14ac:dyDescent="0.25">
      <c r="D137" s="2">
        <v>66.5</v>
      </c>
      <c r="E137" s="6">
        <f t="shared" ca="1" si="2"/>
        <v>14.332155038759694</v>
      </c>
    </row>
    <row r="138" spans="4:5" x14ac:dyDescent="0.25">
      <c r="D138" s="2">
        <v>66.25</v>
      </c>
      <c r="E138" s="6">
        <f t="shared" ca="1" si="2"/>
        <v>14.22418604651163</v>
      </c>
    </row>
    <row r="139" spans="4:5" x14ac:dyDescent="0.25">
      <c r="D139" s="2">
        <v>66</v>
      </c>
      <c r="E139" s="6">
        <f t="shared" ca="1" si="2"/>
        <v>14.116217054263569</v>
      </c>
    </row>
    <row r="140" spans="4:5" x14ac:dyDescent="0.25">
      <c r="D140" s="2">
        <v>65.75</v>
      </c>
      <c r="E140" s="6">
        <f t="shared" ca="1" si="2"/>
        <v>14.008248062015507</v>
      </c>
    </row>
    <row r="141" spans="4:5" x14ac:dyDescent="0.25">
      <c r="D141" s="2">
        <v>65.5</v>
      </c>
      <c r="E141" s="6">
        <f t="shared" ca="1" si="2"/>
        <v>13.900279069767446</v>
      </c>
    </row>
    <row r="142" spans="4:5" x14ac:dyDescent="0.25">
      <c r="D142" s="2">
        <v>65.25</v>
      </c>
      <c r="E142" s="6">
        <f t="shared" ca="1" si="2"/>
        <v>13.792310077519382</v>
      </c>
    </row>
    <row r="143" spans="4:5" x14ac:dyDescent="0.25">
      <c r="D143" s="2">
        <v>65</v>
      </c>
      <c r="E143" s="6">
        <f t="shared" ca="1" si="2"/>
        <v>13.684341085271321</v>
      </c>
    </row>
    <row r="144" spans="4:5" x14ac:dyDescent="0.25">
      <c r="D144" s="2">
        <v>64.75</v>
      </c>
      <c r="E144" s="6">
        <f t="shared" ca="1" si="2"/>
        <v>13.576372093023259</v>
      </c>
    </row>
    <row r="145" spans="4:5" x14ac:dyDescent="0.25">
      <c r="D145" s="2">
        <v>64.5</v>
      </c>
      <c r="E145" s="6">
        <f t="shared" ca="1" si="2"/>
        <v>13.468403100775198</v>
      </c>
    </row>
    <row r="146" spans="4:5" x14ac:dyDescent="0.25">
      <c r="D146" s="2">
        <v>64.25</v>
      </c>
      <c r="E146" s="6">
        <f t="shared" ca="1" si="2"/>
        <v>13.360434108527134</v>
      </c>
    </row>
    <row r="147" spans="4:5" x14ac:dyDescent="0.25">
      <c r="D147" s="2">
        <v>64</v>
      </c>
      <c r="E147" s="6">
        <f t="shared" ca="1" si="2"/>
        <v>13.252465116279073</v>
      </c>
    </row>
    <row r="148" spans="4:5" x14ac:dyDescent="0.25">
      <c r="D148" s="2">
        <v>63.75</v>
      </c>
      <c r="E148" s="6">
        <f t="shared" ca="1" si="2"/>
        <v>13.144496124031011</v>
      </c>
    </row>
    <row r="149" spans="4:5" x14ac:dyDescent="0.25">
      <c r="D149" s="2">
        <v>63.5</v>
      </c>
      <c r="E149" s="6">
        <f t="shared" ca="1" si="2"/>
        <v>13.036527131782947</v>
      </c>
    </row>
    <row r="150" spans="4:5" x14ac:dyDescent="0.25">
      <c r="D150" s="2">
        <v>63.25</v>
      </c>
      <c r="E150" s="6">
        <f t="shared" ca="1" si="2"/>
        <v>12.928558139534886</v>
      </c>
    </row>
    <row r="151" spans="4:5" x14ac:dyDescent="0.25">
      <c r="D151" s="2">
        <v>63</v>
      </c>
      <c r="E151" s="6">
        <f t="shared" ca="1" si="2"/>
        <v>12.820589147286825</v>
      </c>
    </row>
    <row r="152" spans="4:5" x14ac:dyDescent="0.25">
      <c r="D152" s="2">
        <v>62.75</v>
      </c>
      <c r="E152" s="6">
        <f t="shared" ca="1" si="2"/>
        <v>12.712620155038763</v>
      </c>
    </row>
    <row r="153" spans="4:5" x14ac:dyDescent="0.25">
      <c r="D153" s="2">
        <v>62.5</v>
      </c>
      <c r="E153" s="6">
        <f t="shared" ca="1" si="2"/>
        <v>12.604651162790699</v>
      </c>
    </row>
    <row r="154" spans="4:5" x14ac:dyDescent="0.25">
      <c r="D154" s="2">
        <v>62.25</v>
      </c>
      <c r="E154" s="6">
        <f t="shared" ca="1" si="2"/>
        <v>12.496682170542638</v>
      </c>
    </row>
    <row r="155" spans="4:5" x14ac:dyDescent="0.25">
      <c r="D155" s="2">
        <v>62</v>
      </c>
      <c r="E155" s="6">
        <f t="shared" ca="1" si="2"/>
        <v>12.388713178294577</v>
      </c>
    </row>
    <row r="156" spans="4:5" x14ac:dyDescent="0.25">
      <c r="D156" s="2">
        <v>61.75</v>
      </c>
      <c r="E156" s="6">
        <f t="shared" ca="1" si="2"/>
        <v>12.280744186046515</v>
      </c>
    </row>
    <row r="157" spans="4:5" x14ac:dyDescent="0.25">
      <c r="D157" s="2">
        <v>61.5</v>
      </c>
      <c r="E157" s="6">
        <f t="shared" ca="1" si="2"/>
        <v>12.172775193798451</v>
      </c>
    </row>
    <row r="158" spans="4:5" x14ac:dyDescent="0.25">
      <c r="D158" s="2">
        <v>61.25</v>
      </c>
      <c r="E158" s="6">
        <f t="shared" ca="1" si="2"/>
        <v>12.06480620155039</v>
      </c>
    </row>
    <row r="159" spans="4:5" x14ac:dyDescent="0.25">
      <c r="D159" s="2">
        <v>61</v>
      </c>
      <c r="E159" s="6">
        <f t="shared" ca="1" si="2"/>
        <v>11.956837209302329</v>
      </c>
    </row>
    <row r="160" spans="4:5" x14ac:dyDescent="0.25">
      <c r="D160" s="2">
        <v>60.75</v>
      </c>
      <c r="E160" s="6">
        <f t="shared" ca="1" si="2"/>
        <v>11.848868217054267</v>
      </c>
    </row>
    <row r="161" spans="4:5" x14ac:dyDescent="0.25">
      <c r="D161" s="2">
        <v>60.5</v>
      </c>
      <c r="E161" s="6">
        <f t="shared" ca="1" si="2"/>
        <v>11.740899224806203</v>
      </c>
    </row>
    <row r="162" spans="4:5" x14ac:dyDescent="0.25">
      <c r="D162" s="2">
        <v>60.25</v>
      </c>
      <c r="E162" s="6">
        <f t="shared" ca="1" si="2"/>
        <v>11.632930232558142</v>
      </c>
    </row>
    <row r="163" spans="4:5" x14ac:dyDescent="0.25">
      <c r="D163" s="2">
        <v>60</v>
      </c>
      <c r="E163" s="6">
        <f t="shared" ca="1" si="2"/>
        <v>11.524961240310081</v>
      </c>
    </row>
    <row r="164" spans="4:5" x14ac:dyDescent="0.25">
      <c r="D164" s="2">
        <v>59.75</v>
      </c>
      <c r="E164" s="6">
        <f t="shared" ca="1" si="2"/>
        <v>11.416992248062019</v>
      </c>
    </row>
    <row r="165" spans="4:5" x14ac:dyDescent="0.25">
      <c r="D165" s="2">
        <v>59.5</v>
      </c>
      <c r="E165" s="6">
        <f t="shared" ca="1" si="2"/>
        <v>11.309023255813955</v>
      </c>
    </row>
    <row r="166" spans="4:5" x14ac:dyDescent="0.25">
      <c r="D166" s="2">
        <v>59.25</v>
      </c>
      <c r="E166" s="6">
        <f t="shared" ca="1" si="2"/>
        <v>11.201054263565894</v>
      </c>
    </row>
    <row r="167" spans="4:5" x14ac:dyDescent="0.25">
      <c r="D167" s="2">
        <v>59</v>
      </c>
      <c r="E167" s="6">
        <f t="shared" ca="1" si="2"/>
        <v>11.093085271317833</v>
      </c>
    </row>
    <row r="168" spans="4:5" x14ac:dyDescent="0.25">
      <c r="D168" s="2">
        <v>58.75</v>
      </c>
      <c r="E168" s="6">
        <f t="shared" ca="1" si="2"/>
        <v>10.985116279069771</v>
      </c>
    </row>
    <row r="169" spans="4:5" x14ac:dyDescent="0.25">
      <c r="D169" s="2">
        <v>58.5</v>
      </c>
      <c r="E169" s="6">
        <f t="shared" ca="1" si="2"/>
        <v>10.877147286821707</v>
      </c>
    </row>
    <row r="170" spans="4:5" x14ac:dyDescent="0.25">
      <c r="D170" s="2">
        <v>58.25</v>
      </c>
      <c r="E170" s="6">
        <f t="shared" ca="1" si="2"/>
        <v>10.769178294573646</v>
      </c>
    </row>
    <row r="171" spans="4:5" x14ac:dyDescent="0.25">
      <c r="D171" s="2">
        <v>58</v>
      </c>
      <c r="E171" s="6">
        <f t="shared" ca="1" si="2"/>
        <v>10.661209302325585</v>
      </c>
    </row>
    <row r="172" spans="4:5" x14ac:dyDescent="0.25">
      <c r="D172" s="2">
        <v>57.75</v>
      </c>
      <c r="E172" s="6">
        <f t="shared" ca="1" si="2"/>
        <v>10.553240310077523</v>
      </c>
    </row>
    <row r="173" spans="4:5" x14ac:dyDescent="0.25">
      <c r="D173" s="2">
        <v>57.5</v>
      </c>
      <c r="E173" s="6">
        <f t="shared" ca="1" si="2"/>
        <v>10.445271317829459</v>
      </c>
    </row>
    <row r="174" spans="4:5" x14ac:dyDescent="0.25">
      <c r="D174" s="2">
        <v>57.25</v>
      </c>
      <c r="E174" s="6">
        <f t="shared" ca="1" si="2"/>
        <v>10.337302325581398</v>
      </c>
    </row>
    <row r="175" spans="4:5" x14ac:dyDescent="0.25">
      <c r="D175" s="2">
        <v>57</v>
      </c>
      <c r="E175" s="6">
        <f t="shared" ca="1" si="2"/>
        <v>10.229333333333336</v>
      </c>
    </row>
    <row r="176" spans="4:5" x14ac:dyDescent="0.25">
      <c r="D176" s="2">
        <v>56.75</v>
      </c>
      <c r="E176" s="6">
        <f t="shared" ca="1" si="2"/>
        <v>10.121364341085275</v>
      </c>
    </row>
    <row r="177" spans="4:5" x14ac:dyDescent="0.25">
      <c r="D177" s="2">
        <v>56.5</v>
      </c>
      <c r="E177" s="6">
        <f t="shared" ca="1" si="2"/>
        <v>10.013395348837211</v>
      </c>
    </row>
    <row r="178" spans="4:5" x14ac:dyDescent="0.25">
      <c r="D178" s="2">
        <v>56.25</v>
      </c>
      <c r="E178" s="6">
        <f t="shared" ca="1" si="2"/>
        <v>9.9054263565891496</v>
      </c>
    </row>
    <row r="179" spans="4:5" x14ac:dyDescent="0.25">
      <c r="D179" s="2">
        <v>56</v>
      </c>
      <c r="E179" s="6">
        <f t="shared" ca="1" si="2"/>
        <v>9.7974573643410885</v>
      </c>
    </row>
    <row r="180" spans="4:5" x14ac:dyDescent="0.25">
      <c r="D180" s="2">
        <v>55.75</v>
      </c>
      <c r="E180" s="6">
        <f t="shared" ca="1" si="2"/>
        <v>9.6894883720930238</v>
      </c>
    </row>
    <row r="181" spans="4:5" x14ac:dyDescent="0.25">
      <c r="D181" s="2">
        <v>55.5</v>
      </c>
      <c r="E181" s="6">
        <f t="shared" ca="1" si="2"/>
        <v>9.5815193798449627</v>
      </c>
    </row>
    <row r="182" spans="4:5" x14ac:dyDescent="0.25">
      <c r="D182" s="2">
        <v>55.25</v>
      </c>
      <c r="E182" s="6">
        <f t="shared" ca="1" si="2"/>
        <v>9.4735503875969016</v>
      </c>
    </row>
    <row r="183" spans="4:5" x14ac:dyDescent="0.25">
      <c r="D183" s="2">
        <v>55</v>
      </c>
      <c r="E183" s="6">
        <f t="shared" ca="1" si="2"/>
        <v>9.3655813953488405</v>
      </c>
    </row>
    <row r="184" spans="4:5" x14ac:dyDescent="0.25">
      <c r="D184" s="2">
        <v>54.75</v>
      </c>
      <c r="E184" s="6">
        <f t="shared" ca="1" si="2"/>
        <v>9.2576124031007758</v>
      </c>
    </row>
    <row r="185" spans="4:5" x14ac:dyDescent="0.25">
      <c r="D185" s="2">
        <v>54.5</v>
      </c>
      <c r="E185" s="6">
        <f t="shared" ca="1" si="2"/>
        <v>9.1496434108527147</v>
      </c>
    </row>
    <row r="186" spans="4:5" x14ac:dyDescent="0.25">
      <c r="D186" s="2">
        <v>54.25</v>
      </c>
      <c r="E186" s="6">
        <f t="shared" ca="1" si="2"/>
        <v>9.0416744186046536</v>
      </c>
    </row>
    <row r="187" spans="4:5" x14ac:dyDescent="0.25">
      <c r="D187" s="2">
        <v>54</v>
      </c>
      <c r="E187" s="6">
        <f t="shared" ca="1" si="2"/>
        <v>8.9337054263565925</v>
      </c>
    </row>
    <row r="188" spans="4:5" x14ac:dyDescent="0.25">
      <c r="D188" s="2">
        <v>53.75</v>
      </c>
      <c r="E188" s="6">
        <f t="shared" ca="1" si="2"/>
        <v>8.8257364341085278</v>
      </c>
    </row>
    <row r="189" spans="4:5" x14ac:dyDescent="0.25">
      <c r="D189" s="2">
        <v>53.5</v>
      </c>
      <c r="E189" s="6">
        <f t="shared" ca="1" si="2"/>
        <v>8.7177674418604667</v>
      </c>
    </row>
    <row r="190" spans="4:5" x14ac:dyDescent="0.25">
      <c r="D190" s="2">
        <v>53.25</v>
      </c>
      <c r="E190" s="6">
        <f t="shared" ca="1" si="2"/>
        <v>8.6097984496124056</v>
      </c>
    </row>
    <row r="191" spans="4:5" x14ac:dyDescent="0.25">
      <c r="D191" s="2">
        <v>53</v>
      </c>
      <c r="E191" s="6">
        <f t="shared" ca="1" si="2"/>
        <v>8.5018294573643445</v>
      </c>
    </row>
    <row r="192" spans="4:5" x14ac:dyDescent="0.25">
      <c r="D192" s="2">
        <v>52.75</v>
      </c>
      <c r="E192" s="6">
        <f t="shared" ca="1" si="2"/>
        <v>8.3938604651162798</v>
      </c>
    </row>
    <row r="193" spans="4:5" x14ac:dyDescent="0.25">
      <c r="D193" s="2">
        <v>52.5</v>
      </c>
      <c r="E193" s="6">
        <f t="shared" ca="1" si="2"/>
        <v>8.2858914728682187</v>
      </c>
    </row>
    <row r="194" spans="4:5" x14ac:dyDescent="0.25">
      <c r="D194" s="2">
        <v>52.25</v>
      </c>
      <c r="E194" s="6">
        <f t="shared" ca="1" si="2"/>
        <v>8.1779224806201576</v>
      </c>
    </row>
    <row r="195" spans="4:5" x14ac:dyDescent="0.25">
      <c r="D195" s="2">
        <v>52</v>
      </c>
      <c r="E195" s="6">
        <f t="shared" ca="1" si="2"/>
        <v>8.0699534883720965</v>
      </c>
    </row>
    <row r="196" spans="4:5" x14ac:dyDescent="0.25">
      <c r="D196" s="2">
        <v>51.75</v>
      </c>
      <c r="E196" s="6">
        <f t="shared" ca="1" si="2"/>
        <v>7.9794983277591971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7.9212709030100328</v>
      </c>
    </row>
    <row r="198" spans="4:5" x14ac:dyDescent="0.25">
      <c r="D198" s="2">
        <v>51.25</v>
      </c>
      <c r="E198" s="6">
        <f t="shared" ca="1" si="3"/>
        <v>7.8630434782608702</v>
      </c>
    </row>
    <row r="199" spans="4:5" x14ac:dyDescent="0.25">
      <c r="D199" s="2">
        <v>51</v>
      </c>
      <c r="E199" s="6">
        <f t="shared" ca="1" si="3"/>
        <v>7.8048160535117059</v>
      </c>
    </row>
    <row r="200" spans="4:5" x14ac:dyDescent="0.25">
      <c r="D200" s="2">
        <v>50.75</v>
      </c>
      <c r="E200" s="6">
        <f t="shared" ca="1" si="3"/>
        <v>7.7465886287625416</v>
      </c>
    </row>
    <row r="201" spans="4:5" x14ac:dyDescent="0.25">
      <c r="D201" s="2">
        <v>50.5</v>
      </c>
      <c r="E201" s="6">
        <f t="shared" ca="1" si="3"/>
        <v>7.6883612040133773</v>
      </c>
    </row>
    <row r="202" spans="4:5" x14ac:dyDescent="0.25">
      <c r="D202" s="2">
        <v>50.25</v>
      </c>
      <c r="E202" s="6">
        <f t="shared" ca="1" si="3"/>
        <v>7.6301337792642148</v>
      </c>
    </row>
    <row r="203" spans="4:5" x14ac:dyDescent="0.25">
      <c r="D203" s="2">
        <v>50</v>
      </c>
      <c r="E203" s="6">
        <f t="shared" ca="1" si="3"/>
        <v>7.5719063545150505</v>
      </c>
    </row>
    <row r="204" spans="4:5" x14ac:dyDescent="0.25">
      <c r="D204" s="2">
        <v>49.75</v>
      </c>
      <c r="E204" s="6">
        <f t="shared" ca="1" si="3"/>
        <v>7.5136789297658861</v>
      </c>
    </row>
    <row r="205" spans="4:5" x14ac:dyDescent="0.25">
      <c r="D205" s="2">
        <v>49.5</v>
      </c>
      <c r="E205" s="6">
        <f t="shared" ca="1" si="3"/>
        <v>7.4554515050167218</v>
      </c>
    </row>
    <row r="206" spans="4:5" x14ac:dyDescent="0.25">
      <c r="D206" s="2">
        <v>49.25</v>
      </c>
      <c r="E206" s="6">
        <f t="shared" ca="1" si="3"/>
        <v>7.3972240802675593</v>
      </c>
    </row>
    <row r="207" spans="4:5" x14ac:dyDescent="0.25">
      <c r="D207" s="2">
        <v>49</v>
      </c>
      <c r="E207" s="6">
        <f t="shared" ca="1" si="3"/>
        <v>7.338996655518395</v>
      </c>
    </row>
    <row r="208" spans="4:5" x14ac:dyDescent="0.25">
      <c r="D208" s="2">
        <v>48.75</v>
      </c>
      <c r="E208" s="6">
        <f t="shared" ca="1" si="3"/>
        <v>7.2807692307692307</v>
      </c>
    </row>
    <row r="209" spans="4:5" x14ac:dyDescent="0.25">
      <c r="D209" s="2">
        <v>48.5</v>
      </c>
      <c r="E209" s="6">
        <f t="shared" ca="1" si="3"/>
        <v>7.2225418060200663</v>
      </c>
    </row>
    <row r="210" spans="4:5" x14ac:dyDescent="0.25">
      <c r="D210" s="2">
        <v>48.25</v>
      </c>
      <c r="E210" s="6">
        <f t="shared" ca="1" si="3"/>
        <v>7.1643143812709038</v>
      </c>
    </row>
    <row r="211" spans="4:5" x14ac:dyDescent="0.25">
      <c r="D211" s="2">
        <v>48</v>
      </c>
      <c r="E211" s="6">
        <f t="shared" ca="1" si="3"/>
        <v>7.1060869565217395</v>
      </c>
    </row>
    <row r="212" spans="4:5" x14ac:dyDescent="0.25">
      <c r="D212" s="2">
        <v>47.75</v>
      </c>
      <c r="E212" s="6">
        <f t="shared" ca="1" si="3"/>
        <v>7.0478595317725752</v>
      </c>
    </row>
    <row r="213" spans="4:5" x14ac:dyDescent="0.25">
      <c r="D213" s="2">
        <v>47.5</v>
      </c>
      <c r="E213" s="6">
        <f t="shared" ca="1" si="3"/>
        <v>6.9896321070234109</v>
      </c>
    </row>
    <row r="214" spans="4:5" x14ac:dyDescent="0.25">
      <c r="D214" s="2">
        <v>47.25</v>
      </c>
      <c r="E214" s="6">
        <f t="shared" ca="1" si="3"/>
        <v>6.9314046822742466</v>
      </c>
    </row>
    <row r="215" spans="4:5" x14ac:dyDescent="0.25">
      <c r="D215" s="2">
        <v>47</v>
      </c>
      <c r="E215" s="6">
        <f t="shared" ca="1" si="3"/>
        <v>6.873177257525084</v>
      </c>
    </row>
    <row r="216" spans="4:5" x14ac:dyDescent="0.25">
      <c r="D216" s="2">
        <v>46.75</v>
      </c>
      <c r="E216" s="6">
        <f t="shared" ca="1" si="3"/>
        <v>6.8149498327759197</v>
      </c>
    </row>
    <row r="217" spans="4:5" x14ac:dyDescent="0.25">
      <c r="D217" s="2">
        <v>46.5</v>
      </c>
      <c r="E217" s="6">
        <f t="shared" ca="1" si="3"/>
        <v>6.7567224080267554</v>
      </c>
    </row>
    <row r="218" spans="4:5" x14ac:dyDescent="0.25">
      <c r="D218" s="2">
        <v>46.25</v>
      </c>
      <c r="E218" s="6">
        <f t="shared" ca="1" si="3"/>
        <v>6.6984949832775911</v>
      </c>
    </row>
    <row r="219" spans="4:5" x14ac:dyDescent="0.25">
      <c r="D219" s="2">
        <v>46</v>
      </c>
      <c r="E219" s="6">
        <f t="shared" ca="1" si="3"/>
        <v>6.6402675585284285</v>
      </c>
    </row>
    <row r="220" spans="4:5" x14ac:dyDescent="0.25">
      <c r="D220" s="2">
        <v>45.75</v>
      </c>
      <c r="E220" s="6">
        <f t="shared" ca="1" si="3"/>
        <v>6.5820401337792642</v>
      </c>
    </row>
    <row r="221" spans="4:5" x14ac:dyDescent="0.25">
      <c r="D221" s="2">
        <v>45.5</v>
      </c>
      <c r="E221" s="6">
        <f t="shared" ca="1" si="3"/>
        <v>6.5238127090300999</v>
      </c>
    </row>
    <row r="222" spans="4:5" x14ac:dyDescent="0.25">
      <c r="D222" s="2">
        <v>45.25</v>
      </c>
      <c r="E222" s="6">
        <f t="shared" ca="1" si="3"/>
        <v>6.4655852842809356</v>
      </c>
    </row>
    <row r="223" spans="4:5" x14ac:dyDescent="0.25">
      <c r="D223" s="2">
        <v>45</v>
      </c>
      <c r="E223" s="6">
        <f t="shared" ca="1" si="3"/>
        <v>6.4073578595317731</v>
      </c>
    </row>
    <row r="224" spans="4:5" x14ac:dyDescent="0.25">
      <c r="D224" s="2">
        <v>44.75</v>
      </c>
      <c r="E224" s="6">
        <f t="shared" ca="1" si="3"/>
        <v>6.3491304347826087</v>
      </c>
    </row>
    <row r="225" spans="4:5" x14ac:dyDescent="0.25">
      <c r="D225" s="2">
        <v>44.5</v>
      </c>
      <c r="E225" s="6">
        <f t="shared" ca="1" si="3"/>
        <v>6.2909030100334444</v>
      </c>
    </row>
    <row r="226" spans="4:5" x14ac:dyDescent="0.25">
      <c r="D226" s="2">
        <v>44.25</v>
      </c>
      <c r="E226" s="6">
        <f t="shared" ca="1" si="3"/>
        <v>6.2326755852842801</v>
      </c>
    </row>
    <row r="227" spans="4:5" x14ac:dyDescent="0.25">
      <c r="D227" s="2">
        <v>44</v>
      </c>
      <c r="E227" s="6">
        <f t="shared" ca="1" si="3"/>
        <v>6.1744481605351176</v>
      </c>
    </row>
    <row r="228" spans="4:5" x14ac:dyDescent="0.25">
      <c r="D228" s="2">
        <v>43.75</v>
      </c>
      <c r="E228" s="6">
        <f t="shared" ca="1" si="3"/>
        <v>6.1162207357859533</v>
      </c>
    </row>
    <row r="229" spans="4:5" x14ac:dyDescent="0.25">
      <c r="D229" s="2">
        <v>43.5</v>
      </c>
      <c r="E229" s="6">
        <f t="shared" ca="1" si="3"/>
        <v>6.057993311036789</v>
      </c>
    </row>
    <row r="230" spans="4:5" x14ac:dyDescent="0.25">
      <c r="D230" s="2">
        <v>43.25</v>
      </c>
      <c r="E230" s="6">
        <f t="shared" ca="1" si="3"/>
        <v>5.9997658862876246</v>
      </c>
    </row>
    <row r="231" spans="4:5" x14ac:dyDescent="0.25">
      <c r="D231" s="2">
        <v>43</v>
      </c>
      <c r="E231" s="6">
        <f t="shared" ca="1" si="3"/>
        <v>5.9415384615384621</v>
      </c>
    </row>
    <row r="232" spans="4:5" x14ac:dyDescent="0.25">
      <c r="D232" s="2">
        <v>42.75</v>
      </c>
      <c r="E232" s="6">
        <f t="shared" ca="1" si="3"/>
        <v>5.8833110367892978</v>
      </c>
    </row>
    <row r="233" spans="4:5" x14ac:dyDescent="0.25">
      <c r="D233" s="2">
        <v>42.5</v>
      </c>
      <c r="E233" s="6">
        <f t="shared" ca="1" si="3"/>
        <v>5.8250836120401335</v>
      </c>
    </row>
    <row r="234" spans="4:5" x14ac:dyDescent="0.25">
      <c r="D234" s="2">
        <v>42.25</v>
      </c>
      <c r="E234" s="6">
        <f t="shared" ca="1" si="3"/>
        <v>5.7668561872909692</v>
      </c>
    </row>
    <row r="235" spans="4:5" x14ac:dyDescent="0.25">
      <c r="D235" s="2">
        <v>42</v>
      </c>
      <c r="E235" s="6">
        <f t="shared" ca="1" si="3"/>
        <v>5.7086287625418066</v>
      </c>
    </row>
    <row r="236" spans="4:5" x14ac:dyDescent="0.25">
      <c r="D236" s="2">
        <v>41.75</v>
      </c>
      <c r="E236" s="6">
        <f t="shared" ca="1" si="3"/>
        <v>5.6504013377926423</v>
      </c>
    </row>
    <row r="237" spans="4:5" x14ac:dyDescent="0.25">
      <c r="D237" s="2">
        <v>41.5</v>
      </c>
      <c r="E237" s="6">
        <f t="shared" ca="1" si="3"/>
        <v>5.592173913043478</v>
      </c>
    </row>
    <row r="238" spans="4:5" x14ac:dyDescent="0.25">
      <c r="D238" s="2">
        <v>41.25</v>
      </c>
      <c r="E238" s="6">
        <f t="shared" ca="1" si="3"/>
        <v>5.5339464882943137</v>
      </c>
    </row>
    <row r="239" spans="4:5" x14ac:dyDescent="0.25">
      <c r="D239" s="2">
        <v>41</v>
      </c>
      <c r="E239" s="6">
        <f t="shared" ca="1" si="3"/>
        <v>5.4757190635451511</v>
      </c>
    </row>
    <row r="240" spans="4:5" x14ac:dyDescent="0.25">
      <c r="D240" s="2">
        <v>40.75</v>
      </c>
      <c r="E240" s="6">
        <f t="shared" ca="1" si="3"/>
        <v>5.4174916387959868</v>
      </c>
    </row>
    <row r="241" spans="4:5" x14ac:dyDescent="0.25">
      <c r="D241" s="2">
        <v>40.5</v>
      </c>
      <c r="E241" s="6">
        <f t="shared" ca="1" si="3"/>
        <v>5.3592642140468225</v>
      </c>
    </row>
    <row r="242" spans="4:5" x14ac:dyDescent="0.25">
      <c r="D242" s="2">
        <v>40.25</v>
      </c>
      <c r="E242" s="6">
        <f t="shared" ca="1" si="3"/>
        <v>5.3010367892976582</v>
      </c>
    </row>
    <row r="243" spans="4:5" x14ac:dyDescent="0.25">
      <c r="D243" s="2">
        <v>40</v>
      </c>
      <c r="E243" s="6">
        <f t="shared" ca="1" si="3"/>
        <v>5.2428093645484957</v>
      </c>
    </row>
    <row r="244" spans="4:5" x14ac:dyDescent="0.25">
      <c r="D244" s="2">
        <v>39.75</v>
      </c>
      <c r="E244" s="6">
        <f t="shared" ca="1" si="3"/>
        <v>5.1845819397993314</v>
      </c>
    </row>
    <row r="245" spans="4:5" x14ac:dyDescent="0.25">
      <c r="D245" s="2">
        <v>39.5</v>
      </c>
      <c r="E245" s="6">
        <f t="shared" ca="1" si="3"/>
        <v>5.126354515050167</v>
      </c>
    </row>
    <row r="246" spans="4:5" x14ac:dyDescent="0.25">
      <c r="D246" s="2">
        <v>39.25</v>
      </c>
      <c r="E246" s="6">
        <f t="shared" ca="1" si="3"/>
        <v>5.0681270903010027</v>
      </c>
    </row>
    <row r="247" spans="4:5" x14ac:dyDescent="0.25">
      <c r="D247" s="2">
        <v>39</v>
      </c>
      <c r="E247" s="6">
        <f t="shared" ca="1" si="3"/>
        <v>5.0098996655518402</v>
      </c>
    </row>
    <row r="248" spans="4:5" x14ac:dyDescent="0.25">
      <c r="D248" s="2">
        <v>38.75</v>
      </c>
      <c r="E248" s="6">
        <f t="shared" ca="1" si="3"/>
        <v>4.9516722408026759</v>
      </c>
    </row>
    <row r="249" spans="4:5" x14ac:dyDescent="0.25">
      <c r="D249" s="2">
        <v>38.5</v>
      </c>
      <c r="E249" s="6">
        <f t="shared" ca="1" si="3"/>
        <v>4.8934448160535116</v>
      </c>
    </row>
    <row r="250" spans="4:5" x14ac:dyDescent="0.25">
      <c r="D250" s="2">
        <v>38.25</v>
      </c>
      <c r="E250" s="6">
        <f t="shared" ca="1" si="3"/>
        <v>4.8352173913043472</v>
      </c>
    </row>
    <row r="251" spans="4:5" x14ac:dyDescent="0.25">
      <c r="D251" s="2">
        <v>38</v>
      </c>
      <c r="E251" s="6">
        <f t="shared" ca="1" si="3"/>
        <v>4.7769899665551847</v>
      </c>
    </row>
    <row r="252" spans="4:5" x14ac:dyDescent="0.25">
      <c r="D252" s="2">
        <v>37.75</v>
      </c>
      <c r="E252" s="6">
        <f t="shared" ca="1" si="3"/>
        <v>4.7187625418060204</v>
      </c>
    </row>
    <row r="253" spans="4:5" x14ac:dyDescent="0.25">
      <c r="D253" s="2">
        <v>37.5</v>
      </c>
      <c r="E253" s="6">
        <f t="shared" ca="1" si="3"/>
        <v>4.6605351170568561</v>
      </c>
    </row>
    <row r="254" spans="4:5" x14ac:dyDescent="0.25">
      <c r="D254" s="2">
        <v>37.25</v>
      </c>
      <c r="E254" s="6">
        <f t="shared" ca="1" si="3"/>
        <v>4.6023076923076918</v>
      </c>
    </row>
    <row r="255" spans="4:5" x14ac:dyDescent="0.25">
      <c r="D255" s="2">
        <v>37</v>
      </c>
      <c r="E255" s="6">
        <f t="shared" ca="1" si="3"/>
        <v>4.5440802675585292</v>
      </c>
    </row>
    <row r="256" spans="4:5" x14ac:dyDescent="0.25">
      <c r="D256" s="2">
        <v>36.75</v>
      </c>
      <c r="E256" s="6">
        <f t="shared" ca="1" si="3"/>
        <v>4.4858528428093649</v>
      </c>
    </row>
    <row r="257" spans="4:5" x14ac:dyDescent="0.25">
      <c r="D257" s="2">
        <v>36.5</v>
      </c>
      <c r="E257" s="6">
        <f t="shared" ca="1" si="3"/>
        <v>4.4276254180602006</v>
      </c>
    </row>
    <row r="258" spans="4:5" x14ac:dyDescent="0.25">
      <c r="D258" s="2">
        <v>36.25</v>
      </c>
      <c r="E258" s="6">
        <f t="shared" ca="1" si="3"/>
        <v>4.3693979933110363</v>
      </c>
    </row>
    <row r="259" spans="4:5" x14ac:dyDescent="0.25">
      <c r="D259" s="2">
        <v>36</v>
      </c>
      <c r="E259" s="6">
        <f t="shared" ca="1" si="3"/>
        <v>4.3111705685618738</v>
      </c>
    </row>
    <row r="260" spans="4:5" x14ac:dyDescent="0.25">
      <c r="D260" s="2">
        <v>35.75</v>
      </c>
      <c r="E260" s="6">
        <f t="shared" ca="1" si="3"/>
        <v>4.2529431438127094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4.1947157190635451</v>
      </c>
    </row>
    <row r="262" spans="4:5" x14ac:dyDescent="0.25">
      <c r="D262" s="2">
        <v>35.25</v>
      </c>
      <c r="E262" s="6">
        <f t="shared" ca="1" si="4"/>
        <v>4.1364882943143808</v>
      </c>
    </row>
    <row r="263" spans="4:5" x14ac:dyDescent="0.25">
      <c r="D263" s="2">
        <v>35</v>
      </c>
      <c r="E263" s="6">
        <f t="shared" ca="1" si="4"/>
        <v>4.0782608695652183</v>
      </c>
    </row>
    <row r="264" spans="4:5" x14ac:dyDescent="0.25">
      <c r="D264" s="2">
        <v>34.75</v>
      </c>
      <c r="E264" s="6">
        <f t="shared" ca="1" si="4"/>
        <v>4.020033444816054</v>
      </c>
    </row>
    <row r="265" spans="4:5" x14ac:dyDescent="0.25">
      <c r="D265" s="2">
        <v>34.5</v>
      </c>
      <c r="E265" s="6">
        <f t="shared" ca="1" si="4"/>
        <v>3.9719410319410322</v>
      </c>
    </row>
    <row r="266" spans="4:5" x14ac:dyDescent="0.25">
      <c r="D266" s="2">
        <v>34.25</v>
      </c>
      <c r="E266" s="6">
        <f t="shared" ca="1" si="4"/>
        <v>3.9291646191646192</v>
      </c>
    </row>
    <row r="267" spans="4:5" x14ac:dyDescent="0.25">
      <c r="D267" s="2">
        <v>34</v>
      </c>
      <c r="E267" s="6">
        <f t="shared" ca="1" si="4"/>
        <v>3.8863882063882063</v>
      </c>
    </row>
    <row r="268" spans="4:5" x14ac:dyDescent="0.25">
      <c r="D268" s="2">
        <v>33.75</v>
      </c>
      <c r="E268" s="6">
        <f t="shared" ca="1" si="4"/>
        <v>3.8436117936117933</v>
      </c>
    </row>
    <row r="269" spans="4:5" x14ac:dyDescent="0.25">
      <c r="D269" s="2">
        <v>33.5</v>
      </c>
      <c r="E269" s="6">
        <f t="shared" ca="1" si="4"/>
        <v>3.8008353808353812</v>
      </c>
    </row>
    <row r="270" spans="4:5" x14ac:dyDescent="0.25">
      <c r="D270" s="2">
        <v>33.25</v>
      </c>
      <c r="E270" s="6">
        <f t="shared" ca="1" si="4"/>
        <v>3.7580589680589682</v>
      </c>
    </row>
    <row r="271" spans="4:5" x14ac:dyDescent="0.25">
      <c r="D271" s="2">
        <v>33</v>
      </c>
      <c r="E271" s="6">
        <f t="shared" ca="1" si="4"/>
        <v>3.7152825552825552</v>
      </c>
    </row>
    <row r="272" spans="4:5" x14ac:dyDescent="0.25">
      <c r="D272" s="2">
        <v>32.75</v>
      </c>
      <c r="E272" s="6">
        <f t="shared" ca="1" si="4"/>
        <v>3.6725061425061423</v>
      </c>
    </row>
    <row r="273" spans="4:5" x14ac:dyDescent="0.25">
      <c r="D273" s="2">
        <v>32.5</v>
      </c>
      <c r="E273" s="6">
        <f t="shared" ca="1" si="4"/>
        <v>3.6297297297297302</v>
      </c>
    </row>
    <row r="274" spans="4:5" x14ac:dyDescent="0.25">
      <c r="D274" s="2">
        <v>32.25</v>
      </c>
      <c r="E274" s="6">
        <f t="shared" ca="1" si="4"/>
        <v>3.5869533169533172</v>
      </c>
    </row>
    <row r="275" spans="4:5" x14ac:dyDescent="0.25">
      <c r="D275" s="2">
        <v>32</v>
      </c>
      <c r="E275" s="6">
        <f t="shared" ca="1" si="4"/>
        <v>3.5441769041769042</v>
      </c>
    </row>
    <row r="276" spans="4:5" x14ac:dyDescent="0.25">
      <c r="D276" s="2">
        <v>31.75</v>
      </c>
      <c r="E276" s="6">
        <f t="shared" ca="1" si="4"/>
        <v>3.5014004914004913</v>
      </c>
    </row>
    <row r="277" spans="4:5" x14ac:dyDescent="0.25">
      <c r="D277" s="2">
        <v>31.5</v>
      </c>
      <c r="E277" s="6">
        <f t="shared" ca="1" si="4"/>
        <v>3.4586240786240783</v>
      </c>
    </row>
    <row r="278" spans="4:5" x14ac:dyDescent="0.25">
      <c r="D278" s="2">
        <v>31.25</v>
      </c>
      <c r="E278" s="6">
        <f t="shared" ca="1" si="4"/>
        <v>3.4158476658476662</v>
      </c>
    </row>
    <row r="279" spans="4:5" x14ac:dyDescent="0.25">
      <c r="D279" s="2">
        <v>31</v>
      </c>
      <c r="E279" s="6">
        <f t="shared" ca="1" si="4"/>
        <v>3.3730712530712532</v>
      </c>
    </row>
    <row r="280" spans="4:5" x14ac:dyDescent="0.25">
      <c r="D280" s="2">
        <v>30.75</v>
      </c>
      <c r="E280" s="6">
        <f t="shared" ca="1" si="4"/>
        <v>3.3302948402948402</v>
      </c>
    </row>
    <row r="281" spans="4:5" x14ac:dyDescent="0.25">
      <c r="D281" s="2">
        <v>30.5</v>
      </c>
      <c r="E281" s="6">
        <f t="shared" ca="1" si="4"/>
        <v>3.2875184275184273</v>
      </c>
    </row>
    <row r="282" spans="4:5" x14ac:dyDescent="0.25">
      <c r="D282" s="2">
        <v>30.25</v>
      </c>
      <c r="E282" s="6">
        <f t="shared" ca="1" si="4"/>
        <v>3.2447420147420152</v>
      </c>
    </row>
    <row r="283" spans="4:5" x14ac:dyDescent="0.25">
      <c r="D283" s="2">
        <v>30</v>
      </c>
      <c r="E283" s="6">
        <f t="shared" ca="1" si="4"/>
        <v>3.2019656019656022</v>
      </c>
    </row>
    <row r="284" spans="4:5" x14ac:dyDescent="0.25">
      <c r="D284" s="2">
        <v>29.75</v>
      </c>
      <c r="E284" s="6">
        <f t="shared" ca="1" si="4"/>
        <v>3.1591891891891892</v>
      </c>
    </row>
    <row r="285" spans="4:5" x14ac:dyDescent="0.25">
      <c r="D285" s="2">
        <v>29.5</v>
      </c>
      <c r="E285" s="6">
        <f t="shared" ca="1" si="4"/>
        <v>3.1164127764127763</v>
      </c>
    </row>
    <row r="286" spans="4:5" x14ac:dyDescent="0.25">
      <c r="D286" s="2">
        <v>29.25</v>
      </c>
      <c r="E286" s="6">
        <f t="shared" ca="1" si="4"/>
        <v>3.0736363636363633</v>
      </c>
    </row>
    <row r="287" spans="4:5" x14ac:dyDescent="0.25">
      <c r="D287" s="2">
        <v>29</v>
      </c>
      <c r="E287" s="6">
        <f t="shared" ca="1" si="4"/>
        <v>3.0308599508599512</v>
      </c>
    </row>
    <row r="288" spans="4:5" x14ac:dyDescent="0.25">
      <c r="D288" s="2">
        <v>28.75</v>
      </c>
      <c r="E288" s="6">
        <f t="shared" ca="1" si="4"/>
        <v>2.9880835380835382</v>
      </c>
    </row>
    <row r="289" spans="4:5" x14ac:dyDescent="0.25">
      <c r="D289" s="2">
        <v>28.5</v>
      </c>
      <c r="E289" s="6">
        <f t="shared" ca="1" si="4"/>
        <v>2.9453071253071252</v>
      </c>
    </row>
    <row r="290" spans="4:5" x14ac:dyDescent="0.25">
      <c r="D290" s="2">
        <v>28.25</v>
      </c>
      <c r="E290" s="6">
        <f t="shared" ca="1" si="4"/>
        <v>2.9025307125307123</v>
      </c>
    </row>
    <row r="291" spans="4:5" x14ac:dyDescent="0.25">
      <c r="D291" s="2">
        <v>28</v>
      </c>
      <c r="E291" s="6">
        <f t="shared" ca="1" si="4"/>
        <v>2.8597542997543002</v>
      </c>
    </row>
    <row r="292" spans="4:5" x14ac:dyDescent="0.25">
      <c r="D292" s="2">
        <v>27.75</v>
      </c>
      <c r="E292" s="6">
        <f t="shared" ca="1" si="4"/>
        <v>2.8169778869778872</v>
      </c>
    </row>
    <row r="293" spans="4:5" x14ac:dyDescent="0.25">
      <c r="D293" s="2">
        <v>27.5</v>
      </c>
      <c r="E293" s="6">
        <f t="shared" ca="1" si="4"/>
        <v>2.7742014742014742</v>
      </c>
    </row>
    <row r="294" spans="4:5" x14ac:dyDescent="0.25">
      <c r="D294" s="2">
        <v>27.25</v>
      </c>
      <c r="E294" s="6">
        <f t="shared" ca="1" si="4"/>
        <v>2.7314250614250613</v>
      </c>
    </row>
    <row r="295" spans="4:5" x14ac:dyDescent="0.25">
      <c r="D295" s="2">
        <v>27</v>
      </c>
      <c r="E295" s="6">
        <f t="shared" ca="1" si="4"/>
        <v>2.6886486486486483</v>
      </c>
    </row>
    <row r="296" spans="4:5" x14ac:dyDescent="0.25">
      <c r="D296" s="2">
        <v>26.75</v>
      </c>
      <c r="E296" s="6">
        <f t="shared" ca="1" si="4"/>
        <v>2.6458722358722362</v>
      </c>
    </row>
    <row r="297" spans="4:5" x14ac:dyDescent="0.25">
      <c r="D297" s="2">
        <v>26.5</v>
      </c>
      <c r="E297" s="6">
        <f t="shared" ca="1" si="4"/>
        <v>2.6030958230958232</v>
      </c>
    </row>
    <row r="298" spans="4:5" x14ac:dyDescent="0.25">
      <c r="D298" s="2">
        <v>26.25</v>
      </c>
      <c r="E298" s="6">
        <f t="shared" ca="1" si="4"/>
        <v>2.5603194103194102</v>
      </c>
    </row>
    <row r="299" spans="4:5" x14ac:dyDescent="0.25">
      <c r="D299" s="2">
        <v>26</v>
      </c>
      <c r="E299" s="6">
        <f t="shared" ca="1" si="4"/>
        <v>2.5175429975429973</v>
      </c>
    </row>
    <row r="300" spans="4:5" x14ac:dyDescent="0.25">
      <c r="D300" s="2">
        <v>25.75</v>
      </c>
      <c r="E300" s="6">
        <f t="shared" ca="1" si="4"/>
        <v>2.4747665847665843</v>
      </c>
    </row>
    <row r="301" spans="4:5" x14ac:dyDescent="0.25">
      <c r="D301" s="2">
        <v>25.5</v>
      </c>
      <c r="E301" s="6">
        <f t="shared" ca="1" si="4"/>
        <v>2.4319901719901722</v>
      </c>
    </row>
    <row r="302" spans="4:5" x14ac:dyDescent="0.25">
      <c r="D302" s="2">
        <v>25.25</v>
      </c>
      <c r="E302" s="6">
        <f t="shared" ca="1" si="4"/>
        <v>2.3892137592137592</v>
      </c>
    </row>
    <row r="303" spans="4:5" x14ac:dyDescent="0.25">
      <c r="D303" s="2">
        <v>25</v>
      </c>
      <c r="E303" s="6">
        <f t="shared" ca="1" si="4"/>
        <v>2.3464373464373462</v>
      </c>
    </row>
    <row r="304" spans="4:5" x14ac:dyDescent="0.25">
      <c r="D304" s="2">
        <v>24.75</v>
      </c>
      <c r="E304" s="6">
        <f t="shared" ca="1" si="4"/>
        <v>2.3036609336609333</v>
      </c>
    </row>
    <row r="305" spans="4:5" x14ac:dyDescent="0.25">
      <c r="D305" s="2">
        <v>24.5</v>
      </c>
      <c r="E305" s="6">
        <f t="shared" ca="1" si="4"/>
        <v>2.2608845208845212</v>
      </c>
    </row>
    <row r="306" spans="4:5" x14ac:dyDescent="0.25">
      <c r="D306" s="2">
        <v>24.25</v>
      </c>
      <c r="E306" s="6">
        <f t="shared" ca="1" si="4"/>
        <v>2.2181081081081082</v>
      </c>
    </row>
    <row r="307" spans="4:5" x14ac:dyDescent="0.25">
      <c r="D307" s="2">
        <v>24</v>
      </c>
      <c r="E307" s="6">
        <f t="shared" ca="1" si="4"/>
        <v>2.1753316953316952</v>
      </c>
    </row>
    <row r="308" spans="4:5" x14ac:dyDescent="0.25">
      <c r="D308" s="2">
        <v>23.75</v>
      </c>
      <c r="E308" s="6">
        <f t="shared" ca="1" si="4"/>
        <v>2.1325552825552823</v>
      </c>
    </row>
    <row r="309" spans="4:5" x14ac:dyDescent="0.25">
      <c r="D309" s="2">
        <v>23.5</v>
      </c>
      <c r="E309" s="6">
        <f t="shared" ca="1" si="4"/>
        <v>2.0897788697788693</v>
      </c>
    </row>
    <row r="310" spans="4:5" x14ac:dyDescent="0.25">
      <c r="D310" s="2">
        <v>23.25</v>
      </c>
      <c r="E310" s="6">
        <f t="shared" ca="1" si="4"/>
        <v>2.0470024570024568</v>
      </c>
    </row>
    <row r="311" spans="4:5" x14ac:dyDescent="0.25">
      <c r="D311" s="2">
        <v>23</v>
      </c>
      <c r="E311" s="6">
        <f t="shared" ca="1" si="4"/>
        <v>2.0042260442260442</v>
      </c>
    </row>
    <row r="312" spans="4:5" x14ac:dyDescent="0.25">
      <c r="D312" s="2">
        <v>22.75</v>
      </c>
      <c r="E312" s="6">
        <f t="shared" ca="1" si="4"/>
        <v>1.9575945945945947</v>
      </c>
    </row>
    <row r="313" spans="4:5" x14ac:dyDescent="0.25">
      <c r="D313" s="2">
        <v>22.5</v>
      </c>
      <c r="E313" s="6">
        <f t="shared" ca="1" si="4"/>
        <v>1.91054054054054</v>
      </c>
    </row>
    <row r="314" spans="4:5" x14ac:dyDescent="0.25">
      <c r="D314" s="2">
        <v>22.25</v>
      </c>
      <c r="E314" s="6">
        <f t="shared" ca="1" si="4"/>
        <v>1.8634864864864862</v>
      </c>
    </row>
    <row r="315" spans="4:5" x14ac:dyDescent="0.25">
      <c r="D315" s="2">
        <v>22</v>
      </c>
      <c r="E315" s="6">
        <f t="shared" ca="1" si="4"/>
        <v>1.8164324324324324</v>
      </c>
    </row>
    <row r="316" spans="4:5" x14ac:dyDescent="0.25">
      <c r="D316" s="2">
        <v>21.75</v>
      </c>
      <c r="E316" s="6">
        <f t="shared" ca="1" si="4"/>
        <v>1.7693783783783785</v>
      </c>
    </row>
    <row r="317" spans="4:5" x14ac:dyDescent="0.25">
      <c r="D317" s="2">
        <v>21.5</v>
      </c>
      <c r="E317" s="6">
        <f t="shared" ca="1" si="4"/>
        <v>1.7223243243243247</v>
      </c>
    </row>
    <row r="318" spans="4:5" x14ac:dyDescent="0.25">
      <c r="D318" s="2">
        <v>21.25</v>
      </c>
      <c r="E318" s="6">
        <f t="shared" ca="1" si="4"/>
        <v>1.67527027027027</v>
      </c>
    </row>
    <row r="319" spans="4:5" x14ac:dyDescent="0.25">
      <c r="D319" s="2">
        <v>21</v>
      </c>
      <c r="E319" s="6">
        <f t="shared" ca="1" si="4"/>
        <v>1.6282162162162162</v>
      </c>
    </row>
    <row r="320" spans="4:5" x14ac:dyDescent="0.25">
      <c r="D320" s="2">
        <v>20.75</v>
      </c>
      <c r="E320" s="6">
        <f t="shared" ca="1" si="4"/>
        <v>1.5811621621621623</v>
      </c>
    </row>
    <row r="321" spans="4:5" x14ac:dyDescent="0.25">
      <c r="D321" s="2">
        <v>20.5</v>
      </c>
      <c r="E321" s="6">
        <f t="shared" ca="1" si="4"/>
        <v>1.534108108108108</v>
      </c>
    </row>
    <row r="322" spans="4:5" x14ac:dyDescent="0.25">
      <c r="D322" s="2">
        <v>20.25</v>
      </c>
      <c r="E322" s="6">
        <f t="shared" ca="1" si="4"/>
        <v>1.4870540540540538</v>
      </c>
    </row>
    <row r="323" spans="4:5" x14ac:dyDescent="0.25">
      <c r="D323" s="2">
        <v>20</v>
      </c>
      <c r="E323" s="6">
        <f t="shared" ca="1" si="4"/>
        <v>1.44</v>
      </c>
    </row>
    <row r="324" spans="4:5" x14ac:dyDescent="0.25">
      <c r="D324" s="2">
        <v>19.75</v>
      </c>
      <c r="E324" s="6">
        <f t="shared" ca="1" si="4"/>
        <v>1.3929459459459461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1.3458918918918918</v>
      </c>
    </row>
    <row r="326" spans="4:5" x14ac:dyDescent="0.25">
      <c r="D326" s="2">
        <v>19.25</v>
      </c>
      <c r="E326" s="6">
        <f t="shared" ca="1" si="5"/>
        <v>1.2988378378378376</v>
      </c>
    </row>
    <row r="327" spans="4:5" x14ac:dyDescent="0.25">
      <c r="D327" s="2">
        <v>19</v>
      </c>
      <c r="E327" s="6">
        <f t="shared" ca="1" si="5"/>
        <v>1.2517837837837837</v>
      </c>
    </row>
    <row r="328" spans="4:5" x14ac:dyDescent="0.25">
      <c r="D328" s="2">
        <v>18.75</v>
      </c>
      <c r="E328" s="6">
        <f t="shared" ca="1" si="5"/>
        <v>1.2047297297297299</v>
      </c>
    </row>
    <row r="329" spans="4:5" x14ac:dyDescent="0.25">
      <c r="D329" s="2">
        <v>18.5</v>
      </c>
      <c r="E329" s="6">
        <f t="shared" ca="1" si="5"/>
        <v>1.1576756756756756</v>
      </c>
    </row>
    <row r="330" spans="4:5" x14ac:dyDescent="0.25">
      <c r="D330" s="2">
        <v>18.25</v>
      </c>
      <c r="E330" s="6">
        <f t="shared" ca="1" si="5"/>
        <v>1.1106216216216214</v>
      </c>
    </row>
    <row r="331" spans="4:5" x14ac:dyDescent="0.25">
      <c r="D331" s="2">
        <v>18</v>
      </c>
      <c r="E331" s="6">
        <f t="shared" ca="1" si="5"/>
        <v>1.0635675675675675</v>
      </c>
    </row>
    <row r="332" spans="4:5" x14ac:dyDescent="0.25">
      <c r="D332" s="2">
        <v>17.75</v>
      </c>
      <c r="E332" s="6">
        <f t="shared" ca="1" si="5"/>
        <v>1.0165135135135137</v>
      </c>
    </row>
    <row r="333" spans="4:5" x14ac:dyDescent="0.25">
      <c r="D333" s="2">
        <v>17.5</v>
      </c>
      <c r="E333" s="6">
        <f t="shared" ca="1" si="5"/>
        <v>0.96676470588235297</v>
      </c>
    </row>
    <row r="334" spans="4:5" x14ac:dyDescent="0.25">
      <c r="D334" s="2">
        <v>17.25</v>
      </c>
      <c r="E334" s="6">
        <f t="shared" ca="1" si="5"/>
        <v>0.91555882352941165</v>
      </c>
    </row>
    <row r="335" spans="4:5" x14ac:dyDescent="0.25">
      <c r="D335" s="2">
        <v>17</v>
      </c>
      <c r="E335" s="6">
        <f t="shared" ca="1" si="5"/>
        <v>0.86435294117647032</v>
      </c>
    </row>
    <row r="336" spans="4:5" x14ac:dyDescent="0.25">
      <c r="D336" s="2">
        <v>16.75</v>
      </c>
      <c r="E336" s="6">
        <f t="shared" ca="1" si="5"/>
        <v>0.81314705882352944</v>
      </c>
    </row>
    <row r="337" spans="4:5" x14ac:dyDescent="0.25">
      <c r="D337" s="2">
        <v>16.5</v>
      </c>
      <c r="E337" s="6">
        <f t="shared" ca="1" si="5"/>
        <v>0.76194117647058812</v>
      </c>
    </row>
    <row r="338" spans="4:5" x14ac:dyDescent="0.25">
      <c r="D338" s="2">
        <v>16.25</v>
      </c>
      <c r="E338" s="6">
        <f t="shared" ca="1" si="5"/>
        <v>0.71073529411764724</v>
      </c>
    </row>
    <row r="339" spans="4:5" x14ac:dyDescent="0.25">
      <c r="D339" s="2">
        <v>16</v>
      </c>
      <c r="E339" s="6">
        <f t="shared" ca="1" si="5"/>
        <v>0.65952941176470592</v>
      </c>
    </row>
    <row r="340" spans="4:5" x14ac:dyDescent="0.25">
      <c r="D340" s="2">
        <v>15.75</v>
      </c>
      <c r="E340" s="6">
        <f t="shared" ca="1" si="5"/>
        <v>0.6083235294117646</v>
      </c>
    </row>
    <row r="341" spans="4:5" x14ac:dyDescent="0.25">
      <c r="D341" s="2">
        <v>15.5</v>
      </c>
      <c r="E341" s="6">
        <f t="shared" ca="1" si="5"/>
        <v>0.55711764705882372</v>
      </c>
    </row>
    <row r="342" spans="4:5" x14ac:dyDescent="0.25">
      <c r="D342" s="2">
        <v>15.25</v>
      </c>
      <c r="E342" s="6">
        <f t="shared" ca="1" si="5"/>
        <v>0.50591176470588239</v>
      </c>
    </row>
    <row r="343" spans="4:5" x14ac:dyDescent="0.25">
      <c r="D343" s="2">
        <v>15</v>
      </c>
      <c r="E343" s="6">
        <f t="shared" ca="1" si="5"/>
        <v>0.49333910034602074</v>
      </c>
    </row>
    <row r="344" spans="4:5" x14ac:dyDescent="0.25">
      <c r="D344" s="2">
        <v>14.75</v>
      </c>
      <c r="E344" s="6">
        <f t="shared" ca="1" si="5"/>
        <v>0.48580882352941179</v>
      </c>
    </row>
    <row r="345" spans="4:5" x14ac:dyDescent="0.25">
      <c r="D345" s="2">
        <v>14.5</v>
      </c>
      <c r="E345" s="6">
        <f t="shared" ca="1" si="5"/>
        <v>0.47827854671280279</v>
      </c>
    </row>
    <row r="346" spans="4:5" x14ac:dyDescent="0.25">
      <c r="D346" s="2">
        <v>14.25</v>
      </c>
      <c r="E346" s="6">
        <f t="shared" ca="1" si="5"/>
        <v>0.47074826989619378</v>
      </c>
    </row>
    <row r="347" spans="4:5" x14ac:dyDescent="0.25">
      <c r="D347" s="2">
        <v>14</v>
      </c>
      <c r="E347" s="6">
        <f t="shared" ca="1" si="5"/>
        <v>0.46321799307958478</v>
      </c>
    </row>
    <row r="348" spans="4:5" x14ac:dyDescent="0.25">
      <c r="D348" s="2">
        <v>13.75</v>
      </c>
      <c r="E348" s="6">
        <f t="shared" ca="1" si="5"/>
        <v>0.45568771626297577</v>
      </c>
    </row>
    <row r="349" spans="4:5" x14ac:dyDescent="0.25">
      <c r="D349" s="2">
        <v>13.5</v>
      </c>
      <c r="E349" s="6">
        <f t="shared" ca="1" si="5"/>
        <v>0.44815743944636677</v>
      </c>
    </row>
    <row r="350" spans="4:5" x14ac:dyDescent="0.25">
      <c r="D350" s="2">
        <v>13.25</v>
      </c>
      <c r="E350" s="6">
        <f t="shared" ca="1" si="5"/>
        <v>0.44062716262975776</v>
      </c>
    </row>
    <row r="351" spans="4:5" x14ac:dyDescent="0.25">
      <c r="D351" s="2">
        <v>13</v>
      </c>
      <c r="E351" s="6">
        <f t="shared" ca="1" si="5"/>
        <v>0.43309688581314881</v>
      </c>
    </row>
    <row r="352" spans="4:5" x14ac:dyDescent="0.25">
      <c r="D352" s="2">
        <v>12.75</v>
      </c>
      <c r="E352" s="6">
        <f t="shared" ca="1" si="5"/>
        <v>0.42556660899653981</v>
      </c>
    </row>
    <row r="353" spans="4:5" x14ac:dyDescent="0.25">
      <c r="D353" s="2">
        <v>12.5</v>
      </c>
      <c r="E353" s="6">
        <f t="shared" ca="1" si="5"/>
        <v>0.4180363321799308</v>
      </c>
    </row>
    <row r="354" spans="4:5" x14ac:dyDescent="0.25">
      <c r="D354" s="2">
        <v>12.25</v>
      </c>
      <c r="E354" s="6">
        <f t="shared" ca="1" si="5"/>
        <v>0.4105060553633218</v>
      </c>
    </row>
    <row r="355" spans="4:5" x14ac:dyDescent="0.25">
      <c r="D355" s="2">
        <v>12</v>
      </c>
      <c r="E355" s="6">
        <f t="shared" ca="1" si="5"/>
        <v>0.40297577854671279</v>
      </c>
    </row>
    <row r="356" spans="4:5" x14ac:dyDescent="0.25">
      <c r="D356" s="2">
        <v>11.75</v>
      </c>
      <c r="E356" s="6">
        <f t="shared" ca="1" si="5"/>
        <v>0.39544550173010379</v>
      </c>
    </row>
    <row r="357" spans="4:5" x14ac:dyDescent="0.25">
      <c r="D357" s="2">
        <v>11.5</v>
      </c>
      <c r="E357" s="6">
        <f t="shared" ca="1" si="5"/>
        <v>0.38791522491349478</v>
      </c>
    </row>
    <row r="358" spans="4:5" x14ac:dyDescent="0.25">
      <c r="D358" s="2">
        <v>11.25</v>
      </c>
      <c r="E358" s="6">
        <f t="shared" ca="1" si="5"/>
        <v>0.38038494809688578</v>
      </c>
    </row>
    <row r="359" spans="4:5" x14ac:dyDescent="0.25">
      <c r="D359" s="2">
        <v>11</v>
      </c>
      <c r="E359" s="6">
        <f t="shared" ca="1" si="5"/>
        <v>0.37285467128027677</v>
      </c>
    </row>
    <row r="360" spans="4:5" x14ac:dyDescent="0.25">
      <c r="D360" s="2">
        <v>10.75</v>
      </c>
      <c r="E360" s="6">
        <f t="shared" ca="1" si="5"/>
        <v>0.36532439446366782</v>
      </c>
    </row>
    <row r="361" spans="4:5" x14ac:dyDescent="0.25">
      <c r="D361" s="2">
        <v>10.5</v>
      </c>
      <c r="E361" s="6">
        <f t="shared" ca="1" si="5"/>
        <v>0.35779411764705882</v>
      </c>
    </row>
    <row r="362" spans="4:5" x14ac:dyDescent="0.25">
      <c r="D362" s="2">
        <v>10.25</v>
      </c>
      <c r="E362" s="6">
        <f t="shared" ca="1" si="5"/>
        <v>0.35026384083044981</v>
      </c>
    </row>
    <row r="363" spans="4:5" x14ac:dyDescent="0.25">
      <c r="D363" s="2">
        <v>10</v>
      </c>
      <c r="E363" s="6">
        <f t="shared" ca="1" si="5"/>
        <v>0.34273356401384081</v>
      </c>
    </row>
    <row r="364" spans="4:5" x14ac:dyDescent="0.25">
      <c r="D364" s="2">
        <v>9.75</v>
      </c>
      <c r="E364" s="6">
        <f t="shared" ca="1" si="5"/>
        <v>0.3352032871972318</v>
      </c>
    </row>
    <row r="365" spans="4:5" x14ac:dyDescent="0.25">
      <c r="D365" s="2">
        <v>9.5</v>
      </c>
      <c r="E365" s="6">
        <f t="shared" ca="1" si="5"/>
        <v>0.3276730103806228</v>
      </c>
    </row>
    <row r="366" spans="4:5" x14ac:dyDescent="0.25">
      <c r="D366" s="2">
        <v>9.25</v>
      </c>
      <c r="E366" s="6">
        <f t="shared" ca="1" si="5"/>
        <v>0.32014273356401379</v>
      </c>
    </row>
    <row r="367" spans="4:5" x14ac:dyDescent="0.25">
      <c r="D367" s="2">
        <v>9</v>
      </c>
      <c r="E367" s="6">
        <f t="shared" ca="1" si="5"/>
        <v>0.31261245674740484</v>
      </c>
    </row>
    <row r="368" spans="4:5" x14ac:dyDescent="0.25">
      <c r="D368" s="2">
        <v>8.75</v>
      </c>
      <c r="E368" s="6">
        <f t="shared" ca="1" si="5"/>
        <v>0.30508217993079584</v>
      </c>
    </row>
    <row r="369" spans="4:5" x14ac:dyDescent="0.25">
      <c r="D369" s="2">
        <v>8.5</v>
      </c>
      <c r="E369" s="6">
        <f t="shared" ca="1" si="5"/>
        <v>0.29755190311418683</v>
      </c>
    </row>
    <row r="370" spans="4:5" x14ac:dyDescent="0.25">
      <c r="D370" s="2">
        <v>8.25</v>
      </c>
      <c r="E370" s="6">
        <f t="shared" ca="1" si="5"/>
        <v>0.29002162629757783</v>
      </c>
    </row>
    <row r="371" spans="4:5" x14ac:dyDescent="0.25">
      <c r="D371" s="2">
        <v>8</v>
      </c>
      <c r="E371" s="6">
        <f t="shared" ca="1" si="5"/>
        <v>0.28249134948096882</v>
      </c>
    </row>
    <row r="372" spans="4:5" x14ac:dyDescent="0.25">
      <c r="D372" s="2">
        <v>7.75</v>
      </c>
      <c r="E372" s="6">
        <f t="shared" ca="1" si="5"/>
        <v>0.27496107266435982</v>
      </c>
    </row>
    <row r="373" spans="4:5" x14ac:dyDescent="0.25">
      <c r="D373" s="2">
        <v>7.5</v>
      </c>
      <c r="E373" s="6">
        <f t="shared" ca="1" si="5"/>
        <v>0.26743079584775081</v>
      </c>
    </row>
    <row r="374" spans="4:5" x14ac:dyDescent="0.25">
      <c r="D374" s="2">
        <v>7.25</v>
      </c>
      <c r="E374" s="6">
        <f t="shared" ca="1" si="5"/>
        <v>0.25990051903114186</v>
      </c>
    </row>
    <row r="375" spans="4:5" x14ac:dyDescent="0.25">
      <c r="D375" s="2">
        <v>7</v>
      </c>
      <c r="E375" s="6">
        <f t="shared" ca="1" si="5"/>
        <v>0.25237024221453286</v>
      </c>
    </row>
    <row r="376" spans="4:5" x14ac:dyDescent="0.25">
      <c r="D376" s="2">
        <v>6.75</v>
      </c>
      <c r="E376" s="6">
        <f t="shared" ca="1" si="5"/>
        <v>0.24533984375000001</v>
      </c>
    </row>
    <row r="377" spans="4:5" x14ac:dyDescent="0.25">
      <c r="D377" s="2">
        <v>6.5</v>
      </c>
      <c r="E377" s="6">
        <f t="shared" ca="1" si="5"/>
        <v>0.23853906250000001</v>
      </c>
    </row>
    <row r="378" spans="4:5" x14ac:dyDescent="0.25">
      <c r="D378" s="2">
        <v>6.25</v>
      </c>
      <c r="E378" s="6">
        <f t="shared" ca="1" si="5"/>
        <v>0.23173828125000001</v>
      </c>
    </row>
    <row r="379" spans="4:5" x14ac:dyDescent="0.25">
      <c r="D379" s="2">
        <v>6</v>
      </c>
      <c r="E379" s="6">
        <f t="shared" ca="1" si="5"/>
        <v>0.22493750000000001</v>
      </c>
    </row>
    <row r="380" spans="4:5" x14ac:dyDescent="0.25">
      <c r="D380" s="2">
        <v>5.75</v>
      </c>
      <c r="E380" s="6">
        <f t="shared" ca="1" si="5"/>
        <v>0.21813671874999999</v>
      </c>
    </row>
    <row r="381" spans="4:5" x14ac:dyDescent="0.25">
      <c r="D381" s="2">
        <v>5.5</v>
      </c>
      <c r="E381" s="6">
        <f t="shared" ca="1" si="5"/>
        <v>0.21133593749999999</v>
      </c>
    </row>
    <row r="382" spans="4:5" x14ac:dyDescent="0.25">
      <c r="D382" s="2">
        <v>5.25</v>
      </c>
      <c r="E382" s="6">
        <f t="shared" ca="1" si="5"/>
        <v>0.20453515624999999</v>
      </c>
    </row>
    <row r="383" spans="4:5" x14ac:dyDescent="0.25">
      <c r="D383" s="2">
        <v>5</v>
      </c>
      <c r="E383" s="6">
        <f t="shared" ca="1" si="5"/>
        <v>0.19773437499999999</v>
      </c>
    </row>
    <row r="384" spans="4:5" x14ac:dyDescent="0.25">
      <c r="D384" s="2">
        <v>4.75</v>
      </c>
      <c r="E384" s="6">
        <f t="shared" ca="1" si="5"/>
        <v>0.19093359374999999</v>
      </c>
    </row>
    <row r="385" spans="4:5" x14ac:dyDescent="0.25">
      <c r="D385" s="2">
        <v>4.5</v>
      </c>
      <c r="E385" s="6">
        <f t="shared" ca="1" si="5"/>
        <v>0.18413281249999999</v>
      </c>
    </row>
    <row r="386" spans="4:5" x14ac:dyDescent="0.25">
      <c r="D386" s="2">
        <v>4.25</v>
      </c>
      <c r="E386" s="6">
        <f t="shared" ca="1" si="5"/>
        <v>0.17733203124999999</v>
      </c>
    </row>
    <row r="387" spans="4:5" x14ac:dyDescent="0.25">
      <c r="D387" s="2">
        <v>4</v>
      </c>
      <c r="E387" s="6">
        <f t="shared" ca="1" si="5"/>
        <v>0.17053125</v>
      </c>
    </row>
    <row r="388" spans="4:5" x14ac:dyDescent="0.25">
      <c r="D388" s="2">
        <v>3.75</v>
      </c>
      <c r="E388" s="6">
        <f t="shared" ca="1" si="5"/>
        <v>0.16373046875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0.1569296875</v>
      </c>
    </row>
    <row r="390" spans="4:5" x14ac:dyDescent="0.25">
      <c r="D390" s="2">
        <v>3.25</v>
      </c>
      <c r="E390" s="6">
        <f t="shared" ca="1" si="6"/>
        <v>0.15012890625</v>
      </c>
    </row>
    <row r="391" spans="4:5" x14ac:dyDescent="0.25">
      <c r="D391" s="2">
        <v>3</v>
      </c>
      <c r="E391" s="6">
        <f t="shared" ca="1" si="6"/>
        <v>0.143328125</v>
      </c>
    </row>
    <row r="392" spans="4:5" x14ac:dyDescent="0.25">
      <c r="D392" s="2">
        <v>2.75</v>
      </c>
      <c r="E392" s="6">
        <f t="shared" ca="1" si="6"/>
        <v>0.13652734374999997</v>
      </c>
    </row>
    <row r="393" spans="4:5" x14ac:dyDescent="0.25">
      <c r="D393" s="2">
        <v>2.5</v>
      </c>
      <c r="E393" s="6">
        <f t="shared" ca="1" si="6"/>
        <v>0.12972656249999998</v>
      </c>
    </row>
    <row r="394" spans="4:5" x14ac:dyDescent="0.25">
      <c r="D394" s="2">
        <v>2.25</v>
      </c>
      <c r="E394" s="6">
        <f t="shared" ca="1" si="6"/>
        <v>0.12142152173913044</v>
      </c>
    </row>
    <row r="395" spans="4:5" x14ac:dyDescent="0.25">
      <c r="D395" s="2">
        <v>2</v>
      </c>
      <c r="E395" s="6">
        <f t="shared" ca="1" si="6"/>
        <v>0.10968869565217391</v>
      </c>
    </row>
    <row r="396" spans="4:5" x14ac:dyDescent="0.25">
      <c r="D396" s="2">
        <v>1.75</v>
      </c>
      <c r="E396" s="6">
        <f t="shared" ca="1" si="6"/>
        <v>9.7955869565217388E-2</v>
      </c>
    </row>
    <row r="397" spans="4:5" x14ac:dyDescent="0.25">
      <c r="D397" s="2">
        <v>1.5</v>
      </c>
      <c r="E397" s="6">
        <f t="shared" ca="1" si="6"/>
        <v>8.6223043478260875E-2</v>
      </c>
    </row>
    <row r="398" spans="4:5" x14ac:dyDescent="0.25">
      <c r="D398" s="2">
        <v>1.25</v>
      </c>
      <c r="E398" s="6">
        <f t="shared" ca="1" si="6"/>
        <v>7.4490217391304347E-2</v>
      </c>
    </row>
    <row r="399" spans="4:5" x14ac:dyDescent="0.25">
      <c r="D399" s="2">
        <v>1</v>
      </c>
      <c r="E399" s="6">
        <f t="shared" ca="1" si="6"/>
        <v>6.283542857142857E-2</v>
      </c>
    </row>
    <row r="400" spans="4:5" x14ac:dyDescent="0.25">
      <c r="D400" s="2">
        <v>0.75</v>
      </c>
      <c r="E400" s="6">
        <f t="shared" ca="1" si="6"/>
        <v>5.4876571428571427E-2</v>
      </c>
    </row>
    <row r="401" spans="4:5" x14ac:dyDescent="0.25">
      <c r="D401" s="2">
        <v>0.5</v>
      </c>
      <c r="E401" s="6">
        <f t="shared" ca="1" si="6"/>
        <v>4.6917714285714285E-2</v>
      </c>
    </row>
    <row r="402" spans="4:5" x14ac:dyDescent="0.25">
      <c r="D402" s="2">
        <v>0.25</v>
      </c>
      <c r="E402" s="6">
        <f t="shared" ca="1" si="6"/>
        <v>3.8958857142857142E-2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73" t="s">
        <v>20</v>
      </c>
      <c r="E1" s="474"/>
      <c r="F1" s="474"/>
      <c r="G1" s="475"/>
      <c r="H1" s="313"/>
    </row>
    <row r="2" spans="1:15" ht="16.2" thickBot="1" x14ac:dyDescent="0.35">
      <c r="B2" s="314" t="s">
        <v>3</v>
      </c>
      <c r="C2" s="315"/>
      <c r="D2" s="476" t="s">
        <v>5</v>
      </c>
      <c r="E2" s="477"/>
      <c r="F2" s="477"/>
      <c r="G2" s="478"/>
      <c r="H2" s="313"/>
    </row>
    <row r="3" spans="1:15" ht="13.8" thickBot="1" x14ac:dyDescent="0.3">
      <c r="B3" s="316" t="s">
        <v>1</v>
      </c>
      <c r="C3" s="317"/>
      <c r="D3" s="466" t="str">
        <f>Statistik!C3</f>
        <v>20.09.2021</v>
      </c>
      <c r="E3" s="466"/>
      <c r="F3" s="466"/>
      <c r="G3" s="467"/>
      <c r="H3" s="318"/>
    </row>
    <row r="4" spans="1:15" ht="13.8" thickBot="1" x14ac:dyDescent="0.3">
      <c r="B4" s="319" t="s">
        <v>42</v>
      </c>
      <c r="C4" s="320"/>
      <c r="D4" s="466">
        <f>Statistik!C4</f>
        <v>0</v>
      </c>
      <c r="E4" s="466"/>
      <c r="F4" s="466"/>
      <c r="G4" s="467"/>
      <c r="H4" s="321"/>
    </row>
    <row r="5" spans="1:15" ht="13.8" thickBot="1" x14ac:dyDescent="0.3">
      <c r="B5" s="319" t="s">
        <v>43</v>
      </c>
      <c r="C5" s="320"/>
      <c r="D5" s="466">
        <f>Statistik!C5</f>
        <v>0</v>
      </c>
      <c r="E5" s="466"/>
      <c r="F5" s="466"/>
      <c r="G5" s="467"/>
      <c r="H5" s="322"/>
    </row>
    <row r="6" spans="1:15" ht="13.8" thickBot="1" x14ac:dyDescent="0.3">
      <c r="B6" s="319" t="s">
        <v>0</v>
      </c>
      <c r="C6" s="320"/>
      <c r="D6" s="466" t="str">
        <f>Statistik!C6</f>
        <v xml:space="preserve">MS1 SP US </v>
      </c>
      <c r="E6" s="466"/>
      <c r="F6" s="466"/>
      <c r="G6" s="467"/>
      <c r="H6" s="323"/>
    </row>
    <row r="7" spans="1:15" ht="13.8" thickBot="1" x14ac:dyDescent="0.3">
      <c r="B7" s="319" t="s">
        <v>4</v>
      </c>
      <c r="C7" s="320"/>
      <c r="D7" s="466" t="str">
        <f>Statistik!C7</f>
        <v>US</v>
      </c>
      <c r="E7" s="466"/>
      <c r="F7" s="466"/>
      <c r="G7" s="467"/>
      <c r="H7" s="318"/>
    </row>
    <row r="8" spans="1:15" ht="13.8" thickBot="1" x14ac:dyDescent="0.3">
      <c r="B8" s="319" t="s">
        <v>11</v>
      </c>
      <c r="C8" s="320"/>
      <c r="D8" s="468">
        <f>Statistik!C8</f>
        <v>2.8719126938541069E-4</v>
      </c>
      <c r="E8" s="468"/>
      <c r="F8" s="468"/>
      <c r="G8" s="469"/>
      <c r="H8" s="324"/>
      <c r="I8" s="470" t="s">
        <v>202</v>
      </c>
      <c r="J8" s="470"/>
      <c r="M8" s="374" t="s">
        <v>213</v>
      </c>
    </row>
    <row r="9" spans="1:15" ht="13.8" thickBot="1" x14ac:dyDescent="0.3">
      <c r="B9" s="325" t="s">
        <v>6</v>
      </c>
      <c r="C9" s="326"/>
      <c r="D9" s="471">
        <f>Statistik!C9</f>
        <v>17415</v>
      </c>
      <c r="E9" s="471"/>
      <c r="F9" s="471"/>
      <c r="G9" s="472"/>
      <c r="H9" s="322"/>
      <c r="I9" s="470" t="s">
        <v>203</v>
      </c>
      <c r="J9" s="470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64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17410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1.8171547519833738E-2</v>
      </c>
      <c r="O11" s="373" t="s">
        <v>114</v>
      </c>
    </row>
    <row r="12" spans="1:15" x14ac:dyDescent="0.25">
      <c r="A12" s="464"/>
      <c r="B12" s="344">
        <v>128</v>
      </c>
      <c r="C12" s="345">
        <f t="shared" ref="C12:C26" si="1">B12/10</f>
        <v>12.8</v>
      </c>
      <c r="D12" s="338">
        <f>Statistik!C12</f>
        <v>1140</v>
      </c>
      <c r="E12" s="346">
        <f t="shared" ref="E12:E24" si="2">E13+D12</f>
        <v>17410</v>
      </c>
      <c r="F12" s="340">
        <f t="shared" ref="F12:F26" si="3">D12/$E$11</f>
        <v>6.547960941987363E-2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0.38760306471843964</v>
      </c>
      <c r="M12" s="310" t="s">
        <v>216</v>
      </c>
      <c r="N12" s="375">
        <f>1/J32</f>
        <v>68870.307539081492</v>
      </c>
      <c r="O12" s="373" t="s">
        <v>217</v>
      </c>
    </row>
    <row r="13" spans="1:15" x14ac:dyDescent="0.25">
      <c r="A13" s="465"/>
      <c r="B13" s="344">
        <v>63</v>
      </c>
      <c r="C13" s="345">
        <f t="shared" si="1"/>
        <v>6.3</v>
      </c>
      <c r="D13" s="338">
        <f>Statistik!C13</f>
        <v>1890</v>
      </c>
      <c r="E13" s="346">
        <f t="shared" si="2"/>
        <v>16270</v>
      </c>
      <c r="F13" s="340">
        <f t="shared" si="3"/>
        <v>0.10855829982768524</v>
      </c>
      <c r="G13" s="347">
        <f t="shared" si="0"/>
        <v>0.93452039058012637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1.2964106150559205</v>
      </c>
      <c r="M13" s="310" t="s">
        <v>218</v>
      </c>
      <c r="N13" s="310">
        <f ca="1">10.44/(9.81*N11)</f>
        <v>58.565192773189608</v>
      </c>
      <c r="O13" s="373" t="s">
        <v>219</v>
      </c>
    </row>
    <row r="14" spans="1:15" x14ac:dyDescent="0.25">
      <c r="A14" s="460" t="s">
        <v>53</v>
      </c>
      <c r="B14" s="348">
        <v>31.5</v>
      </c>
      <c r="C14" s="349">
        <f t="shared" si="1"/>
        <v>3.15</v>
      </c>
      <c r="D14" s="338">
        <f>Statistik!C14</f>
        <v>2130</v>
      </c>
      <c r="E14" s="346">
        <f t="shared" si="2"/>
        <v>14380</v>
      </c>
      <c r="F14" s="340">
        <f>D14/$E$11</f>
        <v>0.12234348075818495</v>
      </c>
      <c r="G14" s="347">
        <f t="shared" si="0"/>
        <v>0.82596209075244109</v>
      </c>
      <c r="H14" s="342"/>
      <c r="I14" s="343">
        <f t="shared" si="4"/>
        <v>4.1632104163180852</v>
      </c>
      <c r="J14" s="343">
        <f t="shared" si="5"/>
        <v>2.9386811744765158</v>
      </c>
    </row>
    <row r="15" spans="1:15" x14ac:dyDescent="0.25">
      <c r="A15" s="461"/>
      <c r="B15" s="348">
        <v>16</v>
      </c>
      <c r="C15" s="349">
        <f t="shared" si="1"/>
        <v>1.6</v>
      </c>
      <c r="D15" s="338">
        <f>Statistik!C15</f>
        <v>3225</v>
      </c>
      <c r="E15" s="346">
        <f t="shared" si="2"/>
        <v>12250</v>
      </c>
      <c r="F15" s="340">
        <f t="shared" si="3"/>
        <v>0.1852383687535899</v>
      </c>
      <c r="G15" s="347">
        <f t="shared" si="0"/>
        <v>0.70361860999425618</v>
      </c>
      <c r="H15" s="342"/>
      <c r="I15" s="343">
        <f t="shared" si="4"/>
        <v>2.102659033821578</v>
      </c>
      <c r="J15" s="343">
        <f t="shared" si="5"/>
        <v>8.809719777386805</v>
      </c>
      <c r="M15" s="310" t="s">
        <v>220</v>
      </c>
      <c r="N15" s="310">
        <f ca="1">N13/N12</f>
        <v>8.5036926457684114E-4</v>
      </c>
      <c r="O15" s="373" t="s">
        <v>221</v>
      </c>
    </row>
    <row r="16" spans="1:15" x14ac:dyDescent="0.25">
      <c r="A16" s="461"/>
      <c r="B16" s="348">
        <v>8</v>
      </c>
      <c r="C16" s="349">
        <f t="shared" si="1"/>
        <v>0.8</v>
      </c>
      <c r="D16" s="338">
        <f>Statistik!C16</f>
        <v>2990</v>
      </c>
      <c r="E16" s="346">
        <f t="shared" si="2"/>
        <v>9025</v>
      </c>
      <c r="F16" s="340">
        <f t="shared" si="3"/>
        <v>0.17174037909247558</v>
      </c>
      <c r="G16" s="347">
        <f t="shared" si="0"/>
        <v>0.51838024124066628</v>
      </c>
      <c r="H16" s="342"/>
      <c r="I16" s="343">
        <f t="shared" si="4"/>
        <v>1.0587733840216291</v>
      </c>
      <c r="J16" s="343">
        <f t="shared" si="5"/>
        <v>16.220692896542175</v>
      </c>
      <c r="M16" s="376" t="s">
        <v>223</v>
      </c>
    </row>
    <row r="17" spans="1:11" x14ac:dyDescent="0.25">
      <c r="A17" s="461"/>
      <c r="B17" s="348">
        <v>4</v>
      </c>
      <c r="C17" s="349">
        <f t="shared" si="1"/>
        <v>0.4</v>
      </c>
      <c r="D17" s="338">
        <f>Statistik!C17</f>
        <v>2035</v>
      </c>
      <c r="E17" s="346">
        <f t="shared" si="2"/>
        <v>6035</v>
      </c>
      <c r="F17" s="340">
        <f>D17/$E$11</f>
        <v>0.11688684663986215</v>
      </c>
      <c r="G17" s="347">
        <f t="shared" si="0"/>
        <v>0.3466398621481907</v>
      </c>
      <c r="H17" s="342"/>
      <c r="I17" s="343">
        <f t="shared" si="4"/>
        <v>0.52975376210591196</v>
      </c>
      <c r="J17" s="343">
        <f>F17*100/I17</f>
        <v>22.064373110859258</v>
      </c>
    </row>
    <row r="18" spans="1:11" x14ac:dyDescent="0.25">
      <c r="A18" s="462"/>
      <c r="B18" s="348">
        <v>2</v>
      </c>
      <c r="C18" s="349">
        <f t="shared" si="1"/>
        <v>0.2</v>
      </c>
      <c r="D18" s="338">
        <f>Statistik!C18</f>
        <v>925</v>
      </c>
      <c r="E18" s="346">
        <f t="shared" si="2"/>
        <v>4000</v>
      </c>
      <c r="F18" s="340">
        <f t="shared" si="3"/>
        <v>5.3130384836300976E-2</v>
      </c>
      <c r="G18" s="347">
        <f t="shared" si="0"/>
        <v>0.22975301550832855</v>
      </c>
      <c r="H18" s="342"/>
      <c r="I18" s="343">
        <f t="shared" si="4"/>
        <v>0.26506054336140555</v>
      </c>
      <c r="J18" s="343">
        <f t="shared" si="5"/>
        <v>20.044622320063155</v>
      </c>
    </row>
    <row r="19" spans="1:11" x14ac:dyDescent="0.25">
      <c r="A19" s="463" t="s">
        <v>54</v>
      </c>
      <c r="B19" s="344">
        <v>1</v>
      </c>
      <c r="C19" s="345">
        <f t="shared" si="1"/>
        <v>0.1</v>
      </c>
      <c r="D19" s="338">
        <f>Statistik!C19</f>
        <v>425</v>
      </c>
      <c r="E19" s="346">
        <f t="shared" si="2"/>
        <v>3075</v>
      </c>
      <c r="F19" s="340">
        <f t="shared" si="3"/>
        <v>2.4411257897759907E-2</v>
      </c>
      <c r="G19" s="347">
        <f t="shared" si="0"/>
        <v>0.17662263067202758</v>
      </c>
      <c r="H19" s="342"/>
      <c r="I19" s="343">
        <f t="shared" si="4"/>
        <v>0.1326221665094986</v>
      </c>
      <c r="J19" s="343">
        <f t="shared" si="5"/>
        <v>18.40661975312516</v>
      </c>
    </row>
    <row r="20" spans="1:11" x14ac:dyDescent="0.25">
      <c r="A20" s="464"/>
      <c r="B20" s="344">
        <v>0.5</v>
      </c>
      <c r="C20" s="345">
        <f t="shared" si="1"/>
        <v>0.05</v>
      </c>
      <c r="D20" s="338">
        <f>Statistik!C20</f>
        <v>1445</v>
      </c>
      <c r="E20" s="346">
        <f t="shared" si="2"/>
        <v>2650</v>
      </c>
      <c r="F20" s="340">
        <f t="shared" si="3"/>
        <v>8.2998276852383687E-2</v>
      </c>
      <c r="G20" s="347">
        <f t="shared" si="0"/>
        <v>0.15221137277426766</v>
      </c>
      <c r="H20" s="342"/>
      <c r="I20" s="343">
        <f t="shared" si="4"/>
        <v>6.6357062528508273E-2</v>
      </c>
      <c r="J20" s="343">
        <f t="shared" si="5"/>
        <v>125.07828660547779</v>
      </c>
    </row>
    <row r="21" spans="1:11" x14ac:dyDescent="0.25">
      <c r="A21" s="464"/>
      <c r="B21" s="350">
        <v>0.25</v>
      </c>
      <c r="C21" s="351">
        <f t="shared" si="1"/>
        <v>2.5000000000000001E-2</v>
      </c>
      <c r="D21" s="338">
        <f>Statistik!C21</f>
        <v>800</v>
      </c>
      <c r="E21" s="346">
        <f t="shared" si="2"/>
        <v>1205</v>
      </c>
      <c r="F21" s="340">
        <f t="shared" si="3"/>
        <v>4.595060310166571E-2</v>
      </c>
      <c r="G21" s="347">
        <f t="shared" si="0"/>
        <v>6.9213095921883974E-2</v>
      </c>
      <c r="H21" s="342"/>
      <c r="I21" s="343">
        <f t="shared" si="4"/>
        <v>3.3201536841859614E-2</v>
      </c>
      <c r="J21" s="343">
        <f>F21*100/I21</f>
        <v>138.39902448049457</v>
      </c>
    </row>
    <row r="22" spans="1:11" x14ac:dyDescent="0.25">
      <c r="A22" s="464"/>
      <c r="B22" s="350">
        <v>0.125</v>
      </c>
      <c r="C22" s="351">
        <f t="shared" si="1"/>
        <v>1.2500000000000001E-2</v>
      </c>
      <c r="D22" s="338">
        <f>Statistik!C22</f>
        <v>230</v>
      </c>
      <c r="E22" s="346">
        <f t="shared" si="2"/>
        <v>405</v>
      </c>
      <c r="F22" s="340">
        <f t="shared" si="3"/>
        <v>1.3210798391728892E-2</v>
      </c>
      <c r="G22" s="347">
        <f t="shared" si="0"/>
        <v>2.3262492820218264E-2</v>
      </c>
      <c r="H22" s="342"/>
      <c r="I22" s="343">
        <f t="shared" si="4"/>
        <v>1.6612279185622081E-2</v>
      </c>
      <c r="J22" s="343">
        <f>F22*100/I22</f>
        <v>79.524297925132572</v>
      </c>
    </row>
    <row r="23" spans="1:11" x14ac:dyDescent="0.25">
      <c r="A23" s="465"/>
      <c r="B23" s="350">
        <v>6.3E-2</v>
      </c>
      <c r="C23" s="351">
        <f t="shared" si="1"/>
        <v>6.3E-3</v>
      </c>
      <c r="D23" s="338">
        <f>Statistik!C23</f>
        <v>175</v>
      </c>
      <c r="E23" s="346">
        <f t="shared" si="2"/>
        <v>175</v>
      </c>
      <c r="F23" s="340">
        <f t="shared" si="3"/>
        <v>1.0051694428489374E-2</v>
      </c>
      <c r="G23" s="347">
        <f t="shared" si="0"/>
        <v>1.0051694428489374E-2</v>
      </c>
      <c r="H23" s="342"/>
      <c r="I23" s="343">
        <f t="shared" si="4"/>
        <v>8.3513997492220722E-3</v>
      </c>
      <c r="J23" s="343">
        <f t="shared" ref="J23:J25" si="6">F23*100/I23</f>
        <v>120.3593975899152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0.18065876989853435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1.4520045513555096E-5</v>
      </c>
      <c r="K32" s="372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0.93452039058012637</v>
      </c>
      <c r="C5" s="38">
        <f t="shared" si="1"/>
        <v>6.547960941987363E-2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-0.423753394523397</v>
      </c>
      <c r="G5" s="28">
        <f t="shared" si="4"/>
        <v>1.0306727408168095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0.82596209075244109</v>
      </c>
      <c r="C6" s="38">
        <f t="shared" si="1"/>
        <v>0.10855829982768528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-0.59460419617546501</v>
      </c>
      <c r="G6" s="28">
        <f t="shared" si="4"/>
        <v>0.95962086561064641</v>
      </c>
      <c r="I6" s="30"/>
    </row>
    <row r="7" spans="1:9" x14ac:dyDescent="0.25">
      <c r="A7" s="37">
        <f>Statistik!B15</f>
        <v>16</v>
      </c>
      <c r="B7" s="254">
        <f>Statistik!F15</f>
        <v>0.70361860999425618</v>
      </c>
      <c r="C7" s="38">
        <f t="shared" si="1"/>
        <v>0.12234348075818491</v>
      </c>
      <c r="D7" s="253">
        <f t="shared" si="0"/>
        <v>-4</v>
      </c>
      <c r="E7" s="252">
        <f t="shared" si="2"/>
        <v>-4.4886399617499588</v>
      </c>
      <c r="F7" s="29">
        <f t="shared" si="3"/>
        <v>-0.54915583679077595</v>
      </c>
      <c r="G7" s="28">
        <f t="shared" si="4"/>
        <v>0.48182789487190092</v>
      </c>
      <c r="I7" s="30"/>
    </row>
    <row r="8" spans="1:9" x14ac:dyDescent="0.25">
      <c r="A8" s="37">
        <f>Statistik!B16</f>
        <v>8</v>
      </c>
      <c r="B8" s="254">
        <f>Statistik!F16</f>
        <v>0.51838024124066628</v>
      </c>
      <c r="C8" s="38">
        <f t="shared" si="1"/>
        <v>0.1852383687535899</v>
      </c>
      <c r="D8" s="253">
        <f t="shared" si="0"/>
        <v>-3</v>
      </c>
      <c r="E8" s="252">
        <f t="shared" si="2"/>
        <v>-3.5</v>
      </c>
      <c r="F8" s="29">
        <f t="shared" si="3"/>
        <v>-0.64833429063756465</v>
      </c>
      <c r="G8" s="28">
        <f t="shared" si="4"/>
        <v>0.18371528682805333</v>
      </c>
      <c r="I8" s="30"/>
    </row>
    <row r="9" spans="1:9" x14ac:dyDescent="0.25">
      <c r="A9" s="37">
        <f>Statistik!B17</f>
        <v>4</v>
      </c>
      <c r="B9" s="254">
        <f>Statistik!F17</f>
        <v>0.3466398621481907</v>
      </c>
      <c r="C9" s="38">
        <f t="shared" si="1"/>
        <v>0.17174037909247558</v>
      </c>
      <c r="D9" s="253">
        <f t="shared" si="0"/>
        <v>-2</v>
      </c>
      <c r="E9" s="252">
        <f t="shared" si="2"/>
        <v>-2.5</v>
      </c>
      <c r="F9" s="29">
        <f t="shared" si="3"/>
        <v>-0.42935094773118898</v>
      </c>
      <c r="G9" s="28">
        <f t="shared" si="4"/>
        <v>2.9146609001652412E-6</v>
      </c>
      <c r="I9" s="30"/>
    </row>
    <row r="10" spans="1:9" x14ac:dyDescent="0.25">
      <c r="A10" s="37">
        <f>Statistik!B18</f>
        <v>2</v>
      </c>
      <c r="B10" s="254">
        <f>Statistik!F18</f>
        <v>0.22975301550832855</v>
      </c>
      <c r="C10" s="38">
        <f t="shared" si="1"/>
        <v>0.11688684663986215</v>
      </c>
      <c r="D10" s="253">
        <f t="shared" si="0"/>
        <v>-1</v>
      </c>
      <c r="E10" s="252">
        <f t="shared" si="2"/>
        <v>-1.5</v>
      </c>
      <c r="F10" s="29">
        <f t="shared" si="3"/>
        <v>-0.17533026995979323</v>
      </c>
      <c r="G10" s="28">
        <f t="shared" si="4"/>
        <v>0.11785189058982731</v>
      </c>
      <c r="I10" s="30"/>
    </row>
    <row r="11" spans="1:9" x14ac:dyDescent="0.25">
      <c r="A11" s="37">
        <f>Statistik!B19</f>
        <v>1</v>
      </c>
      <c r="B11" s="254">
        <f>Statistik!F19</f>
        <v>0.17662263067202758</v>
      </c>
      <c r="C11" s="38">
        <f t="shared" si="1"/>
        <v>5.3130384836300976E-2</v>
      </c>
      <c r="D11" s="253">
        <f t="shared" si="0"/>
        <v>0</v>
      </c>
      <c r="E11" s="252">
        <f t="shared" si="2"/>
        <v>-0.5</v>
      </c>
      <c r="F11" s="29">
        <f t="shared" si="3"/>
        <v>-2.6565192418150488E-2</v>
      </c>
      <c r="G11" s="28">
        <f t="shared" si="4"/>
        <v>0.213397950334237</v>
      </c>
      <c r="I11" s="30"/>
    </row>
    <row r="12" spans="1:9" x14ac:dyDescent="0.25">
      <c r="A12" s="37">
        <f>Statistik!B20</f>
        <v>0.5</v>
      </c>
      <c r="B12" s="254">
        <f>Statistik!F20</f>
        <v>0.15221137277426766</v>
      </c>
      <c r="C12" s="38">
        <f t="shared" si="1"/>
        <v>2.4411257897759914E-2</v>
      </c>
      <c r="D12" s="253">
        <f t="shared" si="0"/>
        <v>1</v>
      </c>
      <c r="E12" s="252">
        <f t="shared" si="2"/>
        <v>0.5</v>
      </c>
      <c r="F12" s="29">
        <f t="shared" si="3"/>
        <v>1.2205628948879957E-2</v>
      </c>
      <c r="G12" s="28">
        <f t="shared" si="4"/>
        <v>0.22030512691313492</v>
      </c>
      <c r="I12" s="30"/>
    </row>
    <row r="13" spans="1:9" x14ac:dyDescent="0.25">
      <c r="A13" s="37">
        <f>Statistik!B21</f>
        <v>0.25</v>
      </c>
      <c r="B13" s="254">
        <f>Statistik!F21</f>
        <v>6.9213095921883974E-2</v>
      </c>
      <c r="C13" s="38">
        <f t="shared" si="1"/>
        <v>8.2998276852383687E-2</v>
      </c>
      <c r="D13" s="253">
        <f t="shared" si="0"/>
        <v>2</v>
      </c>
      <c r="E13" s="252">
        <f t="shared" si="2"/>
        <v>1.5</v>
      </c>
      <c r="F13" s="29">
        <f t="shared" si="3"/>
        <v>0.12449741527857552</v>
      </c>
      <c r="G13" s="28">
        <f t="shared" si="4"/>
        <v>1.3307092132189791</v>
      </c>
    </row>
    <row r="14" spans="1:9" x14ac:dyDescent="0.25">
      <c r="A14" s="37">
        <f>Statistik!B22</f>
        <v>0.125</v>
      </c>
      <c r="B14" s="254">
        <f>Statistik!F22</f>
        <v>2.3262492820218264E-2</v>
      </c>
      <c r="C14" s="38">
        <f t="shared" si="1"/>
        <v>4.595060310166571E-2</v>
      </c>
      <c r="D14" s="253">
        <f t="shared" si="0"/>
        <v>3</v>
      </c>
      <c r="E14" s="252">
        <f t="shared" si="2"/>
        <v>2.5</v>
      </c>
      <c r="F14" s="29">
        <f t="shared" si="3"/>
        <v>0.11487650775416428</v>
      </c>
      <c r="G14" s="28">
        <f t="shared" si="4"/>
        <v>1.1506588504570614</v>
      </c>
    </row>
    <row r="15" spans="1:9" x14ac:dyDescent="0.25">
      <c r="A15" s="37">
        <f>Statistik!B23</f>
        <v>6.3E-2</v>
      </c>
      <c r="B15" s="254">
        <f>Statistik!F23</f>
        <v>1.0051694428489374E-2</v>
      </c>
      <c r="C15" s="38">
        <f t="shared" si="1"/>
        <v>1.321079839172889E-2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4.6161861087515771E-2</v>
      </c>
      <c r="G15" s="28">
        <f t="shared" si="4"/>
        <v>0.47533066033201515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1.0051694428489374E-2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4.5233088992002929E-2</v>
      </c>
      <c r="G16" s="28">
        <f t="shared" si="4"/>
        <v>0.4931194274532919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-2.5041196261751972</v>
      </c>
      <c r="G19" s="3"/>
    </row>
    <row r="20" spans="1:8" x14ac:dyDescent="0.25">
      <c r="G20" s="33">
        <f>SUM(G3:G18)</f>
        <v>6.6572128220868567</v>
      </c>
    </row>
    <row r="21" spans="1:8" ht="18" thickBot="1" x14ac:dyDescent="0.35">
      <c r="C21" s="41" t="s">
        <v>75</v>
      </c>
      <c r="F21" s="42"/>
      <c r="G21" s="40">
        <f>SQRT(G20)</f>
        <v>2.5801575188516797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0.70710678118654746</v>
      </c>
      <c r="S6" s="54" t="s">
        <v>85</v>
      </c>
      <c r="T6" s="55">
        <f>'Berechnung_Yu&amp;Stand'!J1092*100</f>
        <v>15.221137277426768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0.10655636394659443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6.547960941987363E-2</v>
      </c>
      <c r="G20" s="87">
        <f>Statistik!E13</f>
        <v>0.10855829982768524</v>
      </c>
      <c r="H20" s="87">
        <f>Statistik!E14</f>
        <v>0.12234348075818495</v>
      </c>
      <c r="I20" s="87">
        <f>Statistik!E15</f>
        <v>0.1852383687535899</v>
      </c>
      <c r="J20" s="87">
        <f>Statistik!E16</f>
        <v>0.17174037909247558</v>
      </c>
      <c r="K20" s="87">
        <f>Statistik!E17</f>
        <v>0.11688684663986215</v>
      </c>
      <c r="L20" s="87">
        <f>Statistik!E18</f>
        <v>5.3130384836300976E-2</v>
      </c>
      <c r="M20" s="87">
        <f>Statistik!E19</f>
        <v>2.4411257897759907E-2</v>
      </c>
      <c r="N20" s="87">
        <f>Statistik!E20</f>
        <v>8.2998276852383687E-2</v>
      </c>
      <c r="O20" s="87">
        <f>Statistik!E21</f>
        <v>4.595060310166571E-2</v>
      </c>
      <c r="P20" s="87">
        <f>Statistik!E22</f>
        <v>1.3210798391728892E-2</v>
      </c>
      <c r="Q20" s="87">
        <f>Statistik!E23</f>
        <v>1.0051694428489374E-2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6.547960941987363E-2</v>
      </c>
      <c r="G15" s="124">
        <f>'Eintrag_Yu&amp;Stand'!G20</f>
        <v>0.10855829982768524</v>
      </c>
      <c r="H15" s="124">
        <f>'Eintrag_Yu&amp;Stand'!H20</f>
        <v>0.12234348075818495</v>
      </c>
      <c r="I15" s="124">
        <f>'Eintrag_Yu&amp;Stand'!I20</f>
        <v>0.1852383687535899</v>
      </c>
      <c r="J15" s="124">
        <f>'Eintrag_Yu&amp;Stand'!J20</f>
        <v>0.17174037909247558</v>
      </c>
      <c r="K15" s="125">
        <f>'Eintrag_Yu&amp;Stand'!K20</f>
        <v>0.11688684663986215</v>
      </c>
      <c r="L15" s="124">
        <f>'Eintrag_Yu&amp;Stand'!L20</f>
        <v>5.3130384836300976E-2</v>
      </c>
      <c r="M15" s="124">
        <f>'Eintrag_Yu&amp;Stand'!M20</f>
        <v>2.4411257897759907E-2</v>
      </c>
      <c r="N15" s="124">
        <f>'Eintrag_Yu&amp;Stand'!N20</f>
        <v>8.2998276852383687E-2</v>
      </c>
      <c r="O15" s="124">
        <f>'Eintrag_Yu&amp;Stand'!O20</f>
        <v>4.595060310166571E-2</v>
      </c>
      <c r="P15" s="124">
        <f>'Eintrag_Yu&amp;Stand'!P20</f>
        <v>1.3210798391728892E-2</v>
      </c>
      <c r="Q15" s="124">
        <f>'Eintrag_Yu&amp;Stand'!Q20</f>
        <v>1.0051694428489374E-2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-2.6861139191291837E-3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-7.8795431988484335E-3</v>
      </c>
      <c r="G295" s="178">
        <f t="shared" si="153"/>
        <v>-5.1321793073091917E-3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-1.5109930944876573E-2</v>
      </c>
      <c r="G296" s="178">
        <f t="shared" si="156"/>
        <v>-1.9684122062746594E-2</v>
      </c>
      <c r="H296" s="178">
        <f t="shared" si="156"/>
        <v>-8.3747809935267054E-3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-1.5017763435392868E-2</v>
      </c>
      <c r="G297" s="178">
        <f t="shared" si="156"/>
        <v>-2.3257610400534701E-2</v>
      </c>
      <c r="H297" s="178">
        <f t="shared" si="156"/>
        <v>-2.0567206953121569E-2</v>
      </c>
      <c r="I297" s="178">
        <f t="shared" si="156"/>
        <v>-1.2293097353393375E-2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-1.0429381866436891E-2</v>
      </c>
      <c r="G298" s="179">
        <f t="shared" si="156"/>
        <v>-1.6952314378699748E-2</v>
      </c>
      <c r="H298" s="179">
        <f t="shared" si="156"/>
        <v>-1.7839230443920245E-2</v>
      </c>
      <c r="I298" s="179">
        <f t="shared" si="156"/>
        <v>-2.140037225557144E-2</v>
      </c>
      <c r="J298" s="179">
        <f t="shared" si="156"/>
        <v>-7.75703972531954E-3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-4.7696502949347843E-3</v>
      </c>
      <c r="G299" s="179">
        <f t="shared" si="156"/>
        <v>-7.8603918911762886E-3</v>
      </c>
      <c r="H299" s="179">
        <f t="shared" si="156"/>
        <v>-8.6840860092906366E-3</v>
      </c>
      <c r="I299" s="179">
        <f t="shared" si="156"/>
        <v>-1.2310404004229508E-2</v>
      </c>
      <c r="J299" s="179">
        <f t="shared" si="156"/>
        <v>-9.0186205840956431E-3</v>
      </c>
      <c r="K299" s="179">
        <f t="shared" si="156"/>
        <v>-2.3997530922811286E-3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-2.1958460020450443E-3</v>
      </c>
      <c r="G300" s="179">
        <f t="shared" si="160"/>
        <v>-3.633347120510872E-3</v>
      </c>
      <c r="H300" s="179">
        <f t="shared" si="160"/>
        <v>-4.0701385725653285E-3</v>
      </c>
      <c r="I300" s="179">
        <f t="shared" si="160"/>
        <v>-6.0458488197017964E-3</v>
      </c>
      <c r="J300" s="179">
        <f t="shared" si="160"/>
        <v>-5.2439793466162645E-3</v>
      </c>
      <c r="K300" s="179">
        <f t="shared" si="160"/>
        <v>-2.8202040956954604E-3</v>
      </c>
      <c r="L300" s="179">
        <f t="shared" si="160"/>
        <v>-5.0117693573438807E-4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-7.4713131681940761E-3</v>
      </c>
      <c r="G301" s="179">
        <f t="shared" si="160"/>
        <v>-1.2377797888699353E-2</v>
      </c>
      <c r="H301" s="179">
        <f t="shared" si="160"/>
        <v>-1.3922063410973405E-2</v>
      </c>
      <c r="I301" s="179">
        <f t="shared" si="160"/>
        <v>-2.0957413670689047E-2</v>
      </c>
      <c r="J301" s="179">
        <f t="shared" si="160"/>
        <v>-1.9058015225143707E-2</v>
      </c>
      <c r="K301" s="179">
        <f t="shared" si="160"/>
        <v>-1.2134813745564528E-2</v>
      </c>
      <c r="L301" s="179">
        <f t="shared" si="160"/>
        <v>-4.3584972388020756E-3</v>
      </c>
      <c r="M301" s="179">
        <f t="shared" si="160"/>
        <v>-7.8291964555263856E-4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-4.1375873923560737E-3</v>
      </c>
      <c r="G302" s="179">
        <f t="shared" si="160"/>
        <v>-6.8576959141995525E-3</v>
      </c>
      <c r="H302" s="179">
        <f t="shared" si="160"/>
        <v>-7.7229518325712442E-3</v>
      </c>
      <c r="I302" s="179">
        <f t="shared" si="160"/>
        <v>-1.1670978945759592E-2</v>
      </c>
      <c r="J302" s="179">
        <f t="shared" si="160"/>
        <v>-1.0757250824878774E-2</v>
      </c>
      <c r="K302" s="179">
        <f t="shared" si="160"/>
        <v>-7.1811340654624892E-3</v>
      </c>
      <c r="L302" s="179">
        <f t="shared" si="160"/>
        <v>-3.0537436289561565E-3</v>
      </c>
      <c r="M302" s="179">
        <f t="shared" si="160"/>
        <v>-1.1086797427795423E-3</v>
      </c>
      <c r="N302" s="179">
        <f t="shared" si="160"/>
        <v>-1.4737310975108493E-3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-1.1897111213805375E-3</v>
      </c>
      <c r="G303" s="179">
        <f t="shared" si="160"/>
        <v>-1.9721635049294063E-3</v>
      </c>
      <c r="H303" s="179">
        <f t="shared" si="160"/>
        <v>-2.221947902358704E-3</v>
      </c>
      <c r="I303" s="179">
        <f t="shared" si="160"/>
        <v>-3.361880290728857E-3</v>
      </c>
      <c r="J303" s="179">
        <f t="shared" si="160"/>
        <v>-3.110903961627469E-3</v>
      </c>
      <c r="K303" s="179">
        <f t="shared" si="160"/>
        <v>-2.1049043681373373E-3</v>
      </c>
      <c r="L303" s="179">
        <f t="shared" si="160"/>
        <v>-9.3844365628202987E-4</v>
      </c>
      <c r="M303" s="179">
        <f t="shared" si="160"/>
        <v>-4.0338302666278959E-4</v>
      </c>
      <c r="N303" s="179">
        <f t="shared" si="160"/>
        <v>-1.0837344485670026E-3</v>
      </c>
      <c r="O303" s="179">
        <f t="shared" si="160"/>
        <v>-2.3457311586677876E-4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-9.0526947616300659E-4</v>
      </c>
      <c r="G304" s="179">
        <f t="shared" si="164"/>
        <v>-1.5007511571190422E-3</v>
      </c>
      <c r="H304" s="179">
        <f t="shared" si="164"/>
        <v>-1.6911027417771127E-3</v>
      </c>
      <c r="I304" s="179">
        <f t="shared" si="164"/>
        <v>-2.5597427227637523E-3</v>
      </c>
      <c r="J304" s="179">
        <f t="shared" si="164"/>
        <v>-2.3715288682341425E-3</v>
      </c>
      <c r="K304" s="179">
        <f t="shared" si="164"/>
        <v>-1.6109209955431781E-3</v>
      </c>
      <c r="L304" s="179">
        <f t="shared" si="164"/>
        <v>-7.2789697605208422E-4</v>
      </c>
      <c r="M304" s="179">
        <f t="shared" si="164"/>
        <v>-3.2794186377652773E-4</v>
      </c>
      <c r="N304" s="179">
        <f t="shared" si="164"/>
        <v>-1.042124406205366E-3</v>
      </c>
      <c r="O304" s="179">
        <f t="shared" si="164"/>
        <v>-4.5430197176459138E-4</v>
      </c>
      <c r="P304" s="179">
        <f t="shared" si="164"/>
        <v>-5.0179191146825238E-5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1.9301554191149311E-5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1.9964502578086754E-4</v>
      </c>
      <c r="G422" s="179">
        <f t="shared" si="255"/>
        <v>1.2084683321770319E-5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1.002715440105112E-3</v>
      </c>
      <c r="G423" s="179">
        <f t="shared" si="258"/>
        <v>6.6952656505504045E-4</v>
      </c>
      <c r="H423" s="179">
        <f t="shared" si="258"/>
        <v>8.5809275134575975E-5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9.4568363630578921E-4</v>
      </c>
      <c r="G424" s="179">
        <f t="shared" si="258"/>
        <v>8.1532679288463751E-4</v>
      </c>
      <c r="H424" s="179">
        <f t="shared" si="258"/>
        <v>4.5065507637844594E-4</v>
      </c>
      <c r="I424" s="179">
        <f t="shared" si="258"/>
        <v>-2.8343364015093865E-5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3.2471701350685826E-4</v>
      </c>
      <c r="G425" s="179">
        <f t="shared" si="258"/>
        <v>8.3703557258066143E-5</v>
      </c>
      <c r="H425" s="179">
        <f t="shared" si="258"/>
        <v>-5.4009935516869562E-5</v>
      </c>
      <c r="I425" s="179">
        <f t="shared" si="258"/>
        <v>-6.5472331333698208E-4</v>
      </c>
      <c r="J425" s="179">
        <f t="shared" si="258"/>
        <v>-7.2681117877003071E-5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-3.5946204182337078E-5</v>
      </c>
      <c r="G426" s="179">
        <f t="shared" si="258"/>
        <v>-2.6390957223042651E-4</v>
      </c>
      <c r="H426" s="179">
        <f t="shared" si="258"/>
        <v>-3.5633466891644744E-4</v>
      </c>
      <c r="I426" s="179">
        <f t="shared" si="258"/>
        <v>-9.0462326913065127E-4</v>
      </c>
      <c r="J426" s="179">
        <f t="shared" si="258"/>
        <v>-4.7879509060140513E-4</v>
      </c>
      <c r="K426" s="179">
        <f t="shared" si="258"/>
        <v>-2.61343528271246E-5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-5.5195276944458559E-5</v>
      </c>
      <c r="G427" s="179">
        <f t="shared" si="262"/>
        <v>-1.865927292869803E-4</v>
      </c>
      <c r="H427" s="179">
        <f t="shared" si="262"/>
        <v>-2.4144444023358198E-4</v>
      </c>
      <c r="I427" s="179">
        <f t="shared" si="262"/>
        <v>-5.7690913965596595E-4</v>
      </c>
      <c r="J427" s="179">
        <f t="shared" si="262"/>
        <v>-4.2975006868279606E-4</v>
      </c>
      <c r="K427" s="179">
        <f t="shared" si="262"/>
        <v>-1.1673361400581847E-4</v>
      </c>
      <c r="L427" s="179">
        <f t="shared" si="262"/>
        <v>-2.4585740424392841E-6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8.0208837616904563E-5</v>
      </c>
      <c r="G428" s="179">
        <f t="shared" si="262"/>
        <v>-1.9364503504776457E-4</v>
      </c>
      <c r="H428" s="179">
        <f t="shared" si="262"/>
        <v>-3.3430616092058912E-4</v>
      </c>
      <c r="I428" s="179">
        <f t="shared" si="262"/>
        <v>-1.298249535771761E-3</v>
      </c>
      <c r="J428" s="179">
        <f t="shared" si="262"/>
        <v>-1.003455824444323E-3</v>
      </c>
      <c r="K428" s="179">
        <f t="shared" si="262"/>
        <v>-2.2874559485192329E-4</v>
      </c>
      <c r="L428" s="179">
        <f t="shared" si="262"/>
        <v>5.826793607066265E-5</v>
      </c>
      <c r="M428" s="179">
        <f t="shared" si="262"/>
        <v>7.8350103376243472E-6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-4.9544012700808536E-5</v>
      </c>
      <c r="G429" s="179">
        <f t="shared" si="262"/>
        <v>-2.6310803118108323E-4</v>
      </c>
      <c r="H429" s="179">
        <f t="shared" si="262"/>
        <v>-3.6110868650095256E-4</v>
      </c>
      <c r="I429" s="179">
        <f t="shared" si="262"/>
        <v>-9.9222993731956795E-4</v>
      </c>
      <c r="J429" s="179">
        <f t="shared" si="262"/>
        <v>-8.1987170356073822E-4</v>
      </c>
      <c r="K429" s="179">
        <f t="shared" si="262"/>
        <v>-3.0224010892045914E-4</v>
      </c>
      <c r="L429" s="179">
        <f t="shared" si="262"/>
        <v>-1.2195797359361657E-5</v>
      </c>
      <c r="M429" s="179">
        <f t="shared" si="262"/>
        <v>1.0688749432064814E-5</v>
      </c>
      <c r="N429" s="179">
        <f t="shared" si="262"/>
        <v>-9.3261022703902276E-6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-3.8138288531289647E-5</v>
      </c>
      <c r="G430" s="179">
        <f t="shared" si="262"/>
        <v>-1.1529697654023258E-4</v>
      </c>
      <c r="H430" s="179">
        <f t="shared" si="262"/>
        <v>-1.4859933164874524E-4</v>
      </c>
      <c r="I430" s="179">
        <f t="shared" si="262"/>
        <v>-3.5399694586569141E-4</v>
      </c>
      <c r="J430" s="179">
        <f t="shared" si="262"/>
        <v>-3.0101558650831621E-4</v>
      </c>
      <c r="K430" s="179">
        <f t="shared" si="262"/>
        <v>-1.3222393066063907E-4</v>
      </c>
      <c r="L430" s="179">
        <f t="shared" si="262"/>
        <v>-2.2227218168446534E-5</v>
      </c>
      <c r="M430" s="179">
        <f t="shared" si="262"/>
        <v>-2.5131582963906205E-6</v>
      </c>
      <c r="N430" s="179">
        <f t="shared" si="262"/>
        <v>-3.3852338326292465E-5</v>
      </c>
      <c r="O430" s="179">
        <f t="shared" si="262"/>
        <v>-1.3118231889146305E-6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-3.0777828721299016E-5</v>
      </c>
      <c r="G431" s="179">
        <f t="shared" si="264"/>
        <v>-9.0667386559654801E-5</v>
      </c>
      <c r="H431" s="179">
        <f t="shared" si="264"/>
        <v>-1.1643454136162471E-4</v>
      </c>
      <c r="I431" s="179">
        <f t="shared" si="264"/>
        <v>-2.7480798833417021E-4</v>
      </c>
      <c r="J431" s="179">
        <f t="shared" si="264"/>
        <v>-2.3470290170767483E-4</v>
      </c>
      <c r="K431" s="179">
        <f t="shared" si="264"/>
        <v>-1.0504098716550789E-4</v>
      </c>
      <c r="L431" s="179">
        <f t="shared" si="264"/>
        <v>-1.8996469145738455E-5</v>
      </c>
      <c r="M431" s="179">
        <f t="shared" si="264"/>
        <v>-2.7929001911794981E-6</v>
      </c>
      <c r="N431" s="179">
        <f t="shared" si="264"/>
        <v>-4.2231960471767572E-5</v>
      </c>
      <c r="O431" s="179">
        <f t="shared" si="264"/>
        <v>-7.2668617464596998E-6</v>
      </c>
      <c r="P431" s="179">
        <f t="shared" si="264"/>
        <v>-2.6441916885211044E-8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1.5816459288514058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1.4968351288031563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1.4306895442665517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1.3770854484654962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1.3618471670408137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1.3730880813521888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1.3846105775676214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1.3237726812212205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1.3058166445952122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1.3772207678282229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1.4288433920873682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1.4527403931602714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1.4864368725879751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1.5718381040361751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0.10157734569307841</v>
      </c>
      <c r="G552" s="175">
        <f t="shared" si="358"/>
        <v>6.0516646878917925E-2</v>
      </c>
      <c r="H552" s="175">
        <f t="shared" si="358"/>
        <v>1.8204218629905077E-2</v>
      </c>
      <c r="I552" s="175">
        <f t="shared" si="358"/>
        <v>4.9039835400955098E-3</v>
      </c>
      <c r="J552" s="175">
        <f t="shared" si="358"/>
        <v>1.2484617849231625E-3</v>
      </c>
      <c r="K552" s="175">
        <f t="shared" si="358"/>
        <v>3.1479153680429289E-4</v>
      </c>
      <c r="L552" s="175">
        <f t="shared" si="358"/>
        <v>7.6413010685623259E-5</v>
      </c>
      <c r="M552" s="175">
        <f t="shared" si="358"/>
        <v>1.8934552628061526E-5</v>
      </c>
      <c r="N552" s="175">
        <f t="shared" si="358"/>
        <v>4.9052609619544287E-6</v>
      </c>
      <c r="O552" s="175">
        <f t="shared" si="358"/>
        <v>1.2573020858701056E-6</v>
      </c>
      <c r="P552" s="175">
        <f t="shared" si="358"/>
        <v>3.1791082046958932E-7</v>
      </c>
      <c r="Q552" s="175">
        <f t="shared" si="358"/>
        <v>8.2038397545468222E-8</v>
      </c>
      <c r="R552" s="175">
        <f t="shared" si="358"/>
        <v>2.0651548817951828E-8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0.12086413201154818</v>
      </c>
      <c r="F553" s="179">
        <f t="shared" si="358"/>
        <v>0</v>
      </c>
      <c r="G553" s="179">
        <f t="shared" si="358"/>
        <v>8.9741305373756658E-2</v>
      </c>
      <c r="H553" s="179">
        <f t="shared" si="358"/>
        <v>5.721555027538118E-2</v>
      </c>
      <c r="I553" s="179">
        <f t="shared" si="358"/>
        <v>1.8556266761916032E-2</v>
      </c>
      <c r="J553" s="179">
        <f t="shared" si="358"/>
        <v>4.9333163605874983E-3</v>
      </c>
      <c r="K553" s="179">
        <f t="shared" si="358"/>
        <v>1.2556398062204118E-3</v>
      </c>
      <c r="L553" s="179">
        <f t="shared" si="358"/>
        <v>3.054096743050046E-4</v>
      </c>
      <c r="M553" s="179">
        <f t="shared" si="358"/>
        <v>7.5722630255214694E-5</v>
      </c>
      <c r="N553" s="179">
        <f t="shared" si="358"/>
        <v>1.9620213716347078E-5</v>
      </c>
      <c r="O553" s="179">
        <f t="shared" si="358"/>
        <v>5.0291608502351051E-6</v>
      </c>
      <c r="P553" s="179">
        <f t="shared" si="358"/>
        <v>1.2716404168087637E-6</v>
      </c>
      <c r="Q553" s="179">
        <f t="shared" si="358"/>
        <v>3.2815341310555939E-7</v>
      </c>
      <c r="R553" s="179">
        <f t="shared" si="358"/>
        <v>8.2606185733708133E-8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0.48050917966828094</v>
      </c>
      <c r="F554" s="179">
        <f t="shared" si="358"/>
        <v>0.10609054720646836</v>
      </c>
      <c r="G554" s="179">
        <f t="shared" si="358"/>
        <v>0</v>
      </c>
      <c r="H554" s="179">
        <f t="shared" si="358"/>
        <v>8.0599297317187249E-2</v>
      </c>
      <c r="I554" s="179">
        <f t="shared" si="358"/>
        <v>5.6786809138246123E-2</v>
      </c>
      <c r="J554" s="179">
        <f t="shared" si="358"/>
        <v>1.8420838611802489E-2</v>
      </c>
      <c r="K554" s="179">
        <f t="shared" si="358"/>
        <v>4.8860621214118164E-3</v>
      </c>
      <c r="L554" s="179">
        <f t="shared" si="358"/>
        <v>1.1984846976630446E-3</v>
      </c>
      <c r="M554" s="179">
        <f t="shared" si="358"/>
        <v>2.9785812665939382E-4</v>
      </c>
      <c r="N554" s="179">
        <f t="shared" si="358"/>
        <v>7.7227179411537762E-5</v>
      </c>
      <c r="O554" s="179">
        <f t="shared" si="358"/>
        <v>1.9797863920811283E-5</v>
      </c>
      <c r="P554" s="179">
        <f t="shared" si="358"/>
        <v>5.0060987406710147E-6</v>
      </c>
      <c r="Q554" s="179">
        <f t="shared" si="358"/>
        <v>1.2918584620791774E-6</v>
      </c>
      <c r="R554" s="179">
        <f t="shared" si="358"/>
        <v>3.2520057149761961E-7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0.74684032226204977</v>
      </c>
      <c r="F555" s="179">
        <f t="shared" si="358"/>
        <v>0.46040693581786579</v>
      </c>
      <c r="G555" s="179">
        <f t="shared" si="358"/>
        <v>9.9749480602800644E-2</v>
      </c>
      <c r="H555" s="179">
        <f t="shared" si="358"/>
        <v>0</v>
      </c>
      <c r="I555" s="179">
        <f t="shared" si="358"/>
        <v>7.6876572336236168E-2</v>
      </c>
      <c r="J555" s="179">
        <f t="shared" si="358"/>
        <v>5.7539015958173644E-2</v>
      </c>
      <c r="K555" s="179">
        <f t="shared" si="358"/>
        <v>1.8557978299819103E-2</v>
      </c>
      <c r="L555" s="179">
        <f t="shared" si="358"/>
        <v>4.7291456441972274E-3</v>
      </c>
      <c r="M555" s="179">
        <f t="shared" si="358"/>
        <v>1.1874036713953747E-3</v>
      </c>
      <c r="N555" s="179">
        <f t="shared" si="358"/>
        <v>3.086983410880095E-4</v>
      </c>
      <c r="O555" s="179">
        <f t="shared" si="358"/>
        <v>7.9179549711170066E-5</v>
      </c>
      <c r="P555" s="179">
        <f t="shared" si="358"/>
        <v>2.0023680635119796E-5</v>
      </c>
      <c r="Q555" s="179">
        <f t="shared" si="358"/>
        <v>5.1673898194077069E-6</v>
      </c>
      <c r="R555" s="179">
        <f t="shared" si="358"/>
        <v>1.3007999177861087E-6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0.878120121702475</v>
      </c>
      <c r="F556" s="179">
        <f t="shared" si="358"/>
        <v>0.73048874174964706</v>
      </c>
      <c r="G556" s="179">
        <f t="shared" si="358"/>
        <v>0.43819400840854866</v>
      </c>
      <c r="H556" s="179">
        <f t="shared" si="358"/>
        <v>8.5607152337787554E-2</v>
      </c>
      <c r="I556" s="179">
        <f t="shared" si="358"/>
        <v>0</v>
      </c>
      <c r="J556" s="179">
        <f t="shared" si="358"/>
        <v>7.9869300249900688E-2</v>
      </c>
      <c r="K556" s="179">
        <f t="shared" si="358"/>
        <v>5.7087981423258501E-2</v>
      </c>
      <c r="L556" s="179">
        <f t="shared" si="358"/>
        <v>1.7305332160795796E-2</v>
      </c>
      <c r="M556" s="179">
        <f t="shared" si="358"/>
        <v>4.5396302802796738E-3</v>
      </c>
      <c r="N556" s="179">
        <f t="shared" si="358"/>
        <v>1.193295447734439E-3</v>
      </c>
      <c r="O556" s="179">
        <f t="shared" si="358"/>
        <v>3.0671863941651516E-4</v>
      </c>
      <c r="P556" s="179">
        <f t="shared" si="358"/>
        <v>7.7600624848579307E-5</v>
      </c>
      <c r="Q556" s="179">
        <f t="shared" si="358"/>
        <v>2.0028025115951039E-5</v>
      </c>
      <c r="R556" s="179">
        <f t="shared" si="358"/>
        <v>5.0418347361944326E-6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0.94145151026090879</v>
      </c>
      <c r="F557" s="179">
        <f t="shared" si="358"/>
        <v>0.87256824987765225</v>
      </c>
      <c r="G557" s="179">
        <f t="shared" si="358"/>
        <v>0.72187870799918363</v>
      </c>
      <c r="H557" s="179">
        <f t="shared" si="358"/>
        <v>0.42109836092738673</v>
      </c>
      <c r="I557" s="179">
        <f t="shared" si="358"/>
        <v>8.8793988953264791E-2</v>
      </c>
      <c r="J557" s="179">
        <f t="shared" si="358"/>
        <v>0</v>
      </c>
      <c r="K557" s="179">
        <f t="shared" si="358"/>
        <v>8.1967987849945301E-2</v>
      </c>
      <c r="L557" s="179">
        <f t="shared" si="358"/>
        <v>5.3055768369942406E-2</v>
      </c>
      <c r="M557" s="179">
        <f t="shared" si="358"/>
        <v>1.7082088413876748E-2</v>
      </c>
      <c r="N557" s="179">
        <f t="shared" si="358"/>
        <v>4.718659301981282E-3</v>
      </c>
      <c r="O557" s="179">
        <f t="shared" si="358"/>
        <v>1.2238935135559055E-3</v>
      </c>
      <c r="P557" s="179">
        <f t="shared" si="358"/>
        <v>3.1022716414355714E-4</v>
      </c>
      <c r="Q557" s="179">
        <f t="shared" si="358"/>
        <v>8.0101404780839771E-5</v>
      </c>
      <c r="R557" s="179">
        <f t="shared" si="358"/>
        <v>2.0166766820580185E-5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0.97140211024720724</v>
      </c>
      <c r="F558" s="179">
        <f t="shared" si="358"/>
        <v>0.93892827663612866</v>
      </c>
      <c r="G558" s="179">
        <f t="shared" si="358"/>
        <v>0.86873023858278609</v>
      </c>
      <c r="H558" s="179">
        <f t="shared" si="358"/>
        <v>0.71155153760339962</v>
      </c>
      <c r="I558" s="179">
        <f t="shared" si="358"/>
        <v>0.4238495305632119</v>
      </c>
      <c r="J558" s="179">
        <f t="shared" si="358"/>
        <v>9.0653445287268666E-2</v>
      </c>
      <c r="K558" s="179">
        <f t="shared" si="358"/>
        <v>0</v>
      </c>
      <c r="L558" s="179">
        <f t="shared" si="358"/>
        <v>7.0689057515610054E-2</v>
      </c>
      <c r="M558" s="179">
        <f t="shared" si="358"/>
        <v>5.1759502330009463E-2</v>
      </c>
      <c r="N558" s="179">
        <f t="shared" si="358"/>
        <v>1.7938561876298425E-2</v>
      </c>
      <c r="O558" s="179">
        <f t="shared" si="358"/>
        <v>4.8454766561115484E-3</v>
      </c>
      <c r="P558" s="179">
        <f t="shared" si="358"/>
        <v>1.2380269112624244E-3</v>
      </c>
      <c r="Q558" s="179">
        <f t="shared" si="358"/>
        <v>3.2023209292263209E-4</v>
      </c>
      <c r="R558" s="179">
        <f t="shared" si="358"/>
        <v>8.0657851695096594E-5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0.98587938591585766</v>
      </c>
      <c r="F559" s="179">
        <f t="shared" si="358"/>
        <v>0.97022000607071002</v>
      </c>
      <c r="G559" s="179">
        <f t="shared" si="358"/>
        <v>0.93725362945303736</v>
      </c>
      <c r="H559" s="179">
        <f t="shared" si="358"/>
        <v>0.86416932563735971</v>
      </c>
      <c r="I559" s="179">
        <f t="shared" si="358"/>
        <v>0.71319968546300672</v>
      </c>
      <c r="J559" s="179">
        <f t="shared" si="358"/>
        <v>0.42779403717175629</v>
      </c>
      <c r="K559" s="179">
        <f t="shared" si="358"/>
        <v>9.2529344076005451E-2</v>
      </c>
      <c r="L559" s="179">
        <f t="shared" si="358"/>
        <v>0</v>
      </c>
      <c r="M559" s="179">
        <f t="shared" si="358"/>
        <v>6.7262885763440999E-2</v>
      </c>
      <c r="N559" s="179">
        <f t="shared" si="358"/>
        <v>5.6623706946486732E-2</v>
      </c>
      <c r="O559" s="179">
        <f t="shared" si="358"/>
        <v>1.8517652720259469E-2</v>
      </c>
      <c r="P559" s="179">
        <f t="shared" si="358"/>
        <v>4.9036748135707266E-3</v>
      </c>
      <c r="Q559" s="179">
        <f t="shared" si="358"/>
        <v>1.2780764008538559E-3</v>
      </c>
      <c r="R559" s="179">
        <f t="shared" si="358"/>
        <v>3.2248199217343987E-4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0.99298538933444325</v>
      </c>
      <c r="F560" s="179">
        <f t="shared" si="358"/>
        <v>0.98531010658668516</v>
      </c>
      <c r="G560" s="179">
        <f t="shared" si="358"/>
        <v>0.96945868431657312</v>
      </c>
      <c r="H560" s="179">
        <f t="shared" si="358"/>
        <v>0.93528676115466014</v>
      </c>
      <c r="I560" s="179">
        <f t="shared" si="358"/>
        <v>0.8650779101014</v>
      </c>
      <c r="J560" s="179">
        <f t="shared" si="358"/>
        <v>0.7155738429298496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0.43170770239951817</v>
      </c>
      <c r="L560" s="179">
        <f t="shared" si="358"/>
        <v>8.2263367481824834E-2</v>
      </c>
      <c r="M560" s="179">
        <f t="shared" si="358"/>
        <v>0</v>
      </c>
      <c r="N560" s="179">
        <f t="shared" si="358"/>
        <v>8.0623973354025838E-2</v>
      </c>
      <c r="O560" s="179">
        <f t="shared" si="358"/>
        <v>5.9746876492254297E-2</v>
      </c>
      <c r="P560" s="179">
        <f t="shared" si="358"/>
        <v>1.87777894126562E-2</v>
      </c>
      <c r="Q560" s="179">
        <f t="shared" si="358"/>
        <v>5.06435838533779E-3</v>
      </c>
      <c r="R560" s="179">
        <f t="shared" si="358"/>
        <v>1.2874749819145209E-3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0.99650425519787322</v>
      </c>
      <c r="F561" s="179">
        <f t="shared" si="358"/>
        <v>0.99270641796846337</v>
      </c>
      <c r="G561" s="179">
        <f t="shared" si="358"/>
        <v>0.98495015403477681</v>
      </c>
      <c r="H561" s="179">
        <f t="shared" si="358"/>
        <v>0.96857260839203874</v>
      </c>
      <c r="I561" s="179">
        <f t="shared" si="358"/>
        <v>0.93576417264043121</v>
      </c>
      <c r="J561" s="179">
        <f t="shared" si="358"/>
        <v>0.86610851907676856</v>
      </c>
      <c r="K561" s="179">
        <f t="shared" si="358"/>
        <v>0.71792090356704474</v>
      </c>
      <c r="L561" s="179">
        <f t="shared" si="358"/>
        <v>0.40943681951638139</v>
      </c>
      <c r="M561" s="179">
        <f t="shared" si="358"/>
        <v>7.904804686245509E-2</v>
      </c>
      <c r="N561" s="179">
        <f t="shared" si="358"/>
        <v>0</v>
      </c>
      <c r="O561" s="179">
        <f t="shared" si="358"/>
        <v>8.9871349347403928E-2</v>
      </c>
      <c r="P561" s="179">
        <f t="shared" si="358"/>
        <v>6.1108637680485134E-2</v>
      </c>
      <c r="Q561" s="179">
        <f t="shared" si="358"/>
        <v>1.9427182335965926E-2</v>
      </c>
      <c r="R561" s="179">
        <f t="shared" si="358"/>
        <v>5.1087118300076981E-3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0.99825503460758302</v>
      </c>
      <c r="F562" s="179">
        <f t="shared" si="358"/>
        <v>0.99636621392337876</v>
      </c>
      <c r="G562" s="179">
        <f t="shared" si="358"/>
        <v>0.99253181982713756</v>
      </c>
      <c r="H562" s="179">
        <f t="shared" si="358"/>
        <v>0.98453360821161784</v>
      </c>
      <c r="I562" s="179">
        <f t="shared" si="358"/>
        <v>0.96881716887637004</v>
      </c>
      <c r="J562" s="179">
        <f t="shared" si="358"/>
        <v>0.93620013661885049</v>
      </c>
      <c r="K562" s="179">
        <f t="shared" si="358"/>
        <v>0.86713232305426458</v>
      </c>
      <c r="L562" s="179">
        <f t="shared" si="358"/>
        <v>0.70444004778659497</v>
      </c>
      <c r="M562" s="179">
        <f t="shared" si="358"/>
        <v>0.40198849631739747</v>
      </c>
      <c r="N562" s="179">
        <f t="shared" si="358"/>
        <v>9.132970475341301E-2</v>
      </c>
      <c r="O562" s="179">
        <f t="shared" si="358"/>
        <v>0</v>
      </c>
      <c r="P562" s="179">
        <f t="shared" si="358"/>
        <v>9.4044507268961033E-2</v>
      </c>
      <c r="Q562" s="179">
        <f t="shared" si="358"/>
        <v>6.36762537748881E-2</v>
      </c>
      <c r="R562" s="179">
        <f t="shared" si="358"/>
        <v>1.972029069950634E-2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0.9991282461541291</v>
      </c>
      <c r="F563" s="179">
        <f t="shared" si="358"/>
        <v>0.99818637843673474</v>
      </c>
      <c r="G563" s="179">
        <f t="shared" si="358"/>
        <v>0.9962802836642527</v>
      </c>
      <c r="H563" s="179">
        <f t="shared" si="358"/>
        <v>0.99233042163284846</v>
      </c>
      <c r="I563" s="179">
        <f t="shared" si="358"/>
        <v>0.98465734461223076</v>
      </c>
      <c r="J563" s="179">
        <f t="shared" si="358"/>
        <v>0.96901066017807269</v>
      </c>
      <c r="K563" s="179">
        <f t="shared" si="358"/>
        <v>0.93663616086197343</v>
      </c>
      <c r="L563" s="179">
        <f t="shared" si="358"/>
        <v>0.86131712815436001</v>
      </c>
      <c r="M563" s="179">
        <f t="shared" si="358"/>
        <v>0.69985232186690916</v>
      </c>
      <c r="N563" s="179">
        <f t="shared" si="358"/>
        <v>0.42921236408046587</v>
      </c>
      <c r="O563" s="179">
        <f t="shared" si="358"/>
        <v>9.9468337165387999E-2</v>
      </c>
      <c r="P563" s="179">
        <f t="shared" si="358"/>
        <v>0</v>
      </c>
      <c r="Q563" s="179">
        <f t="shared" si="358"/>
        <v>9.937982460718775E-2</v>
      </c>
      <c r="R563" s="179">
        <f t="shared" si="358"/>
        <v>6.651178699955744E-2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0.99956081852345002</v>
      </c>
      <c r="F564" s="179">
        <f t="shared" si="358"/>
        <v>0.99908675505704703</v>
      </c>
      <c r="G564" s="179">
        <f t="shared" si="358"/>
        <v>0.99812887933076233</v>
      </c>
      <c r="H564" s="179">
        <f t="shared" si="358"/>
        <v>0.99615065359054988</v>
      </c>
      <c r="I564" s="179">
        <f t="shared" si="358"/>
        <v>0.99233127233503426</v>
      </c>
      <c r="J564" s="179">
        <f t="shared" si="358"/>
        <v>0.98462343279755538</v>
      </c>
      <c r="K564" s="179">
        <f t="shared" si="358"/>
        <v>0.96895143465450662</v>
      </c>
      <c r="L564" s="179">
        <f t="shared" si="358"/>
        <v>0.9336408345680054</v>
      </c>
      <c r="M564" s="179">
        <f t="shared" si="358"/>
        <v>0.85814147259238316</v>
      </c>
      <c r="N564" s="179">
        <f t="shared" si="358"/>
        <v>0.71398309480571853</v>
      </c>
      <c r="O564" s="179">
        <f t="shared" si="358"/>
        <v>0.44160858786579427</v>
      </c>
      <c r="P564" s="179">
        <f t="shared" si="358"/>
        <v>9.9871031570298557E-2</v>
      </c>
      <c r="Q564" s="179">
        <f t="shared" si="358"/>
        <v>0</v>
      </c>
      <c r="R564" s="179">
        <f t="shared" si="358"/>
        <v>0.11462833051682536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0.99978394120175107</v>
      </c>
      <c r="F565" s="179">
        <f t="shared" si="358"/>
        <v>0.9995508341600553</v>
      </c>
      <c r="G565" s="179">
        <f t="shared" si="358"/>
        <v>0.99908021120870305</v>
      </c>
      <c r="H565" s="179">
        <f t="shared" si="358"/>
        <v>0.99810999883163176</v>
      </c>
      <c r="I565" s="179">
        <f t="shared" si="358"/>
        <v>0.99624296760682196</v>
      </c>
      <c r="J565" s="179">
        <f t="shared" si="358"/>
        <v>0.99249698864593006</v>
      </c>
      <c r="K565" s="179">
        <f t="shared" si="358"/>
        <v>0.98496157711871946</v>
      </c>
      <c r="L565" s="179">
        <f t="shared" si="358"/>
        <v>0.96839541955102559</v>
      </c>
      <c r="M565" s="179">
        <f t="shared" si="358"/>
        <v>0.93397121412376605</v>
      </c>
      <c r="N565" s="179">
        <f t="shared" si="358"/>
        <v>0.86763586801211912</v>
      </c>
      <c r="O565" s="179">
        <f t="shared" si="358"/>
        <v>0.72858439098763939</v>
      </c>
      <c r="P565" s="179">
        <f t="shared" si="358"/>
        <v>0.45662999161003309</v>
      </c>
      <c r="Q565" s="179">
        <f t="shared" si="358"/>
        <v>0.11469579957820163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0.99997282335213999</v>
      </c>
      <c r="F566" s="179">
        <f t="shared" si="358"/>
        <v>0.99994351429152084</v>
      </c>
      <c r="G566" s="179">
        <f t="shared" si="358"/>
        <v>0.99988438299792282</v>
      </c>
      <c r="H566" s="179">
        <f t="shared" si="358"/>
        <v>0.9997626666145818</v>
      </c>
      <c r="I566" s="179">
        <f t="shared" si="358"/>
        <v>0.99952911032830172</v>
      </c>
      <c r="J566" s="179">
        <f t="shared" si="358"/>
        <v>0.99906292472845015</v>
      </c>
      <c r="K566" s="179">
        <f t="shared" si="358"/>
        <v>0.99813448677044325</v>
      </c>
      <c r="L566" s="179">
        <f t="shared" si="358"/>
        <v>0.99614485142931242</v>
      </c>
      <c r="M566" s="179">
        <f t="shared" si="358"/>
        <v>0.99218008988360307</v>
      </c>
      <c r="N566" s="179">
        <f t="shared" si="358"/>
        <v>0.98480496182970734</v>
      </c>
      <c r="O566" s="179">
        <f t="shared" si="358"/>
        <v>0.96996986663454632</v>
      </c>
      <c r="P566" s="179">
        <f t="shared" si="358"/>
        <v>0.93912583842994179</v>
      </c>
      <c r="Q566" s="179">
        <f t="shared" si="358"/>
        <v>0.87633334502347127</v>
      </c>
      <c r="R566" s="179">
        <f t="shared" si="358"/>
        <v>0.74598883092517221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0.99999958190850302</v>
      </c>
      <c r="F567" s="179">
        <f t="shared" si="358"/>
        <v>0.99999913103763327</v>
      </c>
      <c r="G567" s="179">
        <f t="shared" si="358"/>
        <v>0.99999822149153972</v>
      </c>
      <c r="H567" s="179">
        <f t="shared" si="358"/>
        <v>0.99999634968048401</v>
      </c>
      <c r="I567" s="179">
        <f t="shared" si="358"/>
        <v>0.99999275941697152</v>
      </c>
      <c r="J567" s="179">
        <f t="shared" si="358"/>
        <v>0.99998559852320101</v>
      </c>
      <c r="K567" s="179">
        <f t="shared" si="358"/>
        <v>0.9999713583904023</v>
      </c>
      <c r="L567" s="179">
        <f t="shared" si="358"/>
        <v>0.99994096351467154</v>
      </c>
      <c r="M567" s="179">
        <f t="shared" si="358"/>
        <v>0.99988084272731992</v>
      </c>
      <c r="N567" s="179">
        <f t="shared" si="358"/>
        <v>0.99976998632097025</v>
      </c>
      <c r="O567" s="179">
        <f t="shared" si="358"/>
        <v>0.99955120818376797</v>
      </c>
      <c r="P567" s="179">
        <f t="shared" si="358"/>
        <v>0.99911214295905515</v>
      </c>
      <c r="Q567" s="179">
        <f t="shared" si="358"/>
        <v>0.99826451329223964</v>
      </c>
      <c r="R567" s="179">
        <f t="shared" si="358"/>
        <v>0.99660247643032496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0.99999999999999978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1.0000000000000002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0.99999999999999978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1.0000000000000002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0.99999999999999978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1.0000000000000002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0.99999999999999978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1.0000000000000002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0.99999999999999978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1.0000000000000002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0.99999999999999978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1.0000000000000002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0.99999999999999978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1.0000000000000002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0.99999999999999978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1.0000000000000002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0.99999999999999978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1.0000000000000002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0.99999999999999978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1.0000000000000002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0.99999999999999978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1.0000000000000002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0.99999999999999978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1.0000000000000002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0.99999999999999978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1.0000000000000002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0.99999999999999978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1.0000000000000002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0.99999999999999978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1.0000000000000002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0.99999999999999978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1.0000000000000002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0.99999999999999978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1.0000000000000002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0.99999999999999978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1.0000000000000002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0.99999999999999978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1.0000000000000002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0.99999999999999978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1.0000000000000002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0.99999999999999978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1.0000000000000002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0.99999999999999978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1.0000000000000002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0.99999999999999978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1.0000000000000002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0.99999999999999978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1.0000000000000002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0.99999999999999978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1.0000000000000002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0.99999999999999978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1.0000000000000002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0.99999999999999978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1.0000000000000002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0.99999999999999978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1.0000000000000002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0.99999999999999978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1.0000000000000002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0.99999999999999978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1.0000000000000002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0.99999999999999978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1.0000000000000002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0.99999999999999978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1.0000000000000002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0.99999999999999978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1.0000000000000002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0.99999999999999978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1.0000000000000002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0.99999999999999978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1.0000000000000002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0.99999999999999978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1.0000000000000002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0.99999999999999978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1.0000000000000002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0.99999999999999978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1.0000000000000002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0.99999999999999978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1.0000000000000002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0.99999999999999978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1.0000000000000002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0.99999999999999978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1.0000000000000002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0.99999999999999978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1.0000000000000002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0.99999999999999978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1.0000000000000002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0.99999999999999978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1.0000000000000002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0.99999999999999978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1.0000000000000002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0.99999999999999978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1.0000000000000002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0.99999999999999978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1.0000000000000002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0.99999999999999978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1.0000000000000002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0.99999999999999978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1.0000000000000002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0.99999999999999978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1.0000000000000002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0.99999999999999978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1.0000000000000002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0.99999999999999978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1.0000000000000002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0.99999999999999978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1.0000000000000002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0.99999999999999978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1.0000000000000002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0.99999999999999978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1.0000000000000002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0.99999999999999978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1.0000000000000002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0.99999999999999978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1.0000000000000002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0.99999999999999978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1.0000000000000002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0.99999999999999978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1.0000000000000002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0.99999999999999978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1.0000000000000002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0.99999999999999978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1.0000000000000002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0.99999999999999978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1.0000000000000002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0.99999999999999978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1.0000000000000002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0.99999999999999978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1.0000000000000002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0.99999999999999978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1.0000000000000002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0.99999999999999978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1.0000000000000002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0.99999999999999978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1.0000000000000002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0.99999999999999978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1.0000000000000002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0.99999999999999978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1.0000000000000002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0.99999999999999978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1.0000000000000002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0.99999999999999978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1.0000000000000002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0.99999999999999978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1.0000000000000002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0.99999999999999978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1.0000000000000002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0.99999999999999978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1.0000000000000002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0.99999999999999978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1.0000000000000002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0.99999999999999978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1.0000000000000002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0.99999999999999978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1.0000000000000002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0.99999999999999978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1.0000000000000002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0.99999999999999978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1.0000000000000002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0.99999999999999978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1.0000000000000002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0.99999999999999978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1.0000000000000002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0.99999999999999978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1.0000000000000002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0.99999999999999978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1.0000000000000002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0.99999999999999978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1.0000000000000002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0.99999999999999978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1.0000000000000002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0.99999999999999978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1.0000000000000002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0.99999999999999978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1.0000000000000002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0.99999999999999978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1.0000000000000002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0.99999999999999978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1.0000000000000002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0.99999999999999978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1.0000000000000002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0.99999999999999978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1.0000000000000002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0.99999999999999978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1.0000000000000002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0.99999999999999978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1.0000000000000002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0.99999999999999978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1.0000000000000002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0.99999999999999978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1.0000000000000002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0.99999999999999978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1.0000000000000002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0.99999999999999978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1.0000000000000002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0.99999999999999978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1.0000000000000002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0.99999999999999978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1.0000000000000002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0.99999999999999978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1.0000000000000002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0.99999999999999978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1.0000000000000002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0.99999999999999978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1.0000000000000002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0.99999999999999978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1.0000000000000002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0.99999999999999978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1.0000000000000002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0.26826032116714127</v>
      </c>
      <c r="G679" s="175">
        <f t="shared" si="428"/>
        <v>0.58816799111174367</v>
      </c>
      <c r="H679" s="175">
        <f t="shared" si="428"/>
        <v>0.77637901113554997</v>
      </c>
      <c r="I679" s="175">
        <f t="shared" si="428"/>
        <v>0.88142442536016008</v>
      </c>
      <c r="J679" s="175">
        <f t="shared" si="428"/>
        <v>0.9398211084726209</v>
      </c>
      <c r="K679" s="175">
        <f t="shared" si="428"/>
        <v>0.96976606712687041</v>
      </c>
      <c r="L679" s="175">
        <f t="shared" si="428"/>
        <v>0.98434558153469431</v>
      </c>
      <c r="M679" s="175">
        <f t="shared" si="428"/>
        <v>0.99207997476209819</v>
      </c>
      <c r="N679" s="175">
        <f t="shared" si="428"/>
        <v>0.99617250240017485</v>
      </c>
      <c r="O679" s="175">
        <f t="shared" si="428"/>
        <v>0.99813209799860125</v>
      </c>
      <c r="P679" s="175">
        <f t="shared" si="428"/>
        <v>0.99907628275397109</v>
      </c>
      <c r="Q679" s="175">
        <f t="shared" si="428"/>
        <v>0.99954166046264192</v>
      </c>
      <c r="R679" s="175">
        <f t="shared" si="428"/>
        <v>0.99978305437823423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-0.47978185595693773</v>
      </c>
      <c r="F680" s="179" t="e">
        <f t="shared" si="428"/>
        <v>#DIV/0!</v>
      </c>
      <c r="G680" s="179">
        <f t="shared" si="428"/>
        <v>0.25688964888364985</v>
      </c>
      <c r="H680" s="179">
        <f t="shared" si="428"/>
        <v>0.58131929598867504</v>
      </c>
      <c r="I680" s="179">
        <f t="shared" si="428"/>
        <v>0.77169534553652974</v>
      </c>
      <c r="J680" s="179">
        <f t="shared" si="428"/>
        <v>0.88201833770479321</v>
      </c>
      <c r="K680" s="179">
        <f t="shared" si="428"/>
        <v>0.94014399582391484</v>
      </c>
      <c r="L680" s="179">
        <f t="shared" si="428"/>
        <v>0.96886338676822437</v>
      </c>
      <c r="M680" s="179">
        <f t="shared" si="428"/>
        <v>0.9842047617191465</v>
      </c>
      <c r="N680" s="179">
        <f t="shared" si="428"/>
        <v>0.99235509942815836</v>
      </c>
      <c r="O680" s="179">
        <f t="shared" si="428"/>
        <v>0.99626653808565291</v>
      </c>
      <c r="P680" s="179">
        <f t="shared" si="428"/>
        <v>0.9981531315348896</v>
      </c>
      <c r="Q680" s="179">
        <f t="shared" si="428"/>
        <v>0.99908345787715636</v>
      </c>
      <c r="R680" s="179">
        <f t="shared" si="428"/>
        <v>0.99956613810404826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-0.21457499255914586</v>
      </c>
      <c r="F681" s="179">
        <f t="shared" si="428"/>
        <v>-0.48925330069513334</v>
      </c>
      <c r="G681" s="179" t="e">
        <f t="shared" si="428"/>
        <v>#DIV/0!</v>
      </c>
      <c r="H681" s="179">
        <f t="shared" si="428"/>
        <v>0.2562659445027779</v>
      </c>
      <c r="I681" s="179">
        <f t="shared" si="428"/>
        <v>0.57646865351813392</v>
      </c>
      <c r="J681" s="179">
        <f t="shared" si="428"/>
        <v>0.77439608359899792</v>
      </c>
      <c r="K681" s="179">
        <f t="shared" si="428"/>
        <v>0.88351714656142843</v>
      </c>
      <c r="L681" s="179">
        <f t="shared" si="428"/>
        <v>0.93887803858268515</v>
      </c>
      <c r="M681" s="179">
        <f t="shared" si="428"/>
        <v>0.96883320338123013</v>
      </c>
      <c r="N681" s="179">
        <f t="shared" si="428"/>
        <v>0.98487072726682157</v>
      </c>
      <c r="O681" s="179">
        <f t="shared" si="428"/>
        <v>0.99260145476606199</v>
      </c>
      <c r="P681" s="179">
        <f t="shared" si="428"/>
        <v>0.99633778532580697</v>
      </c>
      <c r="Q681" s="179">
        <f t="shared" si="428"/>
        <v>0.99818199842288535</v>
      </c>
      <c r="R681" s="179">
        <f t="shared" si="428"/>
        <v>0.99913927746313935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-5.9814026039486101E-2</v>
      </c>
      <c r="F682" s="179">
        <f t="shared" si="428"/>
        <v>-0.23446818541218914</v>
      </c>
      <c r="G682" s="179">
        <f t="shared" si="428"/>
        <v>-0.49544880102848099</v>
      </c>
      <c r="H682" s="179" t="e">
        <f t="shared" si="428"/>
        <v>#DIV/0!</v>
      </c>
      <c r="I682" s="179">
        <f t="shared" si="428"/>
        <v>0.2454305450782838</v>
      </c>
      <c r="J682" s="179">
        <f t="shared" si="428"/>
        <v>0.57793600574948767</v>
      </c>
      <c r="K682" s="179">
        <f t="shared" si="428"/>
        <v>0.77543315727572382</v>
      </c>
      <c r="L682" s="179">
        <f t="shared" si="428"/>
        <v>0.88028722484238442</v>
      </c>
      <c r="M682" s="179">
        <f t="shared" si="428"/>
        <v>0.93834785049255731</v>
      </c>
      <c r="N682" s="179">
        <f t="shared" si="428"/>
        <v>0.96989752406526997</v>
      </c>
      <c r="O682" s="179">
        <f t="shared" si="428"/>
        <v>0.9852394392766064</v>
      </c>
      <c r="P682" s="179">
        <f t="shared" si="428"/>
        <v>0.99268444043875326</v>
      </c>
      <c r="Q682" s="179">
        <f t="shared" si="428"/>
        <v>0.99636614796500089</v>
      </c>
      <c r="R682" s="179">
        <f t="shared" si="428"/>
        <v>0.99827901643734762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-1.5744407958187653E-2</v>
      </c>
      <c r="F683" s="179">
        <f t="shared" si="428"/>
        <v>-6.8975939029533889E-2</v>
      </c>
      <c r="G683" s="179">
        <f t="shared" si="428"/>
        <v>-0.25723348675656915</v>
      </c>
      <c r="H683" s="179">
        <f t="shared" si="428"/>
        <v>-0.50226212489715361</v>
      </c>
      <c r="I683" s="179" t="e">
        <f t="shared" si="428"/>
        <v>#DIV/0!</v>
      </c>
      <c r="J683" s="179">
        <f t="shared" si="428"/>
        <v>0.25586089869326573</v>
      </c>
      <c r="K683" s="179">
        <f t="shared" si="428"/>
        <v>0.58520533311875378</v>
      </c>
      <c r="L683" s="179">
        <f t="shared" si="428"/>
        <v>0.77318047629575304</v>
      </c>
      <c r="M683" s="179">
        <f t="shared" si="428"/>
        <v>0.88110866197832849</v>
      </c>
      <c r="N683" s="179">
        <f t="shared" si="428"/>
        <v>0.94131713026639774</v>
      </c>
      <c r="O683" s="179">
        <f t="shared" si="428"/>
        <v>0.97107776414882963</v>
      </c>
      <c r="P683" s="179">
        <f t="shared" si="428"/>
        <v>0.98563111040812823</v>
      </c>
      <c r="Q683" s="179">
        <f t="shared" si="428"/>
        <v>0.99285403197232369</v>
      </c>
      <c r="R683" s="179">
        <f t="shared" si="428"/>
        <v>0.9966135709023316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-3.9531676989982183E-3</v>
      </c>
      <c r="F684" s="179">
        <f t="shared" si="428"/>
        <v>-1.7707530742447661E-2</v>
      </c>
      <c r="G684" s="179">
        <f t="shared" si="428"/>
        <v>-7.5404891330867446E-2</v>
      </c>
      <c r="H684" s="179">
        <f t="shared" si="428"/>
        <v>-0.27707975303860499</v>
      </c>
      <c r="I684" s="179">
        <f t="shared" si="428"/>
        <v>-0.50376357320244713</v>
      </c>
      <c r="J684" s="179" t="e">
        <f t="shared" si="428"/>
        <v>#DIV/0!</v>
      </c>
      <c r="K684" s="179">
        <f t="shared" si="428"/>
        <v>0.25702762623229375</v>
      </c>
      <c r="L684" s="179">
        <f t="shared" si="428"/>
        <v>0.57724162070499652</v>
      </c>
      <c r="M684" s="179">
        <f t="shared" si="428"/>
        <v>0.77150263237352701</v>
      </c>
      <c r="N684" s="179">
        <f t="shared" si="428"/>
        <v>0.88489047508580887</v>
      </c>
      <c r="O684" s="179">
        <f t="shared" si="428"/>
        <v>0.94270128987502599</v>
      </c>
      <c r="P684" s="179">
        <f t="shared" si="428"/>
        <v>0.97139714080564388</v>
      </c>
      <c r="Q684" s="179">
        <f t="shared" si="428"/>
        <v>0.98574108500384261</v>
      </c>
      <c r="R684" s="179">
        <f t="shared" si="428"/>
        <v>0.993234259068558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-9.892510755466332E-4</v>
      </c>
      <c r="F685" s="179">
        <f t="shared" si="428"/>
        <v>-4.4516614368179611E-3</v>
      </c>
      <c r="G685" s="179">
        <f t="shared" si="428"/>
        <v>-1.9458704694450581E-2</v>
      </c>
      <c r="H685" s="179">
        <f t="shared" si="428"/>
        <v>-8.3269236630642771E-2</v>
      </c>
      <c r="I685" s="179">
        <f t="shared" si="428"/>
        <v>-0.27705704215696514</v>
      </c>
      <c r="J685" s="179">
        <f t="shared" si="428"/>
        <v>-0.50234811720364914</v>
      </c>
      <c r="K685" s="179" t="e">
        <f t="shared" si="428"/>
        <v>#DIV/0!</v>
      </c>
      <c r="L685" s="179">
        <f t="shared" si="428"/>
        <v>0.25083868078289578</v>
      </c>
      <c r="M685" s="179">
        <f t="shared" si="428"/>
        <v>0.57484056619189139</v>
      </c>
      <c r="N685" s="179">
        <f t="shared" si="428"/>
        <v>0.77804113073672232</v>
      </c>
      <c r="O685" s="179">
        <f t="shared" si="428"/>
        <v>0.88748268912102002</v>
      </c>
      <c r="P685" s="179">
        <f t="shared" si="428"/>
        <v>0.94332052476120032</v>
      </c>
      <c r="Q685" s="179">
        <f t="shared" si="428"/>
        <v>0.97161251799055193</v>
      </c>
      <c r="R685" s="179">
        <f t="shared" si="428"/>
        <v>0.98649678545248876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-2.4736938460688914E-4</v>
      </c>
      <c r="F686" s="179">
        <f t="shared" si="428"/>
        <v>-1.1143255577355136E-3</v>
      </c>
      <c r="G686" s="179">
        <f t="shared" si="428"/>
        <v>-4.8977851067466775E-3</v>
      </c>
      <c r="H686" s="179">
        <f t="shared" si="428"/>
        <v>-2.1617530488552202E-2</v>
      </c>
      <c r="I686" s="179">
        <f t="shared" si="428"/>
        <v>-8.3385340863205801E-2</v>
      </c>
      <c r="J686" s="179">
        <f t="shared" si="428"/>
        <v>-0.27232093155021142</v>
      </c>
      <c r="K686" s="179">
        <f t="shared" si="428"/>
        <v>-0.5009214004957806</v>
      </c>
      <c r="L686" s="179" t="e">
        <f t="shared" si="428"/>
        <v>#DIV/0!</v>
      </c>
      <c r="M686" s="179">
        <f t="shared" si="428"/>
        <v>0.24899841416006802</v>
      </c>
      <c r="N686" s="179">
        <f t="shared" si="428"/>
        <v>0.58425185863155293</v>
      </c>
      <c r="O686" s="179">
        <f t="shared" si="428"/>
        <v>0.78255444468855928</v>
      </c>
      <c r="P686" s="179">
        <f t="shared" si="428"/>
        <v>0.88864482115699917</v>
      </c>
      <c r="Q686" s="179">
        <f t="shared" si="428"/>
        <v>0.94373295822244951</v>
      </c>
      <c r="R686" s="179">
        <f t="shared" si="428"/>
        <v>0.97310505055195973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-6.1845781299053762E-5</v>
      </c>
      <c r="F687" s="179">
        <f t="shared" si="428"/>
        <v>-2.7866517741425434E-4</v>
      </c>
      <c r="G687" s="179">
        <f t="shared" si="428"/>
        <v>-1.2263482534465063E-3</v>
      </c>
      <c r="H687" s="179">
        <f t="shared" si="428"/>
        <v>-5.4486923475471818E-3</v>
      </c>
      <c r="I687" s="179">
        <f t="shared" si="428"/>
        <v>-2.166141077296841E-2</v>
      </c>
      <c r="J687" s="179">
        <f t="shared" si="428"/>
        <v>-8.1475598174339234E-2</v>
      </c>
      <c r="K687" s="179">
        <f t="shared" si="428"/>
        <v>-0.26768249980033326</v>
      </c>
      <c r="L687" s="179">
        <f t="shared" si="428"/>
        <v>-0.50873920478032342</v>
      </c>
      <c r="M687" s="179" t="e">
        <f t="shared" si="428"/>
        <v>#DIV/0!</v>
      </c>
      <c r="N687" s="179">
        <f t="shared" si="428"/>
        <v>0.2562796508343535</v>
      </c>
      <c r="O687" s="179">
        <f t="shared" si="428"/>
        <v>0.59083462089340788</v>
      </c>
      <c r="P687" s="179">
        <f t="shared" si="428"/>
        <v>0.78458623832790975</v>
      </c>
      <c r="Q687" s="179">
        <f t="shared" si="428"/>
        <v>0.8893962356326921</v>
      </c>
      <c r="R687" s="179">
        <f t="shared" si="428"/>
        <v>0.94664368212756045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-1.5461656806556998E-5</v>
      </c>
      <c r="F688" s="179">
        <f t="shared" si="428"/>
        <v>-6.9671395454410894E-5</v>
      </c>
      <c r="G688" s="179">
        <f t="shared" si="428"/>
        <v>-3.0670060477318718E-4</v>
      </c>
      <c r="H688" s="179">
        <f t="shared" si="428"/>
        <v>-1.3647358052497035E-3</v>
      </c>
      <c r="I688" s="179">
        <f t="shared" si="428"/>
        <v>-5.4607306606561483E-3</v>
      </c>
      <c r="J688" s="179">
        <f t="shared" si="428"/>
        <v>-2.1134537268116337E-2</v>
      </c>
      <c r="K688" s="179">
        <f t="shared" si="428"/>
        <v>-7.9626993635019933E-2</v>
      </c>
      <c r="L688" s="179">
        <f t="shared" si="428"/>
        <v>-0.29485676861169841</v>
      </c>
      <c r="M688" s="179">
        <f t="shared" si="428"/>
        <v>-0.51118794735505058</v>
      </c>
      <c r="N688" s="179" t="e">
        <f t="shared" si="428"/>
        <v>#DIV/0!</v>
      </c>
      <c r="O688" s="179">
        <f t="shared" si="428"/>
        <v>0.26148311528991097</v>
      </c>
      <c r="P688" s="179">
        <f t="shared" si="428"/>
        <v>0.59382144651696889</v>
      </c>
      <c r="Q688" s="179">
        <f t="shared" si="428"/>
        <v>0.78579537112522868</v>
      </c>
      <c r="R688" s="179">
        <f t="shared" si="428"/>
        <v>0.89492876947150946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-3.8654273190259361E-6</v>
      </c>
      <c r="F689" s="179">
        <f t="shared" si="428"/>
        <v>-1.7418163451968369E-5</v>
      </c>
      <c r="G689" s="179">
        <f t="shared" si="428"/>
        <v>-7.6682080244480354E-5</v>
      </c>
      <c r="H689" s="179">
        <f t="shared" si="428"/>
        <v>-3.4133742681331499E-4</v>
      </c>
      <c r="I689" s="179">
        <f t="shared" si="428"/>
        <v>-1.367814646589971E-3</v>
      </c>
      <c r="J689" s="179">
        <f t="shared" si="428"/>
        <v>-5.3261138822288095E-3</v>
      </c>
      <c r="K689" s="179">
        <f t="shared" si="428"/>
        <v>-2.0625988117689883E-2</v>
      </c>
      <c r="L689" s="179">
        <f t="shared" si="428"/>
        <v>-9.0770381202897932E-2</v>
      </c>
      <c r="M689" s="179">
        <f t="shared" si="428"/>
        <v>-0.30433972719030072</v>
      </c>
      <c r="N689" s="179">
        <f t="shared" si="428"/>
        <v>-0.50183362216692151</v>
      </c>
      <c r="O689" s="179" t="e">
        <f t="shared" si="428"/>
        <v>#DIV/0!</v>
      </c>
      <c r="P689" s="179">
        <f t="shared" si="428"/>
        <v>0.26387490215039389</v>
      </c>
      <c r="Q689" s="179">
        <f t="shared" si="428"/>
        <v>0.59508891936417674</v>
      </c>
      <c r="R689" s="179">
        <f t="shared" si="428"/>
        <v>0.79576412219947656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-9.6635764646499659E-7</v>
      </c>
      <c r="F690" s="179">
        <f t="shared" si="428"/>
        <v>-4.3545603927292336E-6</v>
      </c>
      <c r="G690" s="179">
        <f t="shared" si="428"/>
        <v>-1.9170947895608527E-5</v>
      </c>
      <c r="H690" s="179">
        <f t="shared" si="428"/>
        <v>-8.5343737491800308E-5</v>
      </c>
      <c r="I690" s="179">
        <f t="shared" si="428"/>
        <v>-3.421115164571349E-4</v>
      </c>
      <c r="J690" s="179">
        <f t="shared" si="428"/>
        <v>-1.3339889218146792E-3</v>
      </c>
      <c r="K690" s="179">
        <f t="shared" si="428"/>
        <v>-5.1962649822439207E-3</v>
      </c>
      <c r="L690" s="179">
        <f t="shared" si="428"/>
        <v>-2.371336783171251E-2</v>
      </c>
      <c r="M690" s="179">
        <f t="shared" si="428"/>
        <v>-9.4844330411473138E-2</v>
      </c>
      <c r="N690" s="179">
        <f t="shared" si="428"/>
        <v>-0.27063288263102581</v>
      </c>
      <c r="O690" s="179">
        <f t="shared" si="428"/>
        <v>-0.49566117845834906</v>
      </c>
      <c r="P690" s="179" t="e">
        <f t="shared" si="428"/>
        <v>#DIV/0!</v>
      </c>
      <c r="Q690" s="179">
        <f t="shared" si="428"/>
        <v>0.26238125196861056</v>
      </c>
      <c r="R690" s="179">
        <f t="shared" si="428"/>
        <v>0.61102118446830134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-2.4547035541245163E-7</v>
      </c>
      <c r="F691" s="179">
        <f t="shared" si="428"/>
        <v>-1.1061292421358481E-6</v>
      </c>
      <c r="G691" s="179">
        <f t="shared" si="428"/>
        <v>-4.869754359469377E-6</v>
      </c>
      <c r="H691" s="179">
        <f t="shared" si="428"/>
        <v>-2.1679260661421494E-5</v>
      </c>
      <c r="I691" s="179">
        <f t="shared" si="428"/>
        <v>-8.6911557612706655E-5</v>
      </c>
      <c r="J691" s="179">
        <f t="shared" si="428"/>
        <v>-3.3900358291357032E-4</v>
      </c>
      <c r="K691" s="179">
        <f t="shared" si="428"/>
        <v>-1.3222593691518216E-3</v>
      </c>
      <c r="L691" s="179">
        <f t="shared" si="428"/>
        <v>-6.0817326421757729E-3</v>
      </c>
      <c r="M691" s="179">
        <f t="shared" si="428"/>
        <v>-2.5248730557746648E-2</v>
      </c>
      <c r="N691" s="179">
        <f t="shared" si="428"/>
        <v>-8.202965675674205E-2</v>
      </c>
      <c r="O691" s="179">
        <f t="shared" si="428"/>
        <v>-0.25478579017962055</v>
      </c>
      <c r="P691" s="179">
        <f t="shared" si="428"/>
        <v>-0.49374047649875757</v>
      </c>
      <c r="Q691" s="179" t="e">
        <f t="shared" si="428"/>
        <v>#DIV/0!</v>
      </c>
      <c r="R691" s="179">
        <f t="shared" si="428"/>
        <v>0.2854948592879365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-5.9434876368897926E-8</v>
      </c>
      <c r="F692" s="179">
        <f t="shared" si="428"/>
        <v>-2.6782325675773951E-7</v>
      </c>
      <c r="G692" s="179">
        <f t="shared" si="428"/>
        <v>-1.1790981556965197E-6</v>
      </c>
      <c r="H692" s="179">
        <f t="shared" si="428"/>
        <v>-5.2491594738544635E-6</v>
      </c>
      <c r="I692" s="179">
        <f t="shared" si="428"/>
        <v>-2.1044192630569546E-5</v>
      </c>
      <c r="J692" s="179">
        <f t="shared" si="428"/>
        <v>-8.2090856624067804E-5</v>
      </c>
      <c r="K692" s="179">
        <f t="shared" si="428"/>
        <v>-3.2029323492445058E-4</v>
      </c>
      <c r="L692" s="179">
        <f t="shared" si="428"/>
        <v>-1.4759371921310974E-3</v>
      </c>
      <c r="M692" s="179">
        <f t="shared" si="428"/>
        <v>-6.1789855873907893E-3</v>
      </c>
      <c r="N692" s="179">
        <f t="shared" si="428"/>
        <v>-2.0618386972768146E-2</v>
      </c>
      <c r="O692" s="179">
        <f t="shared" si="428"/>
        <v>-7.2284890176835828E-2</v>
      </c>
      <c r="P692" s="179">
        <f t="shared" si="428"/>
        <v>-0.24095423270728061</v>
      </c>
      <c r="Q692" s="179">
        <f t="shared" si="428"/>
        <v>-0.48700259922028916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-9.4069145154384889E-10</v>
      </c>
      <c r="F693" s="179">
        <f t="shared" si="428"/>
        <v>-4.238909575116106E-9</v>
      </c>
      <c r="G693" s="179">
        <f t="shared" si="428"/>
        <v>-1.8661905239757028E-8</v>
      </c>
      <c r="H693" s="179">
        <f t="shared" si="428"/>
        <v>-8.3080009451652267E-8</v>
      </c>
      <c r="I693" s="179">
        <f t="shared" si="428"/>
        <v>-3.3307495925063969E-7</v>
      </c>
      <c r="J693" s="179">
        <f t="shared" si="428"/>
        <v>-1.2993183707074651E-6</v>
      </c>
      <c r="K693" s="179">
        <f t="shared" si="428"/>
        <v>-5.070040808499206E-6</v>
      </c>
      <c r="L693" s="179">
        <f t="shared" si="428"/>
        <v>-2.3376167069147207E-5</v>
      </c>
      <c r="M693" s="179">
        <f t="shared" si="428"/>
        <v>-9.8098234307838358E-5</v>
      </c>
      <c r="N693" s="179">
        <f t="shared" si="428"/>
        <v>-3.2960163297696279E-4</v>
      </c>
      <c r="O693" s="179">
        <f t="shared" si="428"/>
        <v>-1.1885934720667892E-3</v>
      </c>
      <c r="P693" s="179">
        <f t="shared" si="428"/>
        <v>-4.5486330232421711E-3</v>
      </c>
      <c r="Q693" s="179">
        <f t="shared" si="428"/>
        <v>-1.684458792243888E-2</v>
      </c>
      <c r="R693" s="179">
        <f t="shared" si="428"/>
        <v>-6.035198537322925E-2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-2.2264886433154594E-13</v>
      </c>
      <c r="F694" s="179">
        <f t="shared" si="428"/>
        <v>-1.0032922085780464E-12</v>
      </c>
      <c r="G694" s="179">
        <f t="shared" si="428"/>
        <v>-4.4170190232501317E-12</v>
      </c>
      <c r="H694" s="179">
        <f t="shared" si="428"/>
        <v>-1.9663908248002187E-11</v>
      </c>
      <c r="I694" s="179">
        <f t="shared" si="428"/>
        <v>-7.8834321182695408E-11</v>
      </c>
      <c r="J694" s="179">
        <f t="shared" si="428"/>
        <v>-3.0753114424164335E-10</v>
      </c>
      <c r="K694" s="179">
        <f t="shared" si="428"/>
        <v>-1.2000121854216789E-9</v>
      </c>
      <c r="L694" s="179">
        <f t="shared" si="428"/>
        <v>-5.5328800496895621E-9</v>
      </c>
      <c r="M694" s="179">
        <f t="shared" si="428"/>
        <v>-2.3219598960338357E-8</v>
      </c>
      <c r="N694" s="179">
        <f t="shared" si="428"/>
        <v>-7.8023217710484873E-8</v>
      </c>
      <c r="O694" s="179">
        <f t="shared" si="428"/>
        <v>-2.8145791340278479E-7</v>
      </c>
      <c r="P694" s="179">
        <f t="shared" si="428"/>
        <v>-1.0785677607279912E-6</v>
      </c>
      <c r="Q694" s="179">
        <f t="shared" si="428"/>
        <v>-4.0147566077931743E-6</v>
      </c>
      <c r="R694" s="179">
        <f t="shared" si="428"/>
        <v>-1.4664327430231902E-5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9.1048196428647157E-2</v>
      </c>
      <c r="F806" s="179">
        <f t="shared" si="503"/>
        <v>9.8012179599976906E-2</v>
      </c>
      <c r="G806" s="179">
        <f t="shared" si="503"/>
        <v>8.5273937998656762E-2</v>
      </c>
      <c r="H806" s="179">
        <f t="shared" si="503"/>
        <v>8.5011832929412279E-2</v>
      </c>
      <c r="I806" s="179">
        <f t="shared" si="503"/>
        <v>8.7518498518155019E-2</v>
      </c>
      <c r="J806" s="179">
        <f t="shared" si="503"/>
        <v>8.9465720387119807E-2</v>
      </c>
      <c r="K806" s="179">
        <f t="shared" si="503"/>
        <v>9.0549918791944711E-2</v>
      </c>
      <c r="L806" s="179">
        <f t="shared" si="503"/>
        <v>8.6653645180418501E-2</v>
      </c>
      <c r="M806" s="179">
        <f t="shared" si="503"/>
        <v>8.5497889246734501E-2</v>
      </c>
      <c r="N806" s="179">
        <f t="shared" si="503"/>
        <v>9.0178108613851962E-2</v>
      </c>
      <c r="O806" s="179">
        <f t="shared" si="503"/>
        <v>9.355963670721977E-2</v>
      </c>
      <c r="P806" s="179">
        <f t="shared" si="503"/>
        <v>9.5124752567974397E-2</v>
      </c>
      <c r="Q806" s="179">
        <f t="shared" si="503"/>
        <v>9.7331273904758861E-2</v>
      </c>
      <c r="R806" s="179">
        <f t="shared" si="503"/>
        <v>0.10292333662145847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8.9196985789248326E-2</v>
      </c>
      <c r="F807" s="179">
        <f t="shared" si="503"/>
        <v>0.14525481240786717</v>
      </c>
      <c r="G807" s="179">
        <f t="shared" si="503"/>
        <v>0.15531322450682267</v>
      </c>
      <c r="H807" s="179">
        <f t="shared" si="503"/>
        <v>0.13744493921653228</v>
      </c>
      <c r="I807" s="179">
        <f t="shared" si="503"/>
        <v>0.13944446183074355</v>
      </c>
      <c r="J807" s="179">
        <f t="shared" si="503"/>
        <v>0.1463142954392293</v>
      </c>
      <c r="K807" s="179">
        <f t="shared" si="503"/>
        <v>0.14957654148612529</v>
      </c>
      <c r="L807" s="179">
        <f t="shared" si="503"/>
        <v>0.14353428157656692</v>
      </c>
      <c r="M807" s="179">
        <f t="shared" si="503"/>
        <v>0.14171501127954386</v>
      </c>
      <c r="N807" s="179">
        <f t="shared" si="503"/>
        <v>0.1494971989041341</v>
      </c>
      <c r="O807" s="179">
        <f t="shared" si="503"/>
        <v>0.15510973846273512</v>
      </c>
      <c r="P807" s="179">
        <f t="shared" si="503"/>
        <v>0.15770623767553194</v>
      </c>
      <c r="Q807" s="179">
        <f t="shared" si="503"/>
        <v>0.16136485122851432</v>
      </c>
      <c r="R807" s="179">
        <f t="shared" si="503"/>
        <v>0.17063601668759121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4.8987427562365814E-2</v>
      </c>
      <c r="F808" s="179">
        <f t="shared" si="503"/>
        <v>9.8814609330105427E-2</v>
      </c>
      <c r="G808" s="179">
        <f t="shared" si="503"/>
        <v>0.15757583465457123</v>
      </c>
      <c r="H808" s="179">
        <f t="shared" si="503"/>
        <v>0.16847742706671492</v>
      </c>
      <c r="I808" s="179">
        <f t="shared" si="503"/>
        <v>0.15380447689884447</v>
      </c>
      <c r="J808" s="179">
        <f t="shared" si="503"/>
        <v>0.15832248945532001</v>
      </c>
      <c r="K808" s="179">
        <f t="shared" si="503"/>
        <v>0.16625439170694128</v>
      </c>
      <c r="L808" s="179">
        <f t="shared" si="503"/>
        <v>0.16118904897113043</v>
      </c>
      <c r="M808" s="179">
        <f t="shared" si="503"/>
        <v>0.15956845611371304</v>
      </c>
      <c r="N808" s="179">
        <f t="shared" si="503"/>
        <v>0.16844196869568118</v>
      </c>
      <c r="O808" s="179">
        <f t="shared" si="503"/>
        <v>0.17479583269502452</v>
      </c>
      <c r="P808" s="179">
        <f t="shared" si="503"/>
        <v>0.17772975746207714</v>
      </c>
      <c r="Q808" s="179">
        <f t="shared" si="503"/>
        <v>0.18185492119959923</v>
      </c>
      <c r="R808" s="179">
        <f t="shared" si="503"/>
        <v>0.19230389468691592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3.5708551002363434E-2</v>
      </c>
      <c r="F809" s="179">
        <f t="shared" si="503"/>
        <v>7.472773628010014E-2</v>
      </c>
      <c r="G809" s="179">
        <f t="shared" si="503"/>
        <v>0.14888903588717506</v>
      </c>
      <c r="H809" s="179">
        <f t="shared" si="503"/>
        <v>0.23325161390846674</v>
      </c>
      <c r="I809" s="179">
        <f t="shared" si="503"/>
        <v>0.25226634771433798</v>
      </c>
      <c r="J809" s="179">
        <f t="shared" si="503"/>
        <v>0.23403395193508231</v>
      </c>
      <c r="K809" s="179">
        <f t="shared" si="503"/>
        <v>0.24184090773718006</v>
      </c>
      <c r="L809" s="179">
        <f t="shared" si="503"/>
        <v>0.24096999113940509</v>
      </c>
      <c r="M809" s="179">
        <f t="shared" si="503"/>
        <v>0.24078926601970704</v>
      </c>
      <c r="N809" s="179">
        <f t="shared" si="503"/>
        <v>0.25480970191793917</v>
      </c>
      <c r="O809" s="179">
        <f t="shared" si="503"/>
        <v>0.26459543790209766</v>
      </c>
      <c r="P809" s="179">
        <f t="shared" si="503"/>
        <v>0.26908237807028212</v>
      </c>
      <c r="Q809" s="179">
        <f t="shared" si="503"/>
        <v>0.27533962691397407</v>
      </c>
      <c r="R809" s="179">
        <f t="shared" si="503"/>
        <v>0.29116325833196544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1.5903670965211572E-2</v>
      </c>
      <c r="F810" s="179">
        <f t="shared" si="506"/>
        <v>3.2758501845083748E-2</v>
      </c>
      <c r="G810" s="179">
        <f t="shared" si="506"/>
        <v>6.8336394099102984E-2</v>
      </c>
      <c r="H810" s="179">
        <f t="shared" si="506"/>
        <v>0.13691091898601745</v>
      </c>
      <c r="I810" s="179">
        <f t="shared" si="506"/>
        <v>0.21311664221460797</v>
      </c>
      <c r="J810" s="179">
        <f t="shared" si="506"/>
        <v>0.23581466761878486</v>
      </c>
      <c r="K810" s="179">
        <f t="shared" si="506"/>
        <v>0.21830208703964799</v>
      </c>
      <c r="L810" s="179">
        <f t="shared" si="506"/>
        <v>0.21528324666116891</v>
      </c>
      <c r="M810" s="179">
        <f t="shared" si="506"/>
        <v>0.22043059172702903</v>
      </c>
      <c r="N810" s="179">
        <f t="shared" si="506"/>
        <v>0.23540833862155502</v>
      </c>
      <c r="O810" s="179">
        <f t="shared" si="506"/>
        <v>0.24508977446205837</v>
      </c>
      <c r="P810" s="179">
        <f t="shared" si="506"/>
        <v>0.24941678597055225</v>
      </c>
      <c r="Q810" s="179">
        <f t="shared" si="506"/>
        <v>0.25526078360999566</v>
      </c>
      <c r="R810" s="179">
        <f t="shared" si="506"/>
        <v>0.26994262787935192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5.2869949775436889E-3</v>
      </c>
      <c r="F811" s="179">
        <f t="shared" si="506"/>
        <v>1.0685129370875811E-2</v>
      </c>
      <c r="G811" s="179">
        <f t="shared" si="506"/>
        <v>2.1952083280055976E-2</v>
      </c>
      <c r="H811" s="179">
        <f t="shared" si="506"/>
        <v>4.6429580511439507E-2</v>
      </c>
      <c r="I811" s="179">
        <f t="shared" si="506"/>
        <v>9.1712796102479024E-2</v>
      </c>
      <c r="J811" s="179">
        <f t="shared" si="506"/>
        <v>0.14594642643611547</v>
      </c>
      <c r="K811" s="179">
        <f t="shared" si="506"/>
        <v>0.16184276423607752</v>
      </c>
      <c r="L811" s="179">
        <f t="shared" si="506"/>
        <v>0.14379378238783963</v>
      </c>
      <c r="M811" s="179">
        <f t="shared" si="506"/>
        <v>0.14473259263332727</v>
      </c>
      <c r="N811" s="179">
        <f t="shared" si="506"/>
        <v>0.15809126105742557</v>
      </c>
      <c r="O811" s="179">
        <f t="shared" si="506"/>
        <v>0.16620374085807244</v>
      </c>
      <c r="P811" s="179">
        <f t="shared" si="506"/>
        <v>0.16959601884365125</v>
      </c>
      <c r="Q811" s="179">
        <f t="shared" si="506"/>
        <v>0.17368928006705583</v>
      </c>
      <c r="R811" s="179">
        <f t="shared" si="506"/>
        <v>0.18371238036796578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1.1866040146832643E-3</v>
      </c>
      <c r="F812" s="179">
        <f t="shared" si="506"/>
        <v>2.3683262762916736E-3</v>
      </c>
      <c r="G812" s="179">
        <f t="shared" si="506"/>
        <v>4.7695452648505512E-3</v>
      </c>
      <c r="H812" s="179">
        <f t="shared" si="506"/>
        <v>9.9380621330295085E-3</v>
      </c>
      <c r="I812" s="179">
        <f t="shared" si="506"/>
        <v>2.075156985463654E-2</v>
      </c>
      <c r="J812" s="179">
        <f t="shared" si="506"/>
        <v>4.1743968900933737E-2</v>
      </c>
      <c r="K812" s="179">
        <f t="shared" si="506"/>
        <v>6.6757981553575305E-2</v>
      </c>
      <c r="L812" s="179">
        <f t="shared" si="506"/>
        <v>7.033255198906542E-2</v>
      </c>
      <c r="M812" s="179">
        <f t="shared" si="506"/>
        <v>6.4711939985161934E-2</v>
      </c>
      <c r="N812" s="179">
        <f t="shared" si="506"/>
        <v>6.9028984260186346E-2</v>
      </c>
      <c r="O812" s="179">
        <f t="shared" si="506"/>
        <v>7.4509231699252013E-2</v>
      </c>
      <c r="P812" s="179">
        <f t="shared" si="506"/>
        <v>7.6806167701458872E-2</v>
      </c>
      <c r="Q812" s="179">
        <f t="shared" si="506"/>
        <v>7.8874027038901742E-2</v>
      </c>
      <c r="R812" s="179">
        <f t="shared" si="506"/>
        <v>8.3485432134493706E-2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2.7083388401513968E-4</v>
      </c>
      <c r="F813" s="179">
        <f t="shared" si="506"/>
        <v>5.3676324596525521E-4</v>
      </c>
      <c r="G813" s="179">
        <f t="shared" si="506"/>
        <v>1.0666533562308862E-3</v>
      </c>
      <c r="H813" s="179">
        <f t="shared" si="506"/>
        <v>2.1754253476864204E-3</v>
      </c>
      <c r="I813" s="179">
        <f t="shared" si="506"/>
        <v>4.4854042508526487E-3</v>
      </c>
      <c r="J813" s="179">
        <f t="shared" si="506"/>
        <v>9.5336255414461436E-3</v>
      </c>
      <c r="K813" s="179">
        <f t="shared" si="506"/>
        <v>1.9208328473482441E-2</v>
      </c>
      <c r="L813" s="179">
        <f t="shared" si="506"/>
        <v>2.9656619192446606E-2</v>
      </c>
      <c r="M813" s="179">
        <f t="shared" si="506"/>
        <v>3.1876626878401218E-2</v>
      </c>
      <c r="N813" s="179">
        <f t="shared" si="506"/>
        <v>3.0909138246386986E-2</v>
      </c>
      <c r="O813" s="179">
        <f t="shared" si="506"/>
        <v>3.2795901581031531E-2</v>
      </c>
      <c r="P813" s="179">
        <f t="shared" si="506"/>
        <v>3.4797299511439145E-2</v>
      </c>
      <c r="Q813" s="179">
        <f t="shared" si="506"/>
        <v>3.6102029581154722E-2</v>
      </c>
      <c r="R813" s="179">
        <f t="shared" si="506"/>
        <v>3.8321144213996759E-2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4.58900007034958E-4</v>
      </c>
      <c r="F814" s="179">
        <f t="shared" si="509"/>
        <v>9.0611624126586091E-4</v>
      </c>
      <c r="G814" s="179">
        <f t="shared" si="509"/>
        <v>1.7870904507932659E-3</v>
      </c>
      <c r="H814" s="179">
        <f t="shared" si="509"/>
        <v>3.5920163295901728E-3</v>
      </c>
      <c r="I814" s="179">
        <f t="shared" si="509"/>
        <v>7.2606377596242952E-3</v>
      </c>
      <c r="J814" s="179">
        <f t="shared" si="509"/>
        <v>1.5258801330250375E-2</v>
      </c>
      <c r="K814" s="179">
        <f t="shared" si="509"/>
        <v>3.2416612143189673E-2</v>
      </c>
      <c r="L814" s="179">
        <f t="shared" si="509"/>
        <v>6.4885679495791715E-2</v>
      </c>
      <c r="M814" s="179">
        <f t="shared" si="509"/>
        <v>9.9813262062541236E-2</v>
      </c>
      <c r="N814" s="179">
        <f t="shared" si="509"/>
        <v>0.11430695057505928</v>
      </c>
      <c r="O814" s="179">
        <f t="shared" si="509"/>
        <v>0.10793355776494212</v>
      </c>
      <c r="P814" s="179">
        <f t="shared" si="509"/>
        <v>0.11320677845321979</v>
      </c>
      <c r="Q814" s="179">
        <f t="shared" si="509"/>
        <v>0.12097493458162703</v>
      </c>
      <c r="R814" s="179">
        <f t="shared" si="509"/>
        <v>0.12979337232580615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1.2681986944987499E-4</v>
      </c>
      <c r="F815" s="179">
        <f t="shared" si="509"/>
        <v>2.4993353934715524E-4</v>
      </c>
      <c r="G815" s="179">
        <f t="shared" si="509"/>
        <v>4.9096598681277689E-4</v>
      </c>
      <c r="H815" s="179">
        <f t="shared" si="509"/>
        <v>9.7868089934737804E-4</v>
      </c>
      <c r="I815" s="179">
        <f t="shared" si="509"/>
        <v>1.9513498093522148E-3</v>
      </c>
      <c r="J815" s="179">
        <f t="shared" si="509"/>
        <v>4.0254029638393729E-3</v>
      </c>
      <c r="K815" s="179">
        <f t="shared" si="509"/>
        <v>8.4535320351936984E-3</v>
      </c>
      <c r="L815" s="179">
        <f t="shared" si="509"/>
        <v>1.797836601507892E-2</v>
      </c>
      <c r="M815" s="179">
        <f t="shared" si="509"/>
        <v>3.5882521547071958E-2</v>
      </c>
      <c r="N815" s="179">
        <f t="shared" si="509"/>
        <v>5.7504404444443546E-2</v>
      </c>
      <c r="O815" s="179">
        <f t="shared" si="509"/>
        <v>6.5656215604244381E-2</v>
      </c>
      <c r="P815" s="179">
        <f t="shared" si="509"/>
        <v>6.0476422226113588E-2</v>
      </c>
      <c r="Q815" s="179">
        <f t="shared" si="509"/>
        <v>6.3953412570647322E-2</v>
      </c>
      <c r="R815" s="179">
        <f t="shared" si="509"/>
        <v>7.080257321962187E-2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1.82151270473821E-5</v>
      </c>
      <c r="F816" s="179">
        <f t="shared" si="509"/>
        <v>3.58632548671784E-5</v>
      </c>
      <c r="G816" s="179">
        <f t="shared" si="509"/>
        <v>7.0304688794598842E-5</v>
      </c>
      <c r="H816" s="179">
        <f t="shared" si="509"/>
        <v>1.395280238950106E-4</v>
      </c>
      <c r="I816" s="179">
        <f t="shared" si="509"/>
        <v>2.7603106882164932E-4</v>
      </c>
      <c r="J816" s="179">
        <f t="shared" si="509"/>
        <v>5.6213391306410483E-4</v>
      </c>
      <c r="K816" s="179">
        <f t="shared" si="509"/>
        <v>1.1590393818687599E-3</v>
      </c>
      <c r="L816" s="179">
        <f t="shared" si="509"/>
        <v>2.4252991001487193E-3</v>
      </c>
      <c r="M816" s="179">
        <f t="shared" si="509"/>
        <v>5.1778117063092004E-3</v>
      </c>
      <c r="N816" s="179">
        <f t="shared" si="509"/>
        <v>1.0385016360013216E-2</v>
      </c>
      <c r="O816" s="179">
        <f t="shared" si="509"/>
        <v>1.6998581541386424E-2</v>
      </c>
      <c r="P816" s="179">
        <f t="shared" si="509"/>
        <v>1.919186044956131E-2</v>
      </c>
      <c r="Q816" s="179">
        <f t="shared" si="509"/>
        <v>1.7685494456468744E-2</v>
      </c>
      <c r="R816" s="179">
        <f t="shared" si="509"/>
        <v>1.9384103323287109E-2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6.9822044240171463E-6</v>
      </c>
      <c r="F817" s="179">
        <f t="shared" si="509"/>
        <v>1.374043621869172E-5</v>
      </c>
      <c r="G817" s="179">
        <f t="shared" si="509"/>
        <v>2.6908313387098743E-5</v>
      </c>
      <c r="H817" s="179">
        <f t="shared" si="509"/>
        <v>5.3282815172166316E-5</v>
      </c>
      <c r="I817" s="179">
        <f t="shared" si="509"/>
        <v>1.0497622819843151E-4</v>
      </c>
      <c r="J817" s="179">
        <f t="shared" si="509"/>
        <v>2.1222525575030697E-4</v>
      </c>
      <c r="K817" s="179">
        <f t="shared" si="509"/>
        <v>4.3212407232867233E-4</v>
      </c>
      <c r="L817" s="179">
        <f t="shared" si="509"/>
        <v>8.8298557213181814E-4</v>
      </c>
      <c r="M817" s="179">
        <f t="shared" si="509"/>
        <v>1.8619882019908461E-3</v>
      </c>
      <c r="N817" s="179">
        <f t="shared" si="509"/>
        <v>3.959447088576454E-3</v>
      </c>
      <c r="O817" s="179">
        <f t="shared" si="509"/>
        <v>8.0197833945779146E-3</v>
      </c>
      <c r="P817" s="179">
        <f t="shared" si="509"/>
        <v>1.3144135526192703E-2</v>
      </c>
      <c r="Q817" s="179">
        <f t="shared" si="509"/>
        <v>1.4941209230493718E-2</v>
      </c>
      <c r="R817" s="179">
        <f t="shared" si="509"/>
        <v>1.3988550379515269E-2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0.12183850459507779</v>
      </c>
      <c r="F933" s="179" t="e">
        <f t="shared" si="605"/>
        <v>#DIV/0!</v>
      </c>
      <c r="G933" s="179">
        <f t="shared" si="605"/>
        <v>8.6436349146855038E-2</v>
      </c>
      <c r="H933" s="179">
        <f t="shared" si="605"/>
        <v>7.5817425455542473E-2</v>
      </c>
      <c r="I933" s="179">
        <f t="shared" si="605"/>
        <v>7.0888971130466161E-2</v>
      </c>
      <c r="J933" s="179">
        <f t="shared" si="605"/>
        <v>6.8361861533792367E-2</v>
      </c>
      <c r="K933" s="179">
        <f t="shared" si="605"/>
        <v>6.6987032031260288E-2</v>
      </c>
      <c r="L933" s="179">
        <f t="shared" si="605"/>
        <v>6.6139721459806317E-2</v>
      </c>
      <c r="M933" s="179">
        <f t="shared" si="605"/>
        <v>6.5795905187803608E-2</v>
      </c>
      <c r="N933" s="179">
        <f t="shared" si="605"/>
        <v>6.5668440516978496E-2</v>
      </c>
      <c r="O933" s="179">
        <f t="shared" si="605"/>
        <v>6.558444688900622E-2</v>
      </c>
      <c r="P933" s="179">
        <f t="shared" si="605"/>
        <v>6.5534360323303315E-2</v>
      </c>
      <c r="Q933" s="179">
        <f t="shared" si="605"/>
        <v>6.5508802841330691E-2</v>
      </c>
      <c r="R933" s="179">
        <f t="shared" si="605"/>
        <v>6.5495854830037545E-2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0.18524959296069871</v>
      </c>
      <c r="F934" s="179">
        <f t="shared" si="605"/>
        <v>0.18888203571745726</v>
      </c>
      <c r="G934" s="179" t="e">
        <f t="shared" si="605"/>
        <v>#DIV/0!</v>
      </c>
      <c r="H934" s="179">
        <f t="shared" si="605"/>
        <v>0.13900361503895914</v>
      </c>
      <c r="I934" s="179">
        <f t="shared" si="605"/>
        <v>0.12519525202690238</v>
      </c>
      <c r="J934" s="179">
        <f t="shared" si="605"/>
        <v>0.11769566628813694</v>
      </c>
      <c r="K934" s="179">
        <f t="shared" si="605"/>
        <v>0.11342177001414799</v>
      </c>
      <c r="L934" s="179">
        <f t="shared" si="605"/>
        <v>0.11070662747345858</v>
      </c>
      <c r="M934" s="179">
        <f t="shared" si="605"/>
        <v>0.10959300428267355</v>
      </c>
      <c r="N934" s="179">
        <f t="shared" si="605"/>
        <v>0.10917785028188998</v>
      </c>
      <c r="O934" s="179">
        <f t="shared" si="605"/>
        <v>0.10890273547234107</v>
      </c>
      <c r="P934" s="179">
        <f t="shared" si="605"/>
        <v>0.10873829301818527</v>
      </c>
      <c r="Q934" s="179">
        <f t="shared" si="605"/>
        <v>0.10865430260039603</v>
      </c>
      <c r="R934" s="179">
        <f t="shared" si="605"/>
        <v>0.10861173156538571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0.19776046949667334</v>
      </c>
      <c r="F935" s="179">
        <f t="shared" si="605"/>
        <v>0.19738006034420869</v>
      </c>
      <c r="G935" s="179">
        <f t="shared" si="605"/>
        <v>0.20114175567572629</v>
      </c>
      <c r="H935" s="179" t="e">
        <f t="shared" si="605"/>
        <v>#DIV/0!</v>
      </c>
      <c r="I935" s="179">
        <f t="shared" si="605"/>
        <v>0.15574800033002711</v>
      </c>
      <c r="J935" s="179">
        <f t="shared" si="605"/>
        <v>0.14160854724885061</v>
      </c>
      <c r="K935" s="179">
        <f t="shared" si="605"/>
        <v>0.13291038299633517</v>
      </c>
      <c r="L935" s="179">
        <f t="shared" si="605"/>
        <v>0.1270854805734076</v>
      </c>
      <c r="M935" s="179">
        <f t="shared" si="605"/>
        <v>0.12465017575779294</v>
      </c>
      <c r="N935" s="179">
        <f t="shared" si="605"/>
        <v>0.12373272512650148</v>
      </c>
      <c r="O935" s="179">
        <f t="shared" si="605"/>
        <v>0.12311791119013947</v>
      </c>
      <c r="P935" s="179">
        <f t="shared" si="605"/>
        <v>0.12274868839945122</v>
      </c>
      <c r="Q935" s="179">
        <f t="shared" si="605"/>
        <v>0.12255973994194259</v>
      </c>
      <c r="R935" s="179">
        <f t="shared" si="605"/>
        <v>0.12246388191109533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0.29467786380510841</v>
      </c>
      <c r="F936" s="179">
        <f t="shared" si="605"/>
        <v>0.28361935523811393</v>
      </c>
      <c r="G936" s="179">
        <f t="shared" si="605"/>
        <v>0.28554074375469651</v>
      </c>
      <c r="H936" s="179">
        <f t="shared" si="605"/>
        <v>0.29017241977780706</v>
      </c>
      <c r="I936" s="179" t="e">
        <f t="shared" si="605"/>
        <v>#DIV/0!</v>
      </c>
      <c r="J936" s="179">
        <f t="shared" si="605"/>
        <v>0.23666599140432459</v>
      </c>
      <c r="K936" s="179">
        <f t="shared" si="605"/>
        <v>0.2147902638077977</v>
      </c>
      <c r="L936" s="179">
        <f t="shared" si="605"/>
        <v>0.19884189765831806</v>
      </c>
      <c r="M936" s="179">
        <f t="shared" si="605"/>
        <v>0.191973441353265</v>
      </c>
      <c r="N936" s="179">
        <f t="shared" si="605"/>
        <v>0.18933887885716</v>
      </c>
      <c r="O936" s="179">
        <f t="shared" si="605"/>
        <v>0.18753590056729255</v>
      </c>
      <c r="P936" s="179">
        <f t="shared" si="605"/>
        <v>0.18644341412590459</v>
      </c>
      <c r="Q936" s="179">
        <f t="shared" si="605"/>
        <v>0.18588226887095138</v>
      </c>
      <c r="R936" s="179">
        <f t="shared" si="605"/>
        <v>0.18559708085311835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0.27202736160375007</v>
      </c>
      <c r="F937" s="179">
        <f t="shared" si="608"/>
        <v>0.25857795679723689</v>
      </c>
      <c r="G937" s="179">
        <f t="shared" si="608"/>
        <v>0.25128462212650443</v>
      </c>
      <c r="H937" s="179">
        <f t="shared" si="608"/>
        <v>0.25444508284252121</v>
      </c>
      <c r="I937" s="179">
        <f t="shared" si="608"/>
        <v>0.26518991618028748</v>
      </c>
      <c r="J937" s="179" t="e">
        <f t="shared" si="608"/>
        <v>#DIV/0!</v>
      </c>
      <c r="K937" s="179">
        <f t="shared" si="608"/>
        <v>0.22081605692342543</v>
      </c>
      <c r="L937" s="179">
        <f t="shared" si="608"/>
        <v>0.19524779240548604</v>
      </c>
      <c r="M937" s="179">
        <f t="shared" si="608"/>
        <v>0.18374130452707846</v>
      </c>
      <c r="N937" s="179">
        <f t="shared" si="608"/>
        <v>0.17919763889050513</v>
      </c>
      <c r="O937" s="179">
        <f t="shared" si="608"/>
        <v>0.17596041343506902</v>
      </c>
      <c r="P937" s="179">
        <f t="shared" si="608"/>
        <v>0.17396436027882312</v>
      </c>
      <c r="Q937" s="179">
        <f t="shared" si="608"/>
        <v>0.17293158101272332</v>
      </c>
      <c r="R937" s="179">
        <f t="shared" si="608"/>
        <v>0.17240482689920972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0.18494086109817018</v>
      </c>
      <c r="F938" s="179">
        <f t="shared" si="608"/>
        <v>0.17521886166821019</v>
      </c>
      <c r="G938" s="179">
        <f t="shared" si="608"/>
        <v>0.16820837834687904</v>
      </c>
      <c r="H938" s="179">
        <f t="shared" si="608"/>
        <v>0.16463337789282678</v>
      </c>
      <c r="I938" s="179">
        <f t="shared" si="608"/>
        <v>0.17090019685571101</v>
      </c>
      <c r="J938" s="179">
        <f t="shared" si="608"/>
        <v>0.18240287991505663</v>
      </c>
      <c r="K938" s="179" t="e">
        <f t="shared" si="608"/>
        <v>#DIV/0!</v>
      </c>
      <c r="L938" s="179">
        <f t="shared" si="608"/>
        <v>0.14523868276249008</v>
      </c>
      <c r="M938" s="179">
        <f t="shared" si="608"/>
        <v>0.13208457162732187</v>
      </c>
      <c r="N938" s="179">
        <f t="shared" si="608"/>
        <v>0.12667348951796081</v>
      </c>
      <c r="O938" s="179">
        <f t="shared" si="608"/>
        <v>0.12252690644549613</v>
      </c>
      <c r="P938" s="179">
        <f t="shared" si="608"/>
        <v>0.1198862902862777</v>
      </c>
      <c r="Q938" s="179">
        <f t="shared" si="608"/>
        <v>0.11850090413943556</v>
      </c>
      <c r="R938" s="179">
        <f t="shared" si="608"/>
        <v>0.11778940626373741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8.4041101348556482E-2</v>
      </c>
      <c r="F939" s="179">
        <f t="shared" si="608"/>
        <v>7.9556841327902084E-2</v>
      </c>
      <c r="G939" s="179">
        <f t="shared" si="608"/>
        <v>7.6125160621449459E-2</v>
      </c>
      <c r="H939" s="179">
        <f t="shared" si="608"/>
        <v>7.3598180459284998E-2</v>
      </c>
      <c r="I939" s="179">
        <f t="shared" si="608"/>
        <v>7.3958553858387704E-2</v>
      </c>
      <c r="J939" s="179">
        <f t="shared" si="608"/>
        <v>7.8350729010630421E-2</v>
      </c>
      <c r="K939" s="179">
        <f t="shared" si="608"/>
        <v>8.3800975199521191E-2</v>
      </c>
      <c r="L939" s="179" t="e">
        <f t="shared" si="608"/>
        <v>#DIV/0!</v>
      </c>
      <c r="M939" s="179">
        <f t="shared" si="608"/>
        <v>6.5332775771809723E-2</v>
      </c>
      <c r="N939" s="179">
        <f t="shared" si="608"/>
        <v>6.1462761092871909E-2</v>
      </c>
      <c r="O939" s="179">
        <f t="shared" si="608"/>
        <v>5.8084797979266155E-2</v>
      </c>
      <c r="P939" s="179">
        <f t="shared" si="608"/>
        <v>5.58089525210268E-2</v>
      </c>
      <c r="Q939" s="179">
        <f t="shared" si="608"/>
        <v>5.4584582799807289E-2</v>
      </c>
      <c r="R939" s="179">
        <f t="shared" si="608"/>
        <v>5.394750661303719E-2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3.8610844802371272E-2</v>
      </c>
      <c r="F940" s="179">
        <f t="shared" si="608"/>
        <v>3.654300811414702E-2</v>
      </c>
      <c r="G940" s="179">
        <f t="shared" si="608"/>
        <v>3.4937824861901189E-2</v>
      </c>
      <c r="H940" s="179">
        <f t="shared" si="608"/>
        <v>3.3666543951851903E-2</v>
      </c>
      <c r="I940" s="179">
        <f t="shared" si="608"/>
        <v>3.3435740783706251E-2</v>
      </c>
      <c r="J940" s="179">
        <f t="shared" si="608"/>
        <v>3.4260850303252835E-2</v>
      </c>
      <c r="K940" s="179">
        <f t="shared" si="608"/>
        <v>3.6313310845993291E-2</v>
      </c>
      <c r="L940" s="179">
        <f t="shared" si="608"/>
        <v>3.6335877569098299E-2</v>
      </c>
      <c r="M940" s="179" t="e">
        <f t="shared" si="608"/>
        <v>#DIV/0!</v>
      </c>
      <c r="N940" s="179">
        <f t="shared" si="608"/>
        <v>3.1259757236860371E-2</v>
      </c>
      <c r="O940" s="179">
        <f t="shared" si="608"/>
        <v>2.8694649303149543E-2</v>
      </c>
      <c r="P940" s="179">
        <f t="shared" si="608"/>
        <v>2.6792002713349274E-2</v>
      </c>
      <c r="Q940" s="179">
        <f t="shared" si="608"/>
        <v>2.5724626273693194E-2</v>
      </c>
      <c r="R940" s="179">
        <f t="shared" si="608"/>
        <v>2.5156074075328778E-2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0.13127463310616588</v>
      </c>
      <c r="F941" s="179">
        <f t="shared" si="611"/>
        <v>0.12423760942445963</v>
      </c>
      <c r="G941" s="179">
        <f t="shared" si="611"/>
        <v>0.11875573035495739</v>
      </c>
      <c r="H941" s="179">
        <f t="shared" si="611"/>
        <v>0.11433843204145075</v>
      </c>
      <c r="I941" s="179">
        <f t="shared" si="611"/>
        <v>0.11319496863915557</v>
      </c>
      <c r="J941" s="179">
        <f t="shared" si="611"/>
        <v>0.11461838978033172</v>
      </c>
      <c r="K941" s="179">
        <f t="shared" si="611"/>
        <v>0.11746214615062975</v>
      </c>
      <c r="L941" s="179">
        <f t="shared" si="611"/>
        <v>0.11779441200625419</v>
      </c>
      <c r="M941" s="179">
        <f t="shared" si="611"/>
        <v>0.12135563398113526</v>
      </c>
      <c r="N941" s="179" t="e">
        <f t="shared" si="611"/>
        <v>#DIV/0!</v>
      </c>
      <c r="O941" s="179">
        <f t="shared" si="611"/>
        <v>0.10928450225168855</v>
      </c>
      <c r="P941" s="179">
        <f t="shared" si="611"/>
        <v>9.8261115330610119E-2</v>
      </c>
      <c r="Q941" s="179">
        <f t="shared" si="611"/>
        <v>9.1646450775908286E-2</v>
      </c>
      <c r="R941" s="179">
        <f t="shared" si="611"/>
        <v>8.7985123179337224E-2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7.2677687635219729E-2</v>
      </c>
      <c r="F942" s="179">
        <f t="shared" si="611"/>
        <v>6.8780874566738134E-2</v>
      </c>
      <c r="G942" s="179">
        <f t="shared" si="611"/>
        <v>6.5742564982733856E-2</v>
      </c>
      <c r="H942" s="179">
        <f t="shared" si="611"/>
        <v>6.3283821336802479E-2</v>
      </c>
      <c r="I942" s="179">
        <f t="shared" si="611"/>
        <v>6.2600441442652227E-2</v>
      </c>
      <c r="J942" s="179">
        <f t="shared" si="611"/>
        <v>6.3185534334822421E-2</v>
      </c>
      <c r="K942" s="179">
        <f t="shared" si="611"/>
        <v>6.3988216003238105E-2</v>
      </c>
      <c r="L942" s="179">
        <f t="shared" si="611"/>
        <v>6.2178593953762434E-2</v>
      </c>
      <c r="M942" s="179">
        <f t="shared" si="611"/>
        <v>6.4279783976177923E-2</v>
      </c>
      <c r="N942" s="179">
        <f t="shared" si="611"/>
        <v>7.1982668907710393E-2</v>
      </c>
      <c r="O942" s="179" t="e">
        <f t="shared" si="611"/>
        <v>#DIV/0!</v>
      </c>
      <c r="P942" s="179">
        <f t="shared" si="611"/>
        <v>6.1264724467114257E-2</v>
      </c>
      <c r="Q942" s="179">
        <f t="shared" si="611"/>
        <v>5.5001202974874548E-2</v>
      </c>
      <c r="R942" s="179">
        <f t="shared" si="611"/>
        <v>5.1317167473296517E-2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2.0894812918653718E-2</v>
      </c>
      <c r="F943" s="179">
        <f t="shared" si="611"/>
        <v>1.9774415693819523E-2</v>
      </c>
      <c r="G943" s="179">
        <f t="shared" si="611"/>
        <v>1.8900660208413196E-2</v>
      </c>
      <c r="H943" s="179">
        <f t="shared" si="611"/>
        <v>1.8192823376209942E-2</v>
      </c>
      <c r="I943" s="179">
        <f t="shared" si="611"/>
        <v>1.7992723756374888E-2</v>
      </c>
      <c r="J943" s="179">
        <f t="shared" si="611"/>
        <v>1.8146164769988628E-2</v>
      </c>
      <c r="K943" s="179">
        <f t="shared" si="611"/>
        <v>1.8318213480185894E-2</v>
      </c>
      <c r="L943" s="179">
        <f t="shared" si="611"/>
        <v>1.7589523092367731E-2</v>
      </c>
      <c r="M943" s="179">
        <f t="shared" si="611"/>
        <v>1.7634059303878319E-2</v>
      </c>
      <c r="N943" s="179">
        <f t="shared" si="611"/>
        <v>1.9542854432578326E-2</v>
      </c>
      <c r="O943" s="179">
        <f t="shared" si="611"/>
        <v>2.1684262781860877E-2</v>
      </c>
      <c r="P943" s="179" t="e">
        <f t="shared" si="611"/>
        <v>#DIV/0!</v>
      </c>
      <c r="Q943" s="179">
        <f t="shared" si="611"/>
        <v>1.7950898340009694E-2</v>
      </c>
      <c r="R943" s="179">
        <f t="shared" si="611"/>
        <v>1.6149314700074281E-2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1.5898223006027671E-2</v>
      </c>
      <c r="F944" s="179">
        <f t="shared" si="611"/>
        <v>1.5045734848605895E-2</v>
      </c>
      <c r="G944" s="179">
        <f t="shared" si="611"/>
        <v>1.4380875202946385E-2</v>
      </c>
      <c r="H944" s="179">
        <f t="shared" si="611"/>
        <v>1.3842124301830235E-2</v>
      </c>
      <c r="I944" s="179">
        <f t="shared" si="611"/>
        <v>1.3689187694129856E-2</v>
      </c>
      <c r="J944" s="179">
        <f t="shared" si="611"/>
        <v>1.3803133137334245E-2</v>
      </c>
      <c r="K944" s="179">
        <f t="shared" si="611"/>
        <v>1.3922794267017513E-2</v>
      </c>
      <c r="L944" s="179">
        <f t="shared" si="611"/>
        <v>1.3325951264699511E-2</v>
      </c>
      <c r="M944" s="179">
        <f t="shared" si="611"/>
        <v>1.3203283869303124E-2</v>
      </c>
      <c r="N944" s="179">
        <f t="shared" si="611"/>
        <v>1.415443481554108E-2</v>
      </c>
      <c r="O944" s="179">
        <f t="shared" si="611"/>
        <v>1.5460577487400345E-2</v>
      </c>
      <c r="P944" s="179">
        <f t="shared" si="611"/>
        <v>1.6849420669537925E-2</v>
      </c>
      <c r="Q944" s="179" t="e">
        <f t="shared" si="611"/>
        <v>#DIV/0!</v>
      </c>
      <c r="R944" s="179">
        <f t="shared" si="611"/>
        <v>1.415862845336331E-2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0.10795499961413914</v>
      </c>
      <c r="F1058" s="199">
        <f t="array" ref="F1058">IF(F33=MAX(IF(ISNUMBER($E$33:$DT$33),$E$33:$DT$33)),0,SUM(IF($D$805:$D$924&gt;=F33+1,IF($D$805:$D$924&lt;=MAX(IF(ISNUMBER($E$33:$DT$33),$E$33:$DT$33)),F$805:F$924))))</f>
        <v>0.12228211049001553</v>
      </c>
      <c r="G1058" s="199">
        <f t="array" ref="G1058">IF(G33=MAX(IF(ISNUMBER($E$33:$DT$33),$E$33:$DT$33)),0,SUM(IF($D$805:$D$924&gt;=G33+1,IF($D$805:$D$924&lt;=MAX(IF(ISNUMBER($E$33:$DT$33),$E$33:$DT$33)),G$805:G$924))))</f>
        <v>9.8499945440028144E-2</v>
      </c>
      <c r="H1058" s="199">
        <f t="array" ref="H1058">IF(H33=MAX(IF(ISNUMBER($E$33:$DT$33),$E$33:$DT$33)),0,SUM(IF($D$805:$D$924&gt;=H33+1,IF($D$805:$D$924&lt;=MAX(IF(ISNUMBER($E$33:$DT$33),$E$33:$DT$33)),H$805:H$924))))</f>
        <v>6.3306576060160172E-2</v>
      </c>
      <c r="I1058" s="199">
        <f t="array" ref="I1058">IF(I33=MAX(IF(ISNUMBER($E$33:$DT$33),$E$33:$DT$33)),0,SUM(IF($D$805:$D$924&gt;=I33+1,IF($D$805:$D$924&lt;=MAX(IF(ISNUMBER($E$33:$DT$33),$E$33:$DT$33)),I$805:I$924))))</f>
        <v>3.4829968971485784E-2</v>
      </c>
      <c r="J1058" s="199">
        <f t="array" ref="J1058">IF(J33=MAX(IF(ISNUMBER($E$33:$DT$33),$E$33:$DT$33)),0,SUM(IF($D$805:$D$924&gt;=J33+1,IF($D$805:$D$924&lt;=MAX(IF(ISNUMBER($E$33:$DT$33),$E$33:$DT$33)),J$805:J$924))))</f>
        <v>2.9592189004350306E-2</v>
      </c>
      <c r="K1058" s="199">
        <f t="array" ref="K1058">IF(K33=MAX(IF(ISNUMBER($E$33:$DT$33),$E$33:$DT$33)),0,SUM(IF($D$805:$D$924&gt;=K33+1,IF($D$805:$D$924&lt;=MAX(IF(ISNUMBER($E$33:$DT$33),$E$33:$DT$33)),K$805:K$924))))</f>
        <v>4.2461307632580804E-2</v>
      </c>
      <c r="L1058" s="199">
        <f t="array" ref="L1058">IF(L33=MAX(IF(ISNUMBER($E$33:$DT$33),$E$33:$DT$33)),0,SUM(IF($D$805:$D$924&gt;=L33+1,IF($D$805:$D$924&lt;=MAX(IF(ISNUMBER($E$33:$DT$33),$E$33:$DT$33)),L$805:L$924))))</f>
        <v>2.1286650687359455E-2</v>
      </c>
      <c r="M1058" s="199">
        <f t="array" ref="M1058">IF(M33=MAX(IF(ISNUMBER($E$33:$DT$33),$E$33:$DT$33)),0,SUM(IF($D$805:$D$924&gt;=M33+1,IF($D$805:$D$924&lt;=MAX(IF(ISNUMBER($E$33:$DT$33),$E$33:$DT$33)),M$805:M$924))))</f>
        <v>7.0397999083000465E-3</v>
      </c>
      <c r="N1058" s="199">
        <f t="array" ref="N1058">IF(N33=MAX(IF(ISNUMBER($E$33:$DT$33),$E$33:$DT$33)),0,SUM(IF($D$805:$D$924&gt;=N33+1,IF($D$805:$D$924&lt;=MAX(IF(ISNUMBER($E$33:$DT$33),$E$33:$DT$33)),N$805:N$924))))</f>
        <v>3.959447088576454E-3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7.0888971130466161E-2</v>
      </c>
      <c r="J1065" s="199">
        <f t="array" ref="J1065">IF(J32=MIN($E$12:$DT$12),0,SUM(IF($D$932:$D$1051&gt;=MIN($E$12:$DT$12),IF($D$932:$D$1051&lt;=J32-1,J$932:J$1051))))</f>
        <v>0.1860575278219293</v>
      </c>
      <c r="K1065" s="199">
        <f t="array" ref="K1065">IF(K32=MIN($E$12:$DT$12),0,SUM(IF($D$932:$D$1051&gt;=MIN($E$12:$DT$12),IF($D$932:$D$1051&lt;=K32-1,K$932:K$1051))))</f>
        <v>0.31331918504174344</v>
      </c>
      <c r="L1065" s="199">
        <f t="array" ref="L1065">IF(L32=MIN($E$12:$DT$12),0,SUM(IF($D$932:$D$1051&gt;=MIN($E$12:$DT$12),IF($D$932:$D$1051&lt;=L32-1,L$932:L$1051))))</f>
        <v>0.50277372716499058</v>
      </c>
      <c r="M1065" s="199">
        <f t="array" ref="M1065">IF(M32=MIN($E$12:$DT$12),0,SUM(IF($D$932:$D$1051&gt;=MIN($E$12:$DT$12),IF($D$932:$D$1051&lt;=M32-1,M$932:M$1051))))</f>
        <v>0.67575383110861353</v>
      </c>
      <c r="N1065" s="199">
        <f t="array" ref="N1065">IF(N32=MIN($E$12:$DT$12),0,SUM(IF($D$932:$D$1051&gt;=MIN($E$12:$DT$12),IF($D$932:$D$1051&lt;=N32-1,N$932:N$1051))))</f>
        <v>0.79378902319099587</v>
      </c>
      <c r="O1065" s="199">
        <f t="array" ref="O1065">IF(O32=MIN($E$12:$DT$12),0,SUM(IF($D$932:$D$1051&gt;=MIN($E$12:$DT$12),IF($D$932:$D$1051&lt;=O32-1,O$932:O$1051))))</f>
        <v>0.84171311197861065</v>
      </c>
      <c r="P1065" s="199">
        <f t="array" ref="P1065">IF(P32=MIN($E$12:$DT$12),0,SUM(IF($D$932:$D$1051&gt;=MIN($E$12:$DT$12),IF($D$932:$D$1051&lt;=P32-1,P$932:P$1051))))</f>
        <v>0.85991636166632135</v>
      </c>
      <c r="Q1065" s="199">
        <f t="array" ref="Q1065">IF(Q32=MIN($E$12:$DT$12),0,SUM(IF($D$932:$D$1051&gt;=MIN($E$12:$DT$12),IF($D$932:$D$1051&lt;=Q32-1,Q$932:Q$1051))))</f>
        <v>0.94599325925618838</v>
      </c>
      <c r="R1065" s="199">
        <f t="array" ref="R1065">IF(R32=MIN($E$12:$DT$12),0,SUM(IF($D$932:$D$1051&gt;=MIN($E$12:$DT$12),IF($D$932:$D$1051&lt;=R32-1,R$932:R$1051))))</f>
        <v>0.9907686536635838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0.27526635062721189</v>
      </c>
      <c r="F1072" s="199">
        <f t="array" ref="F1072">(F$545)*SUM(IF($E$12:$DT$12&gt;=F32,IF($E$12:$DT$12&lt;=F33,$E$15:$DT$15)))</f>
        <v>0.44363407608410604</v>
      </c>
      <c r="G1072" s="199">
        <f t="array" ref="G1072">(G$545)*SUM(IF($E$12:$DT$12&gt;=G32,IF($E$12:$DT$12&lt;=G33,$E$15:$DT$15)))</f>
        <v>0.68904835316915769</v>
      </c>
      <c r="H1072" s="199">
        <f t="array" ref="H1072">(H$545)*SUM(IF($E$12:$DT$12&gt;=H32,IF($E$12:$DT$12&lt;=H33,$E$15:$DT$15)))</f>
        <v>0.89973273844313717</v>
      </c>
      <c r="I1072" s="199">
        <f t="array" ref="I1072">(I$545)*SUM(IF($E$12:$DT$12&gt;=I32,IF($E$12:$DT$12&lt;=I33,$E$15:$DT$15)))</f>
        <v>0.95978545316431851</v>
      </c>
      <c r="J1072" s="199">
        <f t="array" ref="J1072">(J$545)*SUM(IF($E$12:$DT$12&gt;=J32,IF($E$12:$DT$12&lt;=J33,$E$15:$DT$15)))</f>
        <v>0.89160027338808123</v>
      </c>
      <c r="K1072" s="199">
        <f t="array" ref="K1072">(K$545)*SUM(IF($E$12:$DT$12&gt;=K32,IF($E$12:$DT$12&lt;=K33,$E$15:$DT$15)))</f>
        <v>0.76348429320213473</v>
      </c>
      <c r="L1072" s="199">
        <f t="array" ref="L1072">(L$545)*SUM(IF($E$12:$DT$12&gt;=L32,IF($E$12:$DT$12&lt;=L33,$E$15:$DT$15)))</f>
        <v>0.59459519627512603</v>
      </c>
      <c r="M1072" s="199">
        <f t="array" ref="M1072">(M$545)*SUM(IF($E$12:$DT$12&gt;=M32,IF($E$12:$DT$12&lt;=M33,$E$15:$DT$15)))</f>
        <v>0.42227155135387967</v>
      </c>
      <c r="N1072" s="199">
        <f t="array" ref="N1072">(N$545)*SUM(IF($E$12:$DT$12&gt;=N32,IF($E$12:$DT$12&lt;=N33,$E$15:$DT$15)))</f>
        <v>0.30257722211045107</v>
      </c>
      <c r="O1072" s="199">
        <f t="array" ref="O1072">(O$545)*SUM(IF($E$12:$DT$12&gt;=O32,IF($E$12:$DT$12&lt;=O33,$E$15:$DT$15)))</f>
        <v>0.25236607872881434</v>
      </c>
      <c r="P1072" s="199">
        <f t="array" ref="P1072">(P$545)*SUM(IF($E$12:$DT$12&gt;=P32,IF($E$12:$DT$12&lt;=P33,$E$15:$DT$15)))</f>
        <v>0.22112360952755428</v>
      </c>
      <c r="Q1072" s="199">
        <f t="array" ref="Q1072">(Q$545)*SUM(IF($E$12:$DT$12&gt;=Q32,IF($E$12:$DT$12&lt;=Q33,$E$15:$DT$15)))</f>
        <v>0.10288089784425675</v>
      </c>
      <c r="R1072" s="199">
        <f t="array" ref="R1072">(R$545)*SUM(IF($E$12:$DT$12&gt;=R32,IF($E$12:$DT$12&lt;=R33,$E$15:$DT$15)))</f>
        <v>3.6564872609687014E-2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0.38322135024135101</v>
      </c>
      <c r="F1079" s="199">
        <f t="shared" si="705"/>
        <v>0.56591618657412157</v>
      </c>
      <c r="G1079" s="199">
        <f t="shared" si="705"/>
        <v>0.78754829860918585</v>
      </c>
      <c r="H1079" s="199">
        <f t="shared" si="705"/>
        <v>0.96303931450329738</v>
      </c>
      <c r="I1079" s="199">
        <f t="shared" si="705"/>
        <v>1.0655043932662704</v>
      </c>
      <c r="J1079" s="199">
        <f t="shared" si="705"/>
        <v>1.1072499902143609</v>
      </c>
      <c r="K1079" s="199">
        <f t="shared" si="705"/>
        <v>1.1192647858764591</v>
      </c>
      <c r="L1079" s="199">
        <f t="shared" si="705"/>
        <v>1.1186555741274762</v>
      </c>
      <c r="M1079" s="199">
        <f t="shared" si="705"/>
        <v>1.1050651823707933</v>
      </c>
      <c r="N1079" s="199">
        <f t="shared" si="705"/>
        <v>1.1003256923900233</v>
      </c>
      <c r="O1079" s="199">
        <f t="shared" si="705"/>
        <v>1.094079190707425</v>
      </c>
      <c r="P1079" s="199">
        <f t="shared" si="705"/>
        <v>1.0810399711938756</v>
      </c>
      <c r="Q1079" s="199">
        <f t="shared" si="705"/>
        <v>1.0488741571004452</v>
      </c>
      <c r="R1079" s="199">
        <f t="shared" si="705"/>
        <v>1.0273335262732708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1.1192647858764591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0.10655636394659443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7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9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5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0.70710678118654746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0.55140723721998852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0.15221137277426769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0.61599999999999999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0.70710678118654746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0.70710678118654746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0.61599999999999999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0.61599999999999999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6.5363451972804673E-2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2021-10-07T07:10:28Z</dcterms:modified>
</cp:coreProperties>
</file>