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5" i="13" l="1"/>
  <c r="D47" i="13"/>
  <c r="C9" i="13" l="1"/>
  <c r="C35" i="13"/>
  <c r="C24" i="2" l="1"/>
  <c r="C25" i="2"/>
  <c r="C26" i="2"/>
  <c r="C11" i="2"/>
  <c r="D26" i="2" l="1"/>
  <c r="D25" i="2" s="1"/>
  <c r="D24" i="2" s="1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34" i="13"/>
  <c r="G41" i="13"/>
  <c r="G43" i="13"/>
  <c r="F34" i="13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F42" i="13"/>
  <c r="G42" i="13" s="1"/>
  <c r="F43" i="13"/>
  <c r="F44" i="13"/>
  <c r="G44" i="13" s="1"/>
  <c r="F33" i="13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3" i="2" l="1"/>
  <c r="D22" i="2" s="1"/>
  <c r="D21" i="2" s="1"/>
  <c r="D20" i="2" s="1"/>
  <c r="D19" i="2" s="1"/>
  <c r="D18" i="2" s="1"/>
  <c r="D17" i="2" s="1"/>
  <c r="D16" i="2" s="1"/>
  <c r="D15" i="2" s="1"/>
  <c r="C9" i="2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3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1" i="2" l="1"/>
  <c r="E19" i="2"/>
  <c r="E14" i="2"/>
  <c r="E18" i="2"/>
  <c r="E26" i="2"/>
  <c r="F26" i="2" s="1"/>
  <c r="E17" i="2"/>
  <c r="E21" i="2"/>
  <c r="E24" i="2"/>
  <c r="E16" i="2"/>
  <c r="E20" i="2"/>
  <c r="E22" i="2"/>
  <c r="E15" i="2"/>
  <c r="E25" i="2"/>
  <c r="E1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884" i="1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903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857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<sst xmlns="http://schemas.openxmlformats.org/spreadsheetml/2006/main" count="350" uniqueCount="205">
  <si>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</si>
  <si>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</si>
  <si>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</si>
  <si>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</si>
  <si>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</si>
  <si>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</si>
  <si>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</si>
  <si>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</si>
  <si>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</si>
  <si>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</si>
  <si>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</si>
  <si>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</si>
  <si>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</si>
  <si>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</si>
  <si>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</si>
  <si>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</si>
  <si>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</si>
  <si>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</si>
  <si>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</si>
  <si>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</si>
  <si>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</si>
  <si>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</si>
  <si>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</si>
  <si>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</si>
  <si>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</si>
  <si>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</si>
  <si>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</si>
  <si>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</si>
  <si>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</si>
  <si>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</si>
  <si>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</si>
  <si>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</si>
  <si>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</si>
  <si>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</si>
  <si>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</si>
  <si>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</si>
  <si>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</si>
  <si>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</si>
  <si>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</si>
  <si>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</si>
  <si>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</si>
  <si>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</si>
  <si>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</si>
  <si>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</si>
  <si>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</si>
  <si>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</si>
  <si>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</si>
  <si>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</si>
  <si>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</si>
  <si>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</si>
  <si>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</si>
  <si>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</si>
  <si>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</si>
  <si>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</si>
  <si>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</si>
  <si>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</si>
  <si>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</si>
  <si>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</si>
  <si>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</si>
  <si>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</si>
  <si>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</si>
  <si>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</si>
  <si>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</si>
  <si>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</si>
  <si>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</si>
  <si>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</si>
  <si>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</si>
  <si>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</si>
  <si>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</si>
  <si>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</si>
  <si>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</si>
  <si>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</si>
  <si>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</si>
  <si>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</si>
  <si>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</si>
  <si>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</si>
  <si>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</si>
  <si>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</si>
  <si>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</si>
  <si>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</si>
  <si>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</si>
  <si>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</si>
  <si>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</si>
  <si>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</si>
  <si>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</si>
  <si>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</si>
  <si>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</si>
  <si>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</si>
  <si>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</si>
  <si>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</si>
  <si>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</si>
  <si>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</si>
  <si>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</si>
  <si>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</si>
  <si>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</si>
  <si>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</si>
  <si>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</si>
  <si>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</si>
  <si>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</si>
  <si>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</si>
  <si>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</si>
  <si>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</si>
  <si>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</si>
  <si>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</si>
  <si>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</si>
  <si>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</si>
  <si>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</si>
  <si>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</si>
  <si>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</si>
  <si>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</si>
  <si>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</si>
  <si>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</si>
  <si>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</si>
  <si>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</si>
  <si>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</si>
  <si>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</si>
  <si>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</si>
  <si>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</si>
  <si>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</si>
  <si>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</si>
  <si>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</si>
  <si>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</si>
  <si>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</si>
  <si>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</si>
  <si>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</si>
  <si>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</si>
  <si>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</si>
  <si>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</si>
  <si>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</si>
  <si>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</si>
  <si>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</si>
  <si>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</si>
  <si>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</si>
  <si>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</si>
  <si>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</si>
  <si>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</si>
  <si>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</si>
  <si>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</si>
  <si>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</si>
  <si>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</si>
  <si>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</si>
  <si>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</si>
  <si>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</si>
  <si>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</si>
  <si>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</si>
  <si>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</si>
  <si>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</si>
  <si>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</si>
  <si>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</si>
  <si>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</si>
  <si>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</si>
  <si>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</si>
  <si>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</si>
  <si>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</si>
  <si>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</si>
  <si>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</si>
  <si>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</si>
  <si>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</si>
  <si>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</si>
  <si>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</si>
  <si>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</si>
  <si>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</si>
  <si>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</si>
  <si>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</si>
  <si>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</si>
  <si>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</si>
  <si>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</si>
  <si>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</si>
  <si>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</si>
  <si>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</si>
  <si>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</si>
  <si>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</si>
  <si>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</si>
  <si>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</si>
  <si>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</si>
  <si>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</si>
  <si>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</si>
  <si>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</si>
  <si>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</si>
  <si>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</si>
  <si>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</si>
  <si>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</si>
  <si>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</si>
  <si>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</si>
  <si>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</si>
  <si>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</si>
  <si>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</si>
  <si>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</si>
  <si>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</si>
  <si>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</si>
  <si>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</si>
  <si>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</si>
  <si>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</si>
  <si>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</si>
  <si>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</si>
  <si>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</si>
  <si>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</si>
  <si>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</si>
  <si>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</si>
  <si>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</si>
  <si>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</si>
  <si>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</si>
  <si>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OS</t>
  </si>
  <si>
    <t>Sampling date:</t>
  </si>
  <si>
    <t>MS2 SP1 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</si>
</sst>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93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8" fontId="4" fillId="2" borderId="11" xfId="3" applyNumberFormat="1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SP1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1.1900468806346917E-2</c:v>
                </c:pt>
                <c:pt idx="3">
                  <c:v>0.1835557158312297</c:v>
                </c:pt>
                <c:pt idx="4">
                  <c:v>0.38369996393797329</c:v>
                </c:pt>
                <c:pt idx="5">
                  <c:v>0.11215290299314822</c:v>
                </c:pt>
                <c:pt idx="6">
                  <c:v>1.2261089073205915E-2</c:v>
                </c:pt>
                <c:pt idx="7">
                  <c:v>1.0818608005769925E-3</c:v>
                </c:pt>
                <c:pt idx="8">
                  <c:v>7.9336458708979436E-3</c:v>
                </c:pt>
                <c:pt idx="9">
                  <c:v>6.4911648034619546E-2</c:v>
                </c:pt>
                <c:pt idx="10">
                  <c:v>4.976559682654165E-2</c:v>
                </c:pt>
                <c:pt idx="11">
                  <c:v>8.5467003245582401E-2</c:v>
                </c:pt>
                <c:pt idx="12">
                  <c:v>8.7270104579877383E-2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SP1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0.98809953119365312</c:v>
                </c:pt>
                <c:pt idx="4">
                  <c:v>0.80454381536242336</c:v>
                </c:pt>
                <c:pt idx="5">
                  <c:v>0.42084385142445002</c:v>
                </c:pt>
                <c:pt idx="6">
                  <c:v>0.30869094843130179</c:v>
                </c:pt>
                <c:pt idx="7">
                  <c:v>0.2964298593580959</c:v>
                </c:pt>
                <c:pt idx="8">
                  <c:v>0.29534799855751892</c:v>
                </c:pt>
                <c:pt idx="9">
                  <c:v>0.28741435268662097</c:v>
                </c:pt>
                <c:pt idx="10">
                  <c:v>0.22250270465200145</c:v>
                </c:pt>
                <c:pt idx="11">
                  <c:v>0.17273710782545978</c:v>
                </c:pt>
                <c:pt idx="12">
                  <c:v>8.7270104579877383E-2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1.1900468806346917E-2</c:v>
                </c:pt>
                <c:pt idx="3">
                  <c:v>0.1835557158312297</c:v>
                </c:pt>
                <c:pt idx="4">
                  <c:v>0.38369996393797329</c:v>
                </c:pt>
                <c:pt idx="5">
                  <c:v>0.11215290299314822</c:v>
                </c:pt>
                <c:pt idx="6">
                  <c:v>1.2261089073205915E-2</c:v>
                </c:pt>
                <c:pt idx="7">
                  <c:v>1.0818608005769925E-3</c:v>
                </c:pt>
                <c:pt idx="8">
                  <c:v>7.9336458708979436E-3</c:v>
                </c:pt>
                <c:pt idx="9">
                  <c:v>6.4911648034619546E-2</c:v>
                </c:pt>
                <c:pt idx="10">
                  <c:v>4.976559682654165E-2</c:v>
                </c:pt>
                <c:pt idx="11">
                  <c:v>8.5467003245582401E-2</c:v>
                </c:pt>
                <c:pt idx="12">
                  <c:v>8.7270104579877383E-2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4.4192759587968707E-2</c:v>
                </c:pt>
                <c:pt idx="1">
                  <c:v>4.4192759587968707E-2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1.1900468806346917E-2</c:v>
                </c:pt>
                <c:pt idx="3">
                  <c:v>0.1835557158312297</c:v>
                </c:pt>
                <c:pt idx="4">
                  <c:v>0.38369996393797329</c:v>
                </c:pt>
                <c:pt idx="5">
                  <c:v>0.11215290299314822</c:v>
                </c:pt>
                <c:pt idx="6">
                  <c:v>1.2261089073205915E-2</c:v>
                </c:pt>
                <c:pt idx="7">
                  <c:v>1.0818608005769925E-3</c:v>
                </c:pt>
                <c:pt idx="8">
                  <c:v>7.9336458708979436E-3</c:v>
                </c:pt>
                <c:pt idx="9">
                  <c:v>6.4911648034619546E-2</c:v>
                </c:pt>
                <c:pt idx="10">
                  <c:v>4.976559682654165E-2</c:v>
                </c:pt>
                <c:pt idx="11">
                  <c:v>8.5467003245582401E-2</c:v>
                </c:pt>
                <c:pt idx="12">
                  <c:v>8.7270104579877383E-2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1.1900468806346917E-2</c:v>
                </c:pt>
                <c:pt idx="3">
                  <c:v>0.1835557158312297</c:v>
                </c:pt>
                <c:pt idx="4">
                  <c:v>0.38369996393797329</c:v>
                </c:pt>
                <c:pt idx="5">
                  <c:v>0.11215290299314822</c:v>
                </c:pt>
                <c:pt idx="6">
                  <c:v>1.2261089073205915E-2</c:v>
                </c:pt>
                <c:pt idx="7">
                  <c:v>1.0818608005769925E-3</c:v>
                </c:pt>
                <c:pt idx="8">
                  <c:v>7.9336458708979436E-3</c:v>
                </c:pt>
                <c:pt idx="9">
                  <c:v>6.4911648034619546E-2</c:v>
                </c:pt>
                <c:pt idx="10">
                  <c:v>4.976559682654165E-2</c:v>
                </c:pt>
                <c:pt idx="11">
                  <c:v>8.5467003245582401E-2</c:v>
                </c:pt>
                <c:pt idx="12">
                  <c:v>8.7270104579877383E-2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4.4192759587968707E-2</c:v>
                </c:pt>
                <c:pt idx="1">
                  <c:v>4.4192759587968707E-2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3.85E-2</c:v>
                </c:pt>
                <c:pt idx="1">
                  <c:v>3.85E-2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2.6664274297798999E-2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A31" zoomScale="120" zoomScaleNormal="120" workbookViewId="0">
      <selection activeCell="D9" sqref="D9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88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9" t="s">
        <v>198</v>
      </c>
      <c r="F2" s="309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9" t="s">
        <v>199</v>
      </c>
      <c r="F3" s="309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266">
        <v>44424</v>
      </c>
      <c r="D4" s="263"/>
      <c r="E4" s="309"/>
      <c r="F4" s="309"/>
      <c r="I4" s="264"/>
      <c r="J4" s="264"/>
      <c r="K4" s="263"/>
    </row>
    <row r="5" spans="1:11" ht="17.25" customHeight="1" x14ac:dyDescent="0.3">
      <c r="B5" s="267" t="s">
        <v>42</v>
      </c>
      <c r="C5" s="313"/>
      <c r="D5" s="263"/>
      <c r="E5" s="309"/>
      <c r="F5" s="309"/>
      <c r="I5" s="264"/>
      <c r="J5" s="264"/>
      <c r="K5" s="263"/>
    </row>
    <row r="6" spans="1:11" ht="15" thickBot="1" x14ac:dyDescent="0.35">
      <c r="B6" s="312" t="s">
        <v>201</v>
      </c>
      <c r="C6" s="392"/>
      <c r="D6" s="391"/>
      <c r="E6" s="311"/>
      <c r="F6" s="1"/>
      <c r="G6" s="1"/>
      <c r="I6" s="264"/>
      <c r="J6" s="264"/>
      <c r="K6" s="263"/>
    </row>
    <row r="7" spans="1:11" ht="17.25" customHeight="1" x14ac:dyDescent="0.3">
      <c r="B7" s="268" t="s">
        <v>187</v>
      </c>
      <c r="C7" s="314" t="s">
        <v>204</v>
      </c>
      <c r="D7" s="268" t="s">
        <v>203</v>
      </c>
      <c r="E7" s="266">
        <v>44251</v>
      </c>
      <c r="F7" s="309"/>
      <c r="I7" s="264"/>
      <c r="J7" s="264"/>
      <c r="K7" s="263"/>
    </row>
    <row r="8" spans="1:11" ht="17.25" customHeight="1" x14ac:dyDescent="0.3">
      <c r="B8" s="269" t="s">
        <v>4</v>
      </c>
      <c r="C8" s="270" t="s">
        <v>202</v>
      </c>
      <c r="D8" s="263"/>
      <c r="E8" s="309"/>
      <c r="F8" s="309"/>
      <c r="I8" s="264"/>
      <c r="J8" s="264"/>
      <c r="K8" s="263"/>
    </row>
    <row r="9" spans="1:11" ht="17.25" customHeight="1" thickBot="1" x14ac:dyDescent="0.35">
      <c r="B9" s="271" t="s">
        <v>21</v>
      </c>
      <c r="C9" s="272">
        <f>C35+C57+C79+C101</f>
        <v>13925</v>
      </c>
      <c r="D9" s="263"/>
      <c r="E9" s="309"/>
      <c r="F9" s="309"/>
      <c r="I9" s="264"/>
      <c r="J9" s="264"/>
      <c r="K9" s="263"/>
    </row>
    <row r="10" spans="1:11" ht="17.25" customHeight="1" thickBot="1" x14ac:dyDescent="0.35">
      <c r="A10" s="316" t="s">
        <v>46</v>
      </c>
      <c r="B10" s="273">
        <v>250</v>
      </c>
      <c r="C10" s="274">
        <f>K32+K54+K76+K98</f>
        <v>0</v>
      </c>
      <c r="D10" s="263"/>
      <c r="E10" s="309"/>
      <c r="F10" s="309"/>
      <c r="I10" s="264"/>
      <c r="J10" s="264"/>
      <c r="K10" s="263"/>
    </row>
    <row r="11" spans="1:11" ht="17.25" customHeight="1" thickBot="1" x14ac:dyDescent="0.35">
      <c r="A11" s="317"/>
      <c r="B11" s="275">
        <v>125</v>
      </c>
      <c r="C11" s="274">
        <f t="shared" ref="C11:C22" si="0">K33+K55+K77+K99</f>
        <v>0</v>
      </c>
      <c r="D11" s="263"/>
      <c r="E11" s="309"/>
      <c r="F11" s="309"/>
      <c r="I11" s="264"/>
      <c r="J11" s="264"/>
      <c r="K11" s="263"/>
    </row>
    <row r="12" spans="1:11" ht="17.25" customHeight="1" thickBot="1" x14ac:dyDescent="0.35">
      <c r="A12" s="317"/>
      <c r="B12" s="275">
        <v>63</v>
      </c>
      <c r="C12" s="274">
        <f t="shared" si="0"/>
        <v>165</v>
      </c>
      <c r="D12" s="263"/>
      <c r="E12" s="309"/>
      <c r="F12" s="309"/>
      <c r="I12" s="264"/>
      <c r="J12" s="264"/>
      <c r="K12" s="263"/>
    </row>
    <row r="13" spans="1:11" ht="17.25" customHeight="1" thickBot="1" x14ac:dyDescent="0.35">
      <c r="A13" s="318"/>
      <c r="B13" s="276">
        <v>31.5</v>
      </c>
      <c r="C13" s="274">
        <f t="shared" si="0"/>
        <v>2545</v>
      </c>
      <c r="D13" s="263"/>
      <c r="E13" s="310"/>
      <c r="F13" s="310"/>
      <c r="I13" s="264"/>
      <c r="J13" s="264"/>
      <c r="K13" s="263"/>
    </row>
    <row r="14" spans="1:11" ht="17.25" customHeight="1" thickBot="1" x14ac:dyDescent="0.25">
      <c r="A14" s="319" t="s">
        <v>45</v>
      </c>
      <c r="B14" s="277">
        <v>16</v>
      </c>
      <c r="C14" s="274">
        <f t="shared" si="0"/>
        <v>5320</v>
      </c>
      <c r="D14" s="263"/>
      <c r="I14" s="256"/>
      <c r="J14" s="256"/>
      <c r="K14" s="263"/>
    </row>
    <row r="15" spans="1:11" ht="17.25" customHeight="1" thickBot="1" x14ac:dyDescent="0.25">
      <c r="A15" s="319"/>
      <c r="B15" s="278">
        <v>8</v>
      </c>
      <c r="C15" s="274">
        <f t="shared" si="0"/>
        <v>1555</v>
      </c>
      <c r="D15" s="263"/>
      <c r="I15" s="264"/>
      <c r="J15" s="264"/>
      <c r="K15" s="263"/>
    </row>
    <row r="16" spans="1:11" ht="17.25" customHeight="1" thickBot="1" x14ac:dyDescent="0.25">
      <c r="A16" s="319"/>
      <c r="B16" s="278">
        <v>4</v>
      </c>
      <c r="C16" s="274">
        <f t="shared" si="0"/>
        <v>170</v>
      </c>
      <c r="D16" s="263"/>
      <c r="I16" s="264"/>
      <c r="J16" s="264"/>
      <c r="K16" s="263"/>
    </row>
    <row r="17" spans="1:11" ht="17.25" customHeight="1" thickBot="1" x14ac:dyDescent="0.25">
      <c r="A17" s="319"/>
      <c r="B17" s="278">
        <v>2</v>
      </c>
      <c r="C17" s="274">
        <f t="shared" si="0"/>
        <v>15</v>
      </c>
      <c r="D17" s="263"/>
      <c r="I17" s="264"/>
      <c r="J17" s="264"/>
      <c r="K17" s="263"/>
    </row>
    <row r="18" spans="1:11" ht="17.25" customHeight="1" thickBot="1" x14ac:dyDescent="0.25">
      <c r="A18" s="319"/>
      <c r="B18" s="278">
        <v>1</v>
      </c>
      <c r="C18" s="274">
        <f t="shared" si="0"/>
        <v>110</v>
      </c>
      <c r="I18" s="279"/>
      <c r="K18" s="280"/>
    </row>
    <row r="19" spans="1:11" ht="17.25" customHeight="1" thickBot="1" x14ac:dyDescent="0.25">
      <c r="A19" s="320"/>
      <c r="B19" s="274">
        <v>0.5</v>
      </c>
      <c r="C19" s="274">
        <f t="shared" si="0"/>
        <v>900</v>
      </c>
      <c r="I19" s="279"/>
      <c r="K19" s="281"/>
    </row>
    <row r="20" spans="1:11" ht="17.25" customHeight="1" thickBot="1" x14ac:dyDescent="0.25">
      <c r="A20" s="321" t="s">
        <v>44</v>
      </c>
      <c r="B20" s="282">
        <v>0.25</v>
      </c>
      <c r="C20" s="274">
        <f t="shared" si="0"/>
        <v>690</v>
      </c>
      <c r="I20" s="279"/>
    </row>
    <row r="21" spans="1:11" ht="17.25" customHeight="1" thickBot="1" x14ac:dyDescent="0.25">
      <c r="A21" s="322"/>
      <c r="B21" s="283">
        <v>0.125</v>
      </c>
      <c r="C21" s="274">
        <f t="shared" si="0"/>
        <v>1185</v>
      </c>
      <c r="I21" s="279"/>
      <c r="K21" s="280"/>
    </row>
    <row r="22" spans="1:11" ht="17.25" customHeight="1" thickBot="1" x14ac:dyDescent="0.25">
      <c r="A22" s="322"/>
      <c r="B22" s="283">
        <v>6.3E-2</v>
      </c>
      <c r="C22" s="274">
        <f t="shared" si="0"/>
        <v>1210</v>
      </c>
      <c r="I22" s="279"/>
      <c r="K22" s="280"/>
    </row>
    <row r="23" spans="1:11" ht="17.25" customHeight="1" thickBot="1" x14ac:dyDescent="0.25">
      <c r="A23" s="323"/>
      <c r="B23" s="284">
        <v>3.1E-2</v>
      </c>
      <c r="C23" s="274">
        <v>0</v>
      </c>
      <c r="I23" s="279"/>
      <c r="K23" s="280"/>
    </row>
    <row r="24" spans="1:11" ht="17.25" customHeight="1" thickBot="1" x14ac:dyDescent="0.25">
      <c r="A24" s="323"/>
      <c r="B24" s="285">
        <v>3.8999999999999998E-3</v>
      </c>
      <c r="C24" s="274">
        <v>0</v>
      </c>
      <c r="I24" s="279"/>
      <c r="K24" s="280"/>
    </row>
    <row r="25" spans="1:11" ht="17.25" customHeight="1" thickBot="1" x14ac:dyDescent="0.25">
      <c r="A25" s="324"/>
      <c r="B25" s="286">
        <v>6.0000000000000002E-5</v>
      </c>
      <c r="C25" s="274">
        <v>0</v>
      </c>
      <c r="I25" s="279"/>
      <c r="K25" s="280"/>
    </row>
    <row r="26" spans="1:11" ht="17.25" customHeight="1" x14ac:dyDescent="0.2">
      <c r="B26" s="263"/>
      <c r="C26" s="287"/>
      <c r="I26" s="279"/>
      <c r="K26" s="280"/>
    </row>
    <row r="27" spans="1:11" ht="17.25" customHeight="1" x14ac:dyDescent="0.2">
      <c r="C27" s="255"/>
      <c r="I27" s="279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9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9"/>
      <c r="D31" s="290">
        <v>250</v>
      </c>
      <c r="E31" s="291">
        <v>0</v>
      </c>
      <c r="F31" s="291">
        <v>0</v>
      </c>
      <c r="G31" s="291">
        <v>0</v>
      </c>
      <c r="H31" s="292">
        <v>0</v>
      </c>
      <c r="I31" s="292">
        <v>0</v>
      </c>
      <c r="J31" s="292">
        <v>0</v>
      </c>
      <c r="K31" s="293">
        <f>AVERAGE(H31:J31)-AVERAGE(E31:G31)</f>
        <v>0</v>
      </c>
    </row>
    <row r="32" spans="1:11" ht="10.8" thickBot="1" x14ac:dyDescent="0.25">
      <c r="B32" s="258" t="s">
        <v>25</v>
      </c>
      <c r="C32" s="289"/>
      <c r="D32" s="290">
        <v>125</v>
      </c>
      <c r="E32" s="291">
        <v>0</v>
      </c>
      <c r="F32" s="291">
        <v>0</v>
      </c>
      <c r="G32" s="291">
        <v>0</v>
      </c>
      <c r="H32" s="292">
        <v>0</v>
      </c>
      <c r="I32" s="292">
        <v>0</v>
      </c>
      <c r="J32" s="292">
        <v>0</v>
      </c>
      <c r="K32" s="293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4"/>
      <c r="D33" s="295">
        <v>63</v>
      </c>
      <c r="E33" s="291">
        <v>1545</v>
      </c>
      <c r="F33" s="291">
        <f>E33</f>
        <v>1545</v>
      </c>
      <c r="G33" s="291">
        <f>F33</f>
        <v>1545</v>
      </c>
      <c r="H33" s="292">
        <v>1545</v>
      </c>
      <c r="I33" s="292">
        <f>H33</f>
        <v>1545</v>
      </c>
      <c r="J33" s="292">
        <f>I33</f>
        <v>1545</v>
      </c>
      <c r="K33" s="293">
        <f t="shared" si="1"/>
        <v>0</v>
      </c>
    </row>
    <row r="34" spans="2:11" ht="10.8" thickBot="1" x14ac:dyDescent="0.25">
      <c r="B34" s="258" t="s">
        <v>26</v>
      </c>
      <c r="C34" s="296"/>
      <c r="D34" s="295">
        <v>31.5</v>
      </c>
      <c r="E34" s="291">
        <v>1715</v>
      </c>
      <c r="F34" s="291">
        <f t="shared" ref="F34:G44" si="2">E34</f>
        <v>1715</v>
      </c>
      <c r="G34" s="291">
        <f t="shared" si="2"/>
        <v>1715</v>
      </c>
      <c r="H34" s="292">
        <v>1880</v>
      </c>
      <c r="I34" s="292">
        <f t="shared" ref="I34:J44" si="3">H34</f>
        <v>1880</v>
      </c>
      <c r="J34" s="292">
        <f t="shared" si="3"/>
        <v>1880</v>
      </c>
      <c r="K34" s="293">
        <f>AVERAGE(H34:J34)-AVERAGE(E34:G34)</f>
        <v>165</v>
      </c>
    </row>
    <row r="35" spans="2:11" ht="10.8" thickBot="1" x14ac:dyDescent="0.25">
      <c r="B35" s="258" t="s">
        <v>27</v>
      </c>
      <c r="C35" s="297">
        <f>D47-D45</f>
        <v>13925</v>
      </c>
      <c r="D35" s="295">
        <v>16</v>
      </c>
      <c r="E35" s="291">
        <v>1755</v>
      </c>
      <c r="F35" s="291">
        <f t="shared" si="2"/>
        <v>1755</v>
      </c>
      <c r="G35" s="291">
        <f t="shared" si="2"/>
        <v>1755</v>
      </c>
      <c r="H35" s="292">
        <v>4300</v>
      </c>
      <c r="I35" s="292">
        <f t="shared" si="3"/>
        <v>4300</v>
      </c>
      <c r="J35" s="292">
        <f t="shared" si="3"/>
        <v>4300</v>
      </c>
      <c r="K35" s="293">
        <f t="shared" ref="K35:K44" si="4">AVERAGE(H35:J35)-AVERAGE(E35:G35)</f>
        <v>2545</v>
      </c>
    </row>
    <row r="36" spans="2:11" x14ac:dyDescent="0.2">
      <c r="B36" s="258" t="s">
        <v>28</v>
      </c>
      <c r="C36" s="256" t="s">
        <v>29</v>
      </c>
      <c r="D36" s="290">
        <v>8</v>
      </c>
      <c r="E36" s="291">
        <v>1495</v>
      </c>
      <c r="F36" s="291">
        <f t="shared" si="2"/>
        <v>1495</v>
      </c>
      <c r="G36" s="291">
        <f t="shared" si="2"/>
        <v>1495</v>
      </c>
      <c r="H36" s="292">
        <v>6815</v>
      </c>
      <c r="I36" s="292">
        <f t="shared" si="3"/>
        <v>6815</v>
      </c>
      <c r="J36" s="292">
        <f t="shared" si="3"/>
        <v>6815</v>
      </c>
      <c r="K36" s="293">
        <f t="shared" si="4"/>
        <v>5320</v>
      </c>
    </row>
    <row r="37" spans="2:11" x14ac:dyDescent="0.2">
      <c r="D37" s="290">
        <v>4</v>
      </c>
      <c r="E37" s="291">
        <v>1560</v>
      </c>
      <c r="F37" s="291">
        <f t="shared" si="2"/>
        <v>1560</v>
      </c>
      <c r="G37" s="291">
        <f t="shared" si="2"/>
        <v>1560</v>
      </c>
      <c r="H37" s="292">
        <v>3115</v>
      </c>
      <c r="I37" s="292">
        <f t="shared" si="3"/>
        <v>3115</v>
      </c>
      <c r="J37" s="292">
        <f t="shared" si="3"/>
        <v>3115</v>
      </c>
      <c r="K37" s="293">
        <f t="shared" si="4"/>
        <v>1555</v>
      </c>
    </row>
    <row r="38" spans="2:11" x14ac:dyDescent="0.2">
      <c r="B38" s="258"/>
      <c r="C38" s="255"/>
      <c r="D38" s="290">
        <v>2</v>
      </c>
      <c r="E38" s="291">
        <v>1390</v>
      </c>
      <c r="F38" s="291">
        <f t="shared" si="2"/>
        <v>1390</v>
      </c>
      <c r="G38" s="291">
        <f t="shared" si="2"/>
        <v>1390</v>
      </c>
      <c r="H38" s="292">
        <v>1560</v>
      </c>
      <c r="I38" s="292">
        <f t="shared" si="3"/>
        <v>1560</v>
      </c>
      <c r="J38" s="292">
        <f t="shared" si="3"/>
        <v>1560</v>
      </c>
      <c r="K38" s="293">
        <f t="shared" si="4"/>
        <v>170</v>
      </c>
    </row>
    <row r="39" spans="2:11" x14ac:dyDescent="0.2">
      <c r="C39" s="255"/>
      <c r="D39" s="290">
        <v>1</v>
      </c>
      <c r="E39" s="291">
        <v>1210</v>
      </c>
      <c r="F39" s="291">
        <f t="shared" si="2"/>
        <v>1210</v>
      </c>
      <c r="G39" s="291">
        <f t="shared" si="2"/>
        <v>1210</v>
      </c>
      <c r="H39" s="292">
        <v>1225</v>
      </c>
      <c r="I39" s="292">
        <f t="shared" si="3"/>
        <v>1225</v>
      </c>
      <c r="J39" s="292">
        <f t="shared" si="3"/>
        <v>1225</v>
      </c>
      <c r="K39" s="293">
        <f t="shared" si="4"/>
        <v>15</v>
      </c>
    </row>
    <row r="40" spans="2:11" x14ac:dyDescent="0.2">
      <c r="C40" s="255"/>
      <c r="D40" s="290">
        <v>0.5</v>
      </c>
      <c r="E40" s="291">
        <v>1045</v>
      </c>
      <c r="F40" s="291">
        <f t="shared" si="2"/>
        <v>1045</v>
      </c>
      <c r="G40" s="291">
        <f t="shared" si="2"/>
        <v>1045</v>
      </c>
      <c r="H40" s="292">
        <v>1155</v>
      </c>
      <c r="I40" s="292">
        <f t="shared" si="3"/>
        <v>1155</v>
      </c>
      <c r="J40" s="292">
        <f t="shared" si="3"/>
        <v>1155</v>
      </c>
      <c r="K40" s="293">
        <f t="shared" si="4"/>
        <v>110</v>
      </c>
    </row>
    <row r="41" spans="2:11" x14ac:dyDescent="0.2">
      <c r="C41" s="255"/>
      <c r="D41" s="290">
        <v>0.25</v>
      </c>
      <c r="E41" s="291">
        <v>985</v>
      </c>
      <c r="F41" s="291">
        <f t="shared" si="2"/>
        <v>985</v>
      </c>
      <c r="G41" s="291">
        <f t="shared" si="2"/>
        <v>985</v>
      </c>
      <c r="H41" s="292">
        <v>1885</v>
      </c>
      <c r="I41" s="292">
        <f t="shared" si="3"/>
        <v>1885</v>
      </c>
      <c r="J41" s="292">
        <f t="shared" si="3"/>
        <v>1885</v>
      </c>
      <c r="K41" s="293">
        <f t="shared" si="4"/>
        <v>900</v>
      </c>
    </row>
    <row r="42" spans="2:11" x14ac:dyDescent="0.2">
      <c r="C42" s="255"/>
      <c r="D42" s="290">
        <v>0.125</v>
      </c>
      <c r="E42" s="291">
        <v>950</v>
      </c>
      <c r="F42" s="291">
        <f t="shared" si="2"/>
        <v>950</v>
      </c>
      <c r="G42" s="291">
        <f t="shared" si="2"/>
        <v>950</v>
      </c>
      <c r="H42" s="292">
        <v>1640</v>
      </c>
      <c r="I42" s="292">
        <f t="shared" si="3"/>
        <v>1640</v>
      </c>
      <c r="J42" s="292">
        <f t="shared" si="3"/>
        <v>1640</v>
      </c>
      <c r="K42" s="293">
        <f t="shared" si="4"/>
        <v>690</v>
      </c>
    </row>
    <row r="43" spans="2:11" x14ac:dyDescent="0.2">
      <c r="C43" s="255"/>
      <c r="D43" s="290">
        <v>6.3E-2</v>
      </c>
      <c r="E43" s="291">
        <v>910</v>
      </c>
      <c r="F43" s="291">
        <f t="shared" si="2"/>
        <v>910</v>
      </c>
      <c r="G43" s="291">
        <f t="shared" si="2"/>
        <v>910</v>
      </c>
      <c r="H43" s="292">
        <v>2095</v>
      </c>
      <c r="I43" s="292">
        <f t="shared" si="3"/>
        <v>2095</v>
      </c>
      <c r="J43" s="292">
        <f t="shared" si="3"/>
        <v>2095</v>
      </c>
      <c r="K43" s="293">
        <f t="shared" si="4"/>
        <v>1185</v>
      </c>
    </row>
    <row r="44" spans="2:11" ht="10.8" thickBot="1" x14ac:dyDescent="0.25">
      <c r="C44" s="255"/>
      <c r="D44" s="290" t="s">
        <v>196</v>
      </c>
      <c r="E44" s="291">
        <v>1685</v>
      </c>
      <c r="F44" s="291">
        <f t="shared" si="2"/>
        <v>1685</v>
      </c>
      <c r="G44" s="291">
        <f t="shared" si="2"/>
        <v>1685</v>
      </c>
      <c r="H44" s="292">
        <v>2895</v>
      </c>
      <c r="I44" s="292">
        <f t="shared" si="3"/>
        <v>2895</v>
      </c>
      <c r="J44" s="292">
        <f t="shared" si="3"/>
        <v>2895</v>
      </c>
      <c r="K44" s="293">
        <f t="shared" si="4"/>
        <v>1210</v>
      </c>
    </row>
    <row r="45" spans="2:11" ht="10.8" thickBot="1" x14ac:dyDescent="0.25">
      <c r="C45" s="299" t="s">
        <v>30</v>
      </c>
      <c r="D45" s="300">
        <f>3315+3325</f>
        <v>6640</v>
      </c>
      <c r="I45" s="279"/>
      <c r="J45" s="255" t="s">
        <v>31</v>
      </c>
      <c r="K45" s="280">
        <f>SUM(K31:K44)</f>
        <v>13865</v>
      </c>
    </row>
    <row r="46" spans="2:11" ht="10.8" thickBot="1" x14ac:dyDescent="0.25">
      <c r="B46" s="288" t="s">
        <v>32</v>
      </c>
      <c r="C46" s="255"/>
      <c r="I46" s="279"/>
      <c r="J46" s="255" t="s">
        <v>41</v>
      </c>
      <c r="K46" s="315">
        <f>((C35-K45)/C35)</f>
        <v>4.3087971274685813E-3</v>
      </c>
    </row>
    <row r="47" spans="2:11" ht="10.8" thickBot="1" x14ac:dyDescent="0.25">
      <c r="B47" s="299" t="s">
        <v>33</v>
      </c>
      <c r="C47" s="299"/>
      <c r="D47" s="304">
        <f>8995+11570</f>
        <v>20565</v>
      </c>
      <c r="E47" s="305" t="s">
        <v>195</v>
      </c>
      <c r="G47" s="280"/>
      <c r="I47" s="279"/>
      <c r="K47" s="306"/>
    </row>
    <row r="48" spans="2:11" ht="10.8" thickBot="1" x14ac:dyDescent="0.25">
      <c r="B48" s="255" t="s">
        <v>34</v>
      </c>
      <c r="C48" s="255"/>
      <c r="D48" s="302"/>
      <c r="E48" s="303"/>
      <c r="I48" s="279"/>
    </row>
    <row r="49" spans="2:11" ht="10.8" thickBot="1" x14ac:dyDescent="0.25">
      <c r="B49" s="255" t="s">
        <v>35</v>
      </c>
      <c r="D49" s="301"/>
      <c r="I49" s="279"/>
    </row>
    <row r="50" spans="2:11" ht="27.75" customHeight="1" x14ac:dyDescent="0.2">
      <c r="B50" s="256"/>
      <c r="C50" s="255"/>
      <c r="H50" s="279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9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9"/>
      <c r="D53" s="290">
        <v>256</v>
      </c>
      <c r="E53" s="291">
        <v>0</v>
      </c>
      <c r="F53" s="291">
        <v>0</v>
      </c>
      <c r="G53" s="291">
        <v>0</v>
      </c>
      <c r="H53" s="292">
        <v>0</v>
      </c>
      <c r="I53" s="292">
        <v>0</v>
      </c>
      <c r="J53" s="292">
        <v>0</v>
      </c>
      <c r="K53" s="293">
        <f>AVERAGE(H53:J53)-AVERAGE(E53:G53)</f>
        <v>0</v>
      </c>
    </row>
    <row r="54" spans="2:11" ht="10.8" thickBot="1" x14ac:dyDescent="0.25">
      <c r="B54" s="258" t="s">
        <v>25</v>
      </c>
      <c r="C54" s="289"/>
      <c r="D54" s="290">
        <v>128</v>
      </c>
      <c r="E54" s="291">
        <v>0</v>
      </c>
      <c r="F54" s="291">
        <v>0</v>
      </c>
      <c r="G54" s="291">
        <v>0</v>
      </c>
      <c r="H54" s="292">
        <v>0</v>
      </c>
      <c r="I54" s="292">
        <v>0</v>
      </c>
      <c r="J54" s="292">
        <v>0</v>
      </c>
      <c r="K54" s="293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94"/>
      <c r="D55" s="295">
        <v>63</v>
      </c>
      <c r="E55" s="291">
        <v>0</v>
      </c>
      <c r="F55" s="291">
        <v>0</v>
      </c>
      <c r="G55" s="291">
        <v>0</v>
      </c>
      <c r="H55" s="292">
        <v>0</v>
      </c>
      <c r="I55" s="292">
        <v>0</v>
      </c>
      <c r="J55" s="292">
        <v>0</v>
      </c>
      <c r="K55" s="293">
        <f t="shared" si="5"/>
        <v>0</v>
      </c>
    </row>
    <row r="56" spans="2:11" ht="10.8" thickBot="1" x14ac:dyDescent="0.25">
      <c r="B56" s="258" t="s">
        <v>26</v>
      </c>
      <c r="C56" s="296"/>
      <c r="D56" s="295">
        <v>31.5</v>
      </c>
      <c r="E56" s="291">
        <v>0</v>
      </c>
      <c r="F56" s="291">
        <v>0</v>
      </c>
      <c r="G56" s="291">
        <v>0</v>
      </c>
      <c r="H56" s="292">
        <v>0</v>
      </c>
      <c r="I56" s="292">
        <v>0</v>
      </c>
      <c r="J56" s="292">
        <v>0</v>
      </c>
      <c r="K56" s="293">
        <f t="shared" si="5"/>
        <v>0</v>
      </c>
    </row>
    <row r="57" spans="2:11" ht="10.8" thickBot="1" x14ac:dyDescent="0.25">
      <c r="B57" s="258" t="s">
        <v>27</v>
      </c>
      <c r="C57" s="297">
        <f>D69-D67</f>
        <v>0</v>
      </c>
      <c r="D57" s="295">
        <v>16</v>
      </c>
      <c r="E57" s="291">
        <v>0</v>
      </c>
      <c r="F57" s="291">
        <v>0</v>
      </c>
      <c r="G57" s="291">
        <v>0</v>
      </c>
      <c r="H57" s="292">
        <v>0</v>
      </c>
      <c r="I57" s="292">
        <v>0</v>
      </c>
      <c r="J57" s="292">
        <v>0</v>
      </c>
      <c r="K57" s="293">
        <f t="shared" si="5"/>
        <v>0</v>
      </c>
    </row>
    <row r="58" spans="2:11" x14ac:dyDescent="0.2">
      <c r="B58" s="258" t="s">
        <v>28</v>
      </c>
      <c r="C58" s="256" t="s">
        <v>29</v>
      </c>
      <c r="D58" s="290">
        <v>8</v>
      </c>
      <c r="E58" s="291">
        <v>0</v>
      </c>
      <c r="F58" s="291">
        <v>0</v>
      </c>
      <c r="G58" s="291">
        <v>0</v>
      </c>
      <c r="H58" s="292">
        <v>0</v>
      </c>
      <c r="I58" s="292">
        <v>0</v>
      </c>
      <c r="J58" s="292">
        <v>0</v>
      </c>
      <c r="K58" s="293">
        <f t="shared" si="5"/>
        <v>0</v>
      </c>
    </row>
    <row r="59" spans="2:11" x14ac:dyDescent="0.2">
      <c r="D59" s="290">
        <v>4</v>
      </c>
      <c r="E59" s="291">
        <v>0</v>
      </c>
      <c r="F59" s="291">
        <v>0</v>
      </c>
      <c r="G59" s="291">
        <v>0</v>
      </c>
      <c r="H59" s="292">
        <v>0</v>
      </c>
      <c r="I59" s="292">
        <v>0</v>
      </c>
      <c r="J59" s="292">
        <v>0</v>
      </c>
      <c r="K59" s="293">
        <f t="shared" si="5"/>
        <v>0</v>
      </c>
    </row>
    <row r="60" spans="2:11" x14ac:dyDescent="0.2">
      <c r="B60" s="258"/>
      <c r="C60" s="255"/>
      <c r="D60" s="290">
        <v>2</v>
      </c>
      <c r="E60" s="291">
        <v>0</v>
      </c>
      <c r="F60" s="291">
        <v>0</v>
      </c>
      <c r="G60" s="291">
        <v>0</v>
      </c>
      <c r="H60" s="292">
        <v>0</v>
      </c>
      <c r="I60" s="292">
        <v>0</v>
      </c>
      <c r="J60" s="292">
        <v>0</v>
      </c>
      <c r="K60" s="293">
        <f t="shared" si="5"/>
        <v>0</v>
      </c>
    </row>
    <row r="61" spans="2:11" x14ac:dyDescent="0.2">
      <c r="C61" s="255"/>
      <c r="D61" s="290">
        <v>1</v>
      </c>
      <c r="E61" s="291">
        <v>0</v>
      </c>
      <c r="F61" s="291">
        <v>0</v>
      </c>
      <c r="G61" s="291">
        <v>0</v>
      </c>
      <c r="H61" s="292">
        <v>0</v>
      </c>
      <c r="I61" s="292">
        <v>0</v>
      </c>
      <c r="J61" s="292">
        <v>0</v>
      </c>
      <c r="K61" s="293">
        <f>AVERAGE(H61:J61)-AVERAGE(E61:G61)</f>
        <v>0</v>
      </c>
    </row>
    <row r="62" spans="2:11" x14ac:dyDescent="0.2">
      <c r="C62" s="255"/>
      <c r="D62" s="290">
        <v>0.5</v>
      </c>
      <c r="E62" s="291">
        <v>0</v>
      </c>
      <c r="F62" s="291">
        <v>0</v>
      </c>
      <c r="G62" s="291">
        <v>0</v>
      </c>
      <c r="H62" s="292">
        <v>0</v>
      </c>
      <c r="I62" s="292">
        <v>0</v>
      </c>
      <c r="J62" s="292">
        <v>0</v>
      </c>
      <c r="K62" s="293">
        <f>AVERAGE(H62:J62)-AVERAGE(E62:G62)</f>
        <v>0</v>
      </c>
    </row>
    <row r="63" spans="2:11" x14ac:dyDescent="0.2">
      <c r="C63" s="255"/>
      <c r="D63" s="290">
        <v>0.25</v>
      </c>
      <c r="E63" s="291">
        <v>0</v>
      </c>
      <c r="F63" s="291">
        <v>0</v>
      </c>
      <c r="G63" s="291">
        <v>0</v>
      </c>
      <c r="H63" s="292">
        <v>0</v>
      </c>
      <c r="I63" s="292">
        <v>0</v>
      </c>
      <c r="J63" s="292">
        <v>0</v>
      </c>
      <c r="K63" s="293">
        <f>AVERAGE(H63:J63)-AVERAGE(E63:G63)</f>
        <v>0</v>
      </c>
    </row>
    <row r="64" spans="2:11" x14ac:dyDescent="0.2">
      <c r="C64" s="255"/>
      <c r="D64" s="290">
        <v>0.125</v>
      </c>
      <c r="E64" s="291">
        <v>0</v>
      </c>
      <c r="F64" s="291">
        <v>0</v>
      </c>
      <c r="G64" s="291">
        <v>0</v>
      </c>
      <c r="H64" s="292">
        <v>0</v>
      </c>
      <c r="I64" s="292">
        <v>0</v>
      </c>
      <c r="J64" s="292">
        <v>0</v>
      </c>
      <c r="K64" s="293">
        <f>AVERAGE(H64:J64)-AVERAGE(E64:G64)</f>
        <v>0</v>
      </c>
    </row>
    <row r="65" spans="2:11" x14ac:dyDescent="0.2">
      <c r="C65" s="255"/>
      <c r="D65" s="290">
        <v>6.3E-2</v>
      </c>
      <c r="E65" s="291">
        <v>0</v>
      </c>
      <c r="F65" s="291">
        <v>0</v>
      </c>
      <c r="G65" s="291">
        <v>0</v>
      </c>
      <c r="H65" s="292">
        <v>0</v>
      </c>
      <c r="I65" s="292">
        <v>0</v>
      </c>
      <c r="J65" s="292">
        <v>0</v>
      </c>
      <c r="K65" s="293">
        <f t="shared" ref="K65" si="6">AVERAGE(H65:J65)-AVERAGE(E65:G65)</f>
        <v>0</v>
      </c>
    </row>
    <row r="66" spans="2:11" ht="10.8" thickBot="1" x14ac:dyDescent="0.25">
      <c r="C66" s="255"/>
      <c r="D66" s="290" t="s">
        <v>196</v>
      </c>
      <c r="E66" s="291">
        <v>0</v>
      </c>
      <c r="F66" s="291">
        <v>0</v>
      </c>
      <c r="G66" s="291">
        <v>0</v>
      </c>
      <c r="H66" s="292">
        <v>0</v>
      </c>
      <c r="I66" s="292">
        <v>0</v>
      </c>
      <c r="J66" s="292">
        <v>0</v>
      </c>
      <c r="K66" s="293">
        <f>AVERAGE(H66:J66)-AVERAGE(E66:G66)</f>
        <v>0</v>
      </c>
    </row>
    <row r="67" spans="2:11" ht="10.8" thickBot="1" x14ac:dyDescent="0.25">
      <c r="C67" s="255" t="s">
        <v>36</v>
      </c>
      <c r="D67" s="301"/>
      <c r="I67" s="279"/>
      <c r="J67" s="255" t="s">
        <v>31</v>
      </c>
      <c r="K67" s="280">
        <f>SUM(K53:K66)</f>
        <v>0</v>
      </c>
    </row>
    <row r="68" spans="2:11" ht="10.8" thickBot="1" x14ac:dyDescent="0.25">
      <c r="B68" s="288" t="s">
        <v>32</v>
      </c>
      <c r="C68" s="255"/>
      <c r="I68" s="279"/>
      <c r="J68" s="255" t="s">
        <v>41</v>
      </c>
      <c r="K68" s="281" t="e">
        <f>((C57-K67)/C57)</f>
        <v>#DIV/0!</v>
      </c>
    </row>
    <row r="69" spans="2:11" ht="10.8" thickBot="1" x14ac:dyDescent="0.25">
      <c r="B69" s="255" t="s">
        <v>33</v>
      </c>
      <c r="C69" s="255"/>
      <c r="D69" s="301"/>
      <c r="I69" s="279"/>
      <c r="J69" s="255" t="s">
        <v>194</v>
      </c>
      <c r="K69" s="306" t="e">
        <f>(C57-D71)/C57</f>
        <v>#DIV/0!</v>
      </c>
    </row>
    <row r="70" spans="2:11" ht="10.8" thickBot="1" x14ac:dyDescent="0.25">
      <c r="B70" s="255" t="s">
        <v>34</v>
      </c>
      <c r="C70" s="255"/>
      <c r="D70" s="301"/>
      <c r="I70" s="279"/>
    </row>
    <row r="71" spans="2:11" ht="10.8" thickBot="1" x14ac:dyDescent="0.25">
      <c r="B71" s="255" t="s">
        <v>37</v>
      </c>
      <c r="D71" s="301">
        <f>D70-D67</f>
        <v>0</v>
      </c>
      <c r="I71" s="279"/>
    </row>
    <row r="72" spans="2:11" ht="29.25" customHeight="1" x14ac:dyDescent="0.2">
      <c r="I72" s="279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9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9"/>
      <c r="D75" s="290">
        <v>256</v>
      </c>
      <c r="E75" s="291"/>
      <c r="F75" s="291"/>
      <c r="G75" s="291"/>
      <c r="H75" s="292"/>
      <c r="I75" s="292"/>
      <c r="J75" s="292"/>
      <c r="K75" s="293"/>
    </row>
    <row r="76" spans="2:11" ht="10.8" thickBot="1" x14ac:dyDescent="0.25">
      <c r="B76" s="258" t="s">
        <v>25</v>
      </c>
      <c r="C76" s="289"/>
      <c r="D76" s="290">
        <v>128</v>
      </c>
      <c r="E76" s="291"/>
      <c r="F76" s="291"/>
      <c r="G76" s="291"/>
      <c r="H76" s="292"/>
      <c r="I76" s="292"/>
      <c r="J76" s="292"/>
      <c r="K76" s="293"/>
    </row>
    <row r="77" spans="2:11" ht="10.8" thickBot="1" x14ac:dyDescent="0.25">
      <c r="B77" s="258" t="s">
        <v>0</v>
      </c>
      <c r="C77" s="294"/>
      <c r="D77" s="295">
        <v>63</v>
      </c>
      <c r="E77" s="291"/>
      <c r="F77" s="291"/>
      <c r="G77" s="291"/>
      <c r="H77" s="292"/>
      <c r="I77" s="292"/>
      <c r="J77" s="292"/>
      <c r="K77" s="293"/>
    </row>
    <row r="78" spans="2:11" ht="10.8" thickBot="1" x14ac:dyDescent="0.25">
      <c r="B78" s="258" t="s">
        <v>26</v>
      </c>
      <c r="C78" s="296"/>
      <c r="D78" s="295">
        <v>31.5</v>
      </c>
      <c r="E78" s="291"/>
      <c r="F78" s="291"/>
      <c r="G78" s="291"/>
      <c r="H78" s="292"/>
      <c r="I78" s="292"/>
      <c r="J78" s="292"/>
      <c r="K78" s="293"/>
    </row>
    <row r="79" spans="2:11" ht="10.8" thickBot="1" x14ac:dyDescent="0.25">
      <c r="B79" s="258" t="s">
        <v>27</v>
      </c>
      <c r="C79" s="297">
        <f>D91-D89</f>
        <v>0</v>
      </c>
      <c r="D79" s="295">
        <v>16</v>
      </c>
      <c r="E79" s="291"/>
      <c r="F79" s="291"/>
      <c r="G79" s="291"/>
      <c r="H79" s="292"/>
      <c r="I79" s="292"/>
      <c r="J79" s="292"/>
      <c r="K79" s="293"/>
    </row>
    <row r="80" spans="2:11" x14ac:dyDescent="0.2">
      <c r="B80" s="258" t="s">
        <v>28</v>
      </c>
      <c r="C80" s="256" t="s">
        <v>29</v>
      </c>
      <c r="D80" s="290">
        <v>8</v>
      </c>
      <c r="E80" s="291"/>
      <c r="F80" s="291"/>
      <c r="G80" s="291"/>
      <c r="H80" s="292"/>
      <c r="I80" s="292"/>
      <c r="J80" s="292"/>
      <c r="K80" s="293"/>
    </row>
    <row r="81" spans="2:11" x14ac:dyDescent="0.2">
      <c r="D81" s="290">
        <v>4</v>
      </c>
      <c r="E81" s="291"/>
      <c r="F81" s="291"/>
      <c r="G81" s="291"/>
      <c r="H81" s="292"/>
      <c r="I81" s="292"/>
      <c r="J81" s="292"/>
      <c r="K81" s="293"/>
    </row>
    <row r="82" spans="2:11" x14ac:dyDescent="0.2">
      <c r="B82" s="258"/>
      <c r="C82" s="255"/>
      <c r="D82" s="290">
        <v>2</v>
      </c>
      <c r="E82" s="291"/>
      <c r="F82" s="291"/>
      <c r="G82" s="291"/>
      <c r="H82" s="292"/>
      <c r="I82" s="292"/>
      <c r="J82" s="292"/>
      <c r="K82" s="293"/>
    </row>
    <row r="83" spans="2:11" x14ac:dyDescent="0.2">
      <c r="C83" s="255"/>
      <c r="D83" s="290">
        <v>1</v>
      </c>
      <c r="E83" s="291"/>
      <c r="F83" s="291"/>
      <c r="G83" s="291"/>
      <c r="H83" s="292"/>
      <c r="I83" s="292"/>
      <c r="J83" s="292"/>
      <c r="K83" s="293"/>
    </row>
    <row r="84" spans="2:11" x14ac:dyDescent="0.2">
      <c r="C84" s="255"/>
      <c r="D84" s="290">
        <v>0.5</v>
      </c>
      <c r="E84" s="291"/>
      <c r="F84" s="291"/>
      <c r="G84" s="291"/>
      <c r="H84" s="292"/>
      <c r="I84" s="292"/>
      <c r="J84" s="292"/>
      <c r="K84" s="293"/>
    </row>
    <row r="85" spans="2:11" x14ac:dyDescent="0.2">
      <c r="C85" s="255"/>
      <c r="D85" s="290">
        <v>0.25</v>
      </c>
      <c r="E85" s="291"/>
      <c r="F85" s="291"/>
      <c r="G85" s="291"/>
      <c r="H85" s="292"/>
      <c r="I85" s="292"/>
      <c r="J85" s="292"/>
      <c r="K85" s="293"/>
    </row>
    <row r="86" spans="2:11" x14ac:dyDescent="0.2">
      <c r="C86" s="255"/>
      <c r="D86" s="290">
        <v>0.125</v>
      </c>
      <c r="E86" s="291"/>
      <c r="F86" s="291"/>
      <c r="G86" s="291"/>
      <c r="H86" s="292"/>
      <c r="I86" s="292"/>
      <c r="J86" s="292"/>
      <c r="K86" s="293"/>
    </row>
    <row r="87" spans="2:11" x14ac:dyDescent="0.2">
      <c r="C87" s="255"/>
      <c r="D87" s="290">
        <v>6.3E-2</v>
      </c>
      <c r="E87" s="291"/>
      <c r="F87" s="291"/>
      <c r="G87" s="291"/>
      <c r="H87" s="292"/>
      <c r="I87" s="292"/>
      <c r="J87" s="292"/>
      <c r="K87" s="293"/>
    </row>
    <row r="88" spans="2:11" ht="10.8" thickBot="1" x14ac:dyDescent="0.25">
      <c r="C88" s="255"/>
      <c r="D88" s="290" t="s">
        <v>196</v>
      </c>
      <c r="E88" s="298"/>
      <c r="F88" s="298"/>
      <c r="G88" s="298"/>
      <c r="H88" s="292"/>
      <c r="I88" s="292"/>
      <c r="J88" s="292"/>
      <c r="K88" s="293"/>
    </row>
    <row r="89" spans="2:11" ht="10.8" thickBot="1" x14ac:dyDescent="0.25">
      <c r="C89" s="255" t="s">
        <v>38</v>
      </c>
      <c r="D89" s="301"/>
      <c r="I89" s="279"/>
      <c r="J89" s="255" t="s">
        <v>31</v>
      </c>
      <c r="K89" s="280">
        <f>SUM(K75:K88)</f>
        <v>0</v>
      </c>
    </row>
    <row r="90" spans="2:11" ht="10.8" thickBot="1" x14ac:dyDescent="0.25">
      <c r="B90" s="288" t="s">
        <v>32</v>
      </c>
      <c r="C90" s="255"/>
      <c r="I90" s="279"/>
      <c r="J90" s="255" t="s">
        <v>41</v>
      </c>
      <c r="K90" s="281" t="e">
        <f>((C79-K89)/C79)*100</f>
        <v>#DIV/0!</v>
      </c>
    </row>
    <row r="91" spans="2:11" ht="10.8" thickBot="1" x14ac:dyDescent="0.25">
      <c r="B91" s="255" t="s">
        <v>33</v>
      </c>
      <c r="C91" s="255"/>
      <c r="D91" s="301"/>
      <c r="I91" s="279"/>
    </row>
    <row r="92" spans="2:11" ht="10.8" thickBot="1" x14ac:dyDescent="0.25">
      <c r="B92" s="255" t="s">
        <v>39</v>
      </c>
      <c r="C92" s="255"/>
      <c r="D92" s="301"/>
      <c r="I92" s="279"/>
    </row>
    <row r="93" spans="2:11" ht="10.8" thickBot="1" x14ac:dyDescent="0.25">
      <c r="B93" s="255" t="s">
        <v>37</v>
      </c>
      <c r="D93" s="301">
        <f>D92-D89</f>
        <v>0</v>
      </c>
      <c r="I93" s="279"/>
    </row>
    <row r="94" spans="2:11" ht="33.75" customHeight="1" x14ac:dyDescent="0.2">
      <c r="I94" s="279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9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9"/>
      <c r="D97" s="290">
        <v>256</v>
      </c>
      <c r="E97" s="291"/>
      <c r="F97" s="291"/>
      <c r="G97" s="291"/>
      <c r="H97" s="292"/>
      <c r="I97" s="292"/>
      <c r="J97" s="292"/>
      <c r="K97" s="293"/>
    </row>
    <row r="98" spans="2:11" ht="10.8" thickBot="1" x14ac:dyDescent="0.25">
      <c r="B98" s="258" t="s">
        <v>25</v>
      </c>
      <c r="C98" s="289"/>
      <c r="D98" s="290">
        <v>128</v>
      </c>
      <c r="E98" s="291"/>
      <c r="F98" s="291"/>
      <c r="G98" s="291"/>
      <c r="H98" s="292"/>
      <c r="I98" s="292"/>
      <c r="J98" s="292"/>
      <c r="K98" s="293"/>
    </row>
    <row r="99" spans="2:11" ht="10.8" thickBot="1" x14ac:dyDescent="0.25">
      <c r="B99" s="258" t="s">
        <v>0</v>
      </c>
      <c r="C99" s="294"/>
      <c r="D99" s="295">
        <v>63</v>
      </c>
      <c r="E99" s="291"/>
      <c r="F99" s="291"/>
      <c r="G99" s="291"/>
      <c r="H99" s="292"/>
      <c r="I99" s="292"/>
      <c r="J99" s="292"/>
      <c r="K99" s="293"/>
    </row>
    <row r="100" spans="2:11" ht="10.8" thickBot="1" x14ac:dyDescent="0.25">
      <c r="B100" s="258" t="s">
        <v>26</v>
      </c>
      <c r="C100" s="296"/>
      <c r="D100" s="295">
        <v>31.5</v>
      </c>
      <c r="E100" s="291"/>
      <c r="F100" s="291"/>
      <c r="G100" s="291"/>
      <c r="H100" s="292"/>
      <c r="I100" s="292"/>
      <c r="J100" s="292"/>
      <c r="K100" s="293"/>
    </row>
    <row r="101" spans="2:11" ht="10.8" thickBot="1" x14ac:dyDescent="0.25">
      <c r="B101" s="258" t="s">
        <v>27</v>
      </c>
      <c r="C101" s="297">
        <f>D113-D111</f>
        <v>0</v>
      </c>
      <c r="D101" s="295">
        <v>16</v>
      </c>
      <c r="E101" s="291"/>
      <c r="F101" s="291"/>
      <c r="G101" s="291"/>
      <c r="H101" s="292"/>
      <c r="I101" s="292"/>
      <c r="J101" s="292"/>
      <c r="K101" s="293"/>
    </row>
    <row r="102" spans="2:11" x14ac:dyDescent="0.2">
      <c r="B102" s="258" t="s">
        <v>28</v>
      </c>
      <c r="C102" s="256" t="s">
        <v>29</v>
      </c>
      <c r="D102" s="290">
        <v>8</v>
      </c>
      <c r="E102" s="291"/>
      <c r="F102" s="291"/>
      <c r="G102" s="291"/>
      <c r="H102" s="292"/>
      <c r="I102" s="292"/>
      <c r="J102" s="292"/>
      <c r="K102" s="293"/>
    </row>
    <row r="103" spans="2:11" x14ac:dyDescent="0.2">
      <c r="D103" s="290">
        <v>4</v>
      </c>
      <c r="E103" s="291"/>
      <c r="F103" s="291"/>
      <c r="G103" s="291"/>
      <c r="H103" s="292"/>
      <c r="I103" s="292"/>
      <c r="J103" s="292"/>
      <c r="K103" s="293"/>
    </row>
    <row r="104" spans="2:11" x14ac:dyDescent="0.2">
      <c r="B104" s="258"/>
      <c r="C104" s="255"/>
      <c r="D104" s="290">
        <v>2</v>
      </c>
      <c r="E104" s="291"/>
      <c r="F104" s="291"/>
      <c r="G104" s="291"/>
      <c r="H104" s="292"/>
      <c r="I104" s="292"/>
      <c r="J104" s="292"/>
      <c r="K104" s="293"/>
    </row>
    <row r="105" spans="2:11" x14ac:dyDescent="0.2">
      <c r="C105" s="255"/>
      <c r="D105" s="290">
        <v>1</v>
      </c>
      <c r="E105" s="291"/>
      <c r="F105" s="291"/>
      <c r="G105" s="291"/>
      <c r="H105" s="292"/>
      <c r="I105" s="292"/>
      <c r="J105" s="292"/>
      <c r="K105" s="293"/>
    </row>
    <row r="106" spans="2:11" x14ac:dyDescent="0.2">
      <c r="C106" s="255"/>
      <c r="D106" s="290">
        <v>0.5</v>
      </c>
      <c r="E106" s="291"/>
      <c r="F106" s="291"/>
      <c r="G106" s="291"/>
      <c r="H106" s="292"/>
      <c r="I106" s="292"/>
      <c r="J106" s="292"/>
      <c r="K106" s="293"/>
    </row>
    <row r="107" spans="2:11" x14ac:dyDescent="0.2">
      <c r="C107" s="255"/>
      <c r="D107" s="290">
        <v>0.25</v>
      </c>
      <c r="E107" s="291"/>
      <c r="F107" s="291"/>
      <c r="G107" s="291"/>
      <c r="H107" s="292"/>
      <c r="I107" s="292"/>
      <c r="J107" s="292"/>
      <c r="K107" s="293"/>
    </row>
    <row r="108" spans="2:11" x14ac:dyDescent="0.2">
      <c r="C108" s="255"/>
      <c r="D108" s="290">
        <v>0.125</v>
      </c>
      <c r="E108" s="291"/>
      <c r="F108" s="291"/>
      <c r="G108" s="291"/>
      <c r="H108" s="292"/>
      <c r="I108" s="292"/>
      <c r="J108" s="292"/>
      <c r="K108" s="293"/>
    </row>
    <row r="109" spans="2:11" x14ac:dyDescent="0.2">
      <c r="C109" s="255"/>
      <c r="D109" s="290">
        <v>6.3E-2</v>
      </c>
      <c r="E109" s="291"/>
      <c r="F109" s="291"/>
      <c r="G109" s="291"/>
      <c r="H109" s="292"/>
      <c r="I109" s="292"/>
      <c r="J109" s="292"/>
      <c r="K109" s="293"/>
    </row>
    <row r="110" spans="2:11" ht="10.8" thickBot="1" x14ac:dyDescent="0.25">
      <c r="C110" s="255"/>
      <c r="D110" s="290" t="s">
        <v>196</v>
      </c>
      <c r="E110" s="298"/>
      <c r="F110" s="298"/>
      <c r="G110" s="298"/>
      <c r="H110" s="292"/>
      <c r="I110" s="292"/>
      <c r="J110" s="292"/>
      <c r="K110" s="293"/>
    </row>
    <row r="111" spans="2:11" ht="10.8" thickBot="1" x14ac:dyDescent="0.25">
      <c r="C111" s="255" t="s">
        <v>40</v>
      </c>
      <c r="D111" s="301"/>
      <c r="I111" s="279"/>
      <c r="J111" s="255" t="s">
        <v>31</v>
      </c>
      <c r="K111" s="280">
        <f>SUM(K97:K110)</f>
        <v>0</v>
      </c>
    </row>
    <row r="112" spans="2:11" ht="10.8" thickBot="1" x14ac:dyDescent="0.25">
      <c r="B112" s="288" t="s">
        <v>32</v>
      </c>
      <c r="C112" s="255"/>
      <c r="I112" s="279"/>
      <c r="J112" s="255" t="s">
        <v>41</v>
      </c>
      <c r="K112" s="281" t="e">
        <f>((C101-K111)/C101)*100</f>
        <v>#DIV/0!</v>
      </c>
    </row>
    <row r="113" spans="2:9" ht="10.8" thickBot="1" x14ac:dyDescent="0.25">
      <c r="B113" s="255" t="s">
        <v>33</v>
      </c>
      <c r="C113" s="255"/>
      <c r="D113" s="301"/>
      <c r="I113" s="279"/>
    </row>
    <row r="114" spans="2:9" ht="10.8" thickBot="1" x14ac:dyDescent="0.25">
      <c r="B114" s="255" t="s">
        <v>34</v>
      </c>
      <c r="C114" s="255"/>
      <c r="D114" s="301"/>
      <c r="I114" s="279"/>
    </row>
    <row r="115" spans="2:9" ht="10.8" thickBot="1" x14ac:dyDescent="0.25">
      <c r="B115" s="255" t="s">
        <v>35</v>
      </c>
      <c r="D115" s="301">
        <f>D114-D111</f>
        <v>0</v>
      </c>
      <c r="I115" s="279"/>
    </row>
    <row r="116" spans="2:9" x14ac:dyDescent="0.2">
      <c r="I116" s="279"/>
    </row>
    <row r="117" spans="2:9" x14ac:dyDescent="0.2">
      <c r="I117" s="279"/>
    </row>
    <row r="118" spans="2:9" x14ac:dyDescent="0.2">
      <c r="I118" s="279"/>
    </row>
    <row r="119" spans="2:9" x14ac:dyDescent="0.2">
      <c r="I119" s="279"/>
    </row>
    <row r="120" spans="2:9" x14ac:dyDescent="0.2">
      <c r="I120" s="279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F11" sqref="F11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9" t="s">
        <v>20</v>
      </c>
      <c r="D1" s="380"/>
      <c r="E1" s="380"/>
      <c r="F1" s="381"/>
    </row>
    <row r="2" spans="1:11" ht="16.2" thickBot="1" x14ac:dyDescent="0.35">
      <c r="B2" s="22" t="s">
        <v>3</v>
      </c>
      <c r="C2" s="382" t="s">
        <v>5</v>
      </c>
      <c r="D2" s="383"/>
      <c r="E2" s="383"/>
      <c r="F2" s="384"/>
    </row>
    <row r="3" spans="1:11" x14ac:dyDescent="0.25">
      <c r="B3" s="19" t="s">
        <v>1</v>
      </c>
      <c r="C3" s="385">
        <f>'Input-data'!C4</f>
        <v>44424</v>
      </c>
      <c r="D3" s="385"/>
      <c r="E3" s="385"/>
      <c r="F3" s="386"/>
    </row>
    <row r="4" spans="1:11" x14ac:dyDescent="0.25">
      <c r="B4" s="20" t="s">
        <v>42</v>
      </c>
      <c r="C4" s="373">
        <f>'Input-data'!C5</f>
        <v>0</v>
      </c>
      <c r="D4" s="373"/>
      <c r="E4" s="373"/>
      <c r="F4" s="374"/>
    </row>
    <row r="5" spans="1:11" x14ac:dyDescent="0.25">
      <c r="B5" s="20" t="s">
        <v>43</v>
      </c>
      <c r="C5" s="375">
        <f>'Input-data'!C6</f>
        <v>0</v>
      </c>
      <c r="D5" s="375"/>
      <c r="E5" s="375"/>
      <c r="F5" s="376"/>
    </row>
    <row r="6" spans="1:11" x14ac:dyDescent="0.25">
      <c r="B6" s="20" t="s">
        <v>0</v>
      </c>
      <c r="C6" s="387" t="str">
        <f>'Input-data'!C7</f>
        <v>MS2 SP1 OS</v>
      </c>
      <c r="D6" s="387"/>
      <c r="E6" s="387"/>
      <c r="F6" s="388"/>
      <c r="G6" s="7"/>
    </row>
    <row r="7" spans="1:11" x14ac:dyDescent="0.25">
      <c r="B7" s="20" t="s">
        <v>4</v>
      </c>
      <c r="C7" s="371" t="str">
        <f>'Input-data'!C8</f>
        <v>OS</v>
      </c>
      <c r="D7" s="371"/>
      <c r="E7" s="371"/>
      <c r="F7" s="372"/>
      <c r="G7" s="7"/>
    </row>
    <row r="8" spans="1:11" x14ac:dyDescent="0.25">
      <c r="B8" s="20" t="s">
        <v>11</v>
      </c>
      <c r="C8" s="377">
        <f>(C9-D12)/D12</f>
        <v>4.3274432023079701E-3</v>
      </c>
      <c r="D8" s="377"/>
      <c r="E8" s="377"/>
      <c r="F8" s="378"/>
      <c r="G8" s="7"/>
    </row>
    <row r="9" spans="1:11" ht="13.8" thickBot="1" x14ac:dyDescent="0.3">
      <c r="B9" s="224" t="s">
        <v>6</v>
      </c>
      <c r="C9" s="389">
        <f>'Input-data'!C9</f>
        <v>13925</v>
      </c>
      <c r="D9" s="389"/>
      <c r="E9" s="389"/>
      <c r="F9" s="390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4" t="s">
        <v>52</v>
      </c>
      <c r="B11" s="230">
        <v>250</v>
      </c>
      <c r="C11" s="242">
        <f>'Input-data'!C10</f>
        <v>0</v>
      </c>
      <c r="D11" s="243">
        <f t="shared" ref="D11:D24" si="0">D12+C11</f>
        <v>13865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365"/>
      <c r="B12" s="231">
        <v>125</v>
      </c>
      <c r="C12" s="242">
        <f>'Input-data'!C11</f>
        <v>0</v>
      </c>
      <c r="D12" s="244">
        <f t="shared" si="0"/>
        <v>13865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366"/>
      <c r="B13" s="231">
        <v>63</v>
      </c>
      <c r="C13" s="242">
        <f>'Input-data'!C12</f>
        <v>165</v>
      </c>
      <c r="D13" s="244">
        <f t="shared" si="0"/>
        <v>13865</v>
      </c>
      <c r="E13" s="246">
        <f t="shared" si="2"/>
        <v>1.1900468806346917E-2</v>
      </c>
      <c r="F13" s="248">
        <f t="shared" si="1"/>
        <v>1</v>
      </c>
      <c r="G13" s="7"/>
    </row>
    <row r="14" spans="1:11" ht="17.25" customHeight="1" x14ac:dyDescent="0.25">
      <c r="A14" s="368" t="s">
        <v>53</v>
      </c>
      <c r="B14" s="232">
        <v>31.5</v>
      </c>
      <c r="C14" s="242">
        <f>'Input-data'!C13</f>
        <v>2545</v>
      </c>
      <c r="D14" s="244">
        <f t="shared" si="0"/>
        <v>13700</v>
      </c>
      <c r="E14" s="246">
        <f t="shared" si="2"/>
        <v>0.1835557158312297</v>
      </c>
      <c r="F14" s="248">
        <f t="shared" si="1"/>
        <v>0.98809953119365312</v>
      </c>
      <c r="G14" s="7"/>
    </row>
    <row r="15" spans="1:11" ht="17.25" customHeight="1" x14ac:dyDescent="0.25">
      <c r="A15" s="369"/>
      <c r="B15" s="232">
        <v>16</v>
      </c>
      <c r="C15" s="242">
        <f>'Input-data'!C14</f>
        <v>5320</v>
      </c>
      <c r="D15" s="244">
        <f t="shared" si="0"/>
        <v>11155</v>
      </c>
      <c r="E15" s="246">
        <f t="shared" si="2"/>
        <v>0.38369996393797329</v>
      </c>
      <c r="F15" s="248">
        <f t="shared" si="1"/>
        <v>0.80454381536242336</v>
      </c>
      <c r="G15" s="7"/>
    </row>
    <row r="16" spans="1:11" ht="17.25" customHeight="1" x14ac:dyDescent="0.25">
      <c r="A16" s="369"/>
      <c r="B16" s="232">
        <v>8</v>
      </c>
      <c r="C16" s="242">
        <f>'Input-data'!C15</f>
        <v>1555</v>
      </c>
      <c r="D16" s="244">
        <f t="shared" si="0"/>
        <v>5835</v>
      </c>
      <c r="E16" s="246">
        <f t="shared" si="2"/>
        <v>0.11215290299314822</v>
      </c>
      <c r="F16" s="248">
        <f t="shared" si="1"/>
        <v>0.42084385142445002</v>
      </c>
      <c r="G16" s="7"/>
      <c r="H16" s="43"/>
      <c r="I16" s="43"/>
      <c r="J16" s="43"/>
      <c r="K16" s="43"/>
    </row>
    <row r="17" spans="1:8" ht="17.25" customHeight="1" x14ac:dyDescent="0.25">
      <c r="A17" s="369"/>
      <c r="B17" s="232">
        <v>4</v>
      </c>
      <c r="C17" s="242">
        <f>'Input-data'!C16</f>
        <v>170</v>
      </c>
      <c r="D17" s="244">
        <f t="shared" si="0"/>
        <v>4280</v>
      </c>
      <c r="E17" s="246">
        <f>C17/$D$11</f>
        <v>1.2261089073205915E-2</v>
      </c>
      <c r="F17" s="248">
        <f t="shared" si="1"/>
        <v>0.30869094843130179</v>
      </c>
      <c r="G17" s="7"/>
    </row>
    <row r="18" spans="1:8" ht="17.25" customHeight="1" x14ac:dyDescent="0.25">
      <c r="A18" s="370"/>
      <c r="B18" s="232">
        <v>2</v>
      </c>
      <c r="C18" s="242">
        <f>'Input-data'!C17</f>
        <v>15</v>
      </c>
      <c r="D18" s="244">
        <f t="shared" si="0"/>
        <v>4110</v>
      </c>
      <c r="E18" s="246">
        <f t="shared" si="2"/>
        <v>1.0818608005769925E-3</v>
      </c>
      <c r="F18" s="248">
        <f t="shared" si="1"/>
        <v>0.2964298593580959</v>
      </c>
      <c r="G18" s="7"/>
      <c r="H18" s="12"/>
    </row>
    <row r="19" spans="1:8" ht="17.25" customHeight="1" x14ac:dyDescent="0.25">
      <c r="A19" s="367" t="s">
        <v>54</v>
      </c>
      <c r="B19" s="231">
        <v>1</v>
      </c>
      <c r="C19" s="242">
        <f>'Input-data'!C18</f>
        <v>110</v>
      </c>
      <c r="D19" s="244">
        <f t="shared" si="0"/>
        <v>4095</v>
      </c>
      <c r="E19" s="246">
        <f t="shared" si="2"/>
        <v>7.9336458708979436E-3</v>
      </c>
      <c r="F19" s="248">
        <f t="shared" si="1"/>
        <v>0.29534799855751892</v>
      </c>
      <c r="G19" s="7"/>
    </row>
    <row r="20" spans="1:8" ht="17.25" customHeight="1" x14ac:dyDescent="0.25">
      <c r="A20" s="365"/>
      <c r="B20" s="231">
        <v>0.5</v>
      </c>
      <c r="C20" s="242">
        <f>'Input-data'!C19</f>
        <v>900</v>
      </c>
      <c r="D20" s="244">
        <f t="shared" si="0"/>
        <v>3985</v>
      </c>
      <c r="E20" s="246">
        <f t="shared" si="2"/>
        <v>6.4911648034619546E-2</v>
      </c>
      <c r="F20" s="248">
        <f t="shared" si="1"/>
        <v>0.28741435268662097</v>
      </c>
      <c r="G20" s="7"/>
    </row>
    <row r="21" spans="1:8" ht="17.25" customHeight="1" x14ac:dyDescent="0.25">
      <c r="A21" s="365"/>
      <c r="B21" s="233">
        <v>0.25</v>
      </c>
      <c r="C21" s="242">
        <f>'Input-data'!C20</f>
        <v>690</v>
      </c>
      <c r="D21" s="244">
        <f t="shared" si="0"/>
        <v>3085</v>
      </c>
      <c r="E21" s="246">
        <f t="shared" si="2"/>
        <v>4.976559682654165E-2</v>
      </c>
      <c r="F21" s="248">
        <f t="shared" si="1"/>
        <v>0.22250270465200145</v>
      </c>
    </row>
    <row r="22" spans="1:8" ht="17.25" customHeight="1" x14ac:dyDescent="0.25">
      <c r="A22" s="365"/>
      <c r="B22" s="233">
        <v>0.125</v>
      </c>
      <c r="C22" s="242">
        <f>'Input-data'!C21</f>
        <v>1185</v>
      </c>
      <c r="D22" s="244">
        <f t="shared" si="0"/>
        <v>2395</v>
      </c>
      <c r="E22" s="246">
        <f t="shared" si="2"/>
        <v>8.5467003245582401E-2</v>
      </c>
      <c r="F22" s="248">
        <f t="shared" si="1"/>
        <v>0.17273710782545978</v>
      </c>
    </row>
    <row r="23" spans="1:8" ht="17.25" customHeight="1" x14ac:dyDescent="0.25">
      <c r="A23" s="366"/>
      <c r="B23" s="233">
        <v>6.3E-2</v>
      </c>
      <c r="C23" s="242">
        <f>'Input-data'!C22</f>
        <v>1210</v>
      </c>
      <c r="D23" s="244">
        <f t="shared" si="0"/>
        <v>1210</v>
      </c>
      <c r="E23" s="246">
        <f t="shared" si="2"/>
        <v>8.7270104579877383E-2</v>
      </c>
      <c r="F23" s="248">
        <f t="shared" si="1"/>
        <v>8.7270104579877383E-2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4" t="s">
        <v>63</v>
      </c>
      <c r="B30" s="355"/>
      <c r="C30" s="344">
        <f ca="1">SUM(Interpolation!E3:E403)*0.0025</f>
        <v>10.35932200792203</v>
      </c>
      <c r="D30" s="345"/>
      <c r="E30" s="241" t="s">
        <v>197</v>
      </c>
      <c r="F30" s="241"/>
      <c r="G30" s="241"/>
      <c r="H30" s="241"/>
    </row>
    <row r="31" spans="1:8" ht="20.25" customHeight="1" x14ac:dyDescent="0.25">
      <c r="A31" s="356" t="s">
        <v>68</v>
      </c>
      <c r="B31" s="357"/>
      <c r="C31" s="340">
        <f ca="1">(C45*C39)^0.5</f>
        <v>1.4828188796045199</v>
      </c>
      <c r="D31" s="341"/>
    </row>
    <row r="32" spans="1:8" ht="20.25" customHeight="1" x14ac:dyDescent="0.25">
      <c r="A32" s="352" t="s">
        <v>15</v>
      </c>
      <c r="B32" s="353"/>
      <c r="C32" s="340">
        <f ca="1">C31/C33</f>
        <v>0.22945828458234932</v>
      </c>
      <c r="D32" s="341"/>
    </row>
    <row r="33" spans="1:6" ht="20.25" customHeight="1" x14ac:dyDescent="0.25">
      <c r="A33" s="350" t="s">
        <v>69</v>
      </c>
      <c r="B33" s="351"/>
      <c r="C33" s="340">
        <f ca="1">(C44/C40)^0.5</f>
        <v>6.4622590650997269</v>
      </c>
      <c r="D33" s="341"/>
    </row>
    <row r="34" spans="1:6" ht="20.25" customHeight="1" x14ac:dyDescent="0.25">
      <c r="A34" s="352" t="s">
        <v>12</v>
      </c>
      <c r="B34" s="353"/>
      <c r="C34" s="340">
        <f ca="1">STDEV(Interpolation!E3:E403)</f>
        <v>9.6544249435786451</v>
      </c>
      <c r="D34" s="341"/>
    </row>
    <row r="35" spans="1:6" ht="20.25" customHeight="1" x14ac:dyDescent="0.25">
      <c r="A35" s="348" t="s">
        <v>76</v>
      </c>
      <c r="B35" s="349"/>
      <c r="C35" s="346">
        <f>geometric_std_dev!G21</f>
        <v>3.185666692795067</v>
      </c>
      <c r="D35" s="347"/>
      <c r="E35" s="228"/>
    </row>
    <row r="36" spans="1:6" ht="20.25" customHeight="1" x14ac:dyDescent="0.25">
      <c r="A36" s="352" t="s">
        <v>10</v>
      </c>
      <c r="B36" s="353"/>
      <c r="C36" s="340">
        <f ca="1">SKEW(Interpolation!E3:E403)</f>
        <v>1.2200509261439763</v>
      </c>
      <c r="D36" s="341"/>
      <c r="E36" s="228"/>
      <c r="F36" s="228"/>
    </row>
    <row r="37" spans="1:6" ht="20.25" customHeight="1" x14ac:dyDescent="0.25">
      <c r="A37" s="352" t="s">
        <v>9</v>
      </c>
      <c r="B37" s="353"/>
      <c r="C37" s="340">
        <f ca="1">KURT(Interpolation!E3:E403)</f>
        <v>2.6107078171534055</v>
      </c>
      <c r="D37" s="341"/>
      <c r="E37" s="228"/>
      <c r="F37" s="228"/>
    </row>
    <row r="38" spans="1:6" ht="20.25" customHeight="1" x14ac:dyDescent="0.25">
      <c r="A38" s="352" t="s">
        <v>7</v>
      </c>
      <c r="B38" s="353"/>
      <c r="C38" s="340">
        <f ca="1">Interpolation!E363</f>
        <v>7.2234599156118143E-2</v>
      </c>
      <c r="D38" s="341"/>
      <c r="E38" s="228"/>
      <c r="F38" s="228"/>
    </row>
    <row r="39" spans="1:6" ht="20.25" customHeight="1" x14ac:dyDescent="0.25">
      <c r="A39" s="352" t="s">
        <v>16</v>
      </c>
      <c r="B39" s="353"/>
      <c r="C39" s="340">
        <f ca="1">Interpolation!E339</f>
        <v>0.1157601687763713</v>
      </c>
      <c r="D39" s="341"/>
      <c r="E39" s="228"/>
      <c r="F39" s="228"/>
    </row>
    <row r="40" spans="1:6" ht="20.25" customHeight="1" x14ac:dyDescent="0.25">
      <c r="A40" s="352" t="s">
        <v>18</v>
      </c>
      <c r="B40" s="353"/>
      <c r="C40" s="340">
        <f ca="1">Interpolation!E303</f>
        <v>0.35590277777777779</v>
      </c>
      <c r="D40" s="341"/>
      <c r="E40" s="228"/>
      <c r="F40" s="228"/>
    </row>
    <row r="41" spans="1:6" ht="20.25" customHeight="1" x14ac:dyDescent="0.25">
      <c r="A41" s="350" t="s">
        <v>50</v>
      </c>
      <c r="B41" s="351"/>
      <c r="C41" s="340">
        <f ca="1">Interpolation!E283</f>
        <v>2.582352941176481</v>
      </c>
      <c r="D41" s="341"/>
      <c r="E41" s="228"/>
      <c r="F41" s="228"/>
    </row>
    <row r="42" spans="1:6" ht="20.25" customHeight="1" x14ac:dyDescent="0.3">
      <c r="A42" s="348" t="s">
        <v>51</v>
      </c>
      <c r="B42" s="349"/>
      <c r="C42" s="346">
        <f ca="1">Interpolation!E203</f>
        <v>9.6503759398496243</v>
      </c>
      <c r="D42" s="347"/>
      <c r="E42" s="307">
        <f ca="1">17.5*(C42/1000)^(-1/6)</f>
        <v>37.926899717540479</v>
      </c>
      <c r="F42" s="228"/>
    </row>
    <row r="43" spans="1:6" ht="20.25" customHeight="1" x14ac:dyDescent="0.25">
      <c r="A43" s="350" t="s">
        <v>47</v>
      </c>
      <c r="B43" s="351"/>
      <c r="C43" s="340">
        <f ca="1">Interpolation!E163</f>
        <v>11.735338345864662</v>
      </c>
      <c r="D43" s="341"/>
      <c r="E43" s="308"/>
      <c r="F43" s="228"/>
    </row>
    <row r="44" spans="1:6" ht="20.25" customHeight="1" x14ac:dyDescent="0.25">
      <c r="A44" s="352" t="s">
        <v>19</v>
      </c>
      <c r="B44" s="353"/>
      <c r="C44" s="340">
        <f ca="1">Interpolation!E103</f>
        <v>14.862781954887218</v>
      </c>
      <c r="D44" s="341"/>
      <c r="E44" s="308"/>
      <c r="F44" s="228"/>
    </row>
    <row r="45" spans="1:6" ht="20.25" customHeight="1" x14ac:dyDescent="0.25">
      <c r="A45" s="358" t="s">
        <v>17</v>
      </c>
      <c r="B45" s="359"/>
      <c r="C45" s="340">
        <f ca="1">Interpolation!E67</f>
        <v>18.994027504911585</v>
      </c>
      <c r="D45" s="341"/>
      <c r="E45" s="308"/>
      <c r="F45" s="228"/>
    </row>
    <row r="46" spans="1:6" ht="20.25" customHeight="1" x14ac:dyDescent="0.25">
      <c r="A46" s="358" t="s">
        <v>8</v>
      </c>
      <c r="B46" s="359"/>
      <c r="C46" s="340">
        <f ca="1">Interpolation!E43</f>
        <v>24.060609037328078</v>
      </c>
      <c r="D46" s="341"/>
      <c r="E46" s="308">
        <f ca="1">23.5*(2*C46/1000)^(-1/6)</f>
        <v>38.965336126861985</v>
      </c>
      <c r="F46" s="228"/>
    </row>
    <row r="47" spans="1:6" ht="20.25" customHeight="1" x14ac:dyDescent="0.25">
      <c r="A47" s="360" t="s">
        <v>48</v>
      </c>
      <c r="B47" s="361"/>
      <c r="C47" s="340">
        <f ca="1">C43/C38</f>
        <v>162.46145867718434</v>
      </c>
      <c r="D47" s="341"/>
      <c r="E47" s="228"/>
      <c r="F47" s="228"/>
    </row>
    <row r="48" spans="1:6" ht="20.25" customHeight="1" thickBot="1" x14ac:dyDescent="0.3">
      <c r="A48" s="362" t="s">
        <v>49</v>
      </c>
      <c r="B48" s="363"/>
      <c r="C48" s="342">
        <f ca="1">C41^2/(C43*C38)</f>
        <v>7.8666588218708462</v>
      </c>
      <c r="D48" s="343"/>
      <c r="E48" s="228"/>
      <c r="F48" s="228"/>
    </row>
    <row r="49" spans="1:5" ht="20.25" customHeight="1" x14ac:dyDescent="0.25">
      <c r="A49" s="325" t="s">
        <v>184</v>
      </c>
      <c r="B49" s="326"/>
      <c r="C49" s="326"/>
      <c r="D49" s="327"/>
    </row>
    <row r="50" spans="1:5" ht="20.25" customHeight="1" x14ac:dyDescent="0.25">
      <c r="A50" s="330" t="s">
        <v>179</v>
      </c>
      <c r="B50" s="331"/>
      <c r="C50" s="328">
        <f ca="1">-0.0333+(0.4665/((1000*C42/1000)^0.21))</f>
        <v>0.25649931817733951</v>
      </c>
      <c r="D50" s="329"/>
    </row>
    <row r="51" spans="1:5" ht="20.25" customHeight="1" x14ac:dyDescent="0.25">
      <c r="A51" s="332" t="s">
        <v>180</v>
      </c>
      <c r="B51" s="333"/>
      <c r="C51" s="336">
        <f ca="1">0.13+(0.21/((1000*C42/1000+0.002)^0.21))</f>
        <v>0.26045060775291096</v>
      </c>
      <c r="D51" s="337"/>
    </row>
    <row r="52" spans="1:5" ht="20.25" customHeight="1" x14ac:dyDescent="0.25">
      <c r="A52" s="330" t="s">
        <v>181</v>
      </c>
      <c r="B52" s="331"/>
      <c r="C52" s="328">
        <f>0.621*EXP(-0.457*C35)</f>
        <v>0.14481852448946242</v>
      </c>
      <c r="D52" s="329"/>
    </row>
    <row r="53" spans="1:5" ht="20.25" customHeight="1" x14ac:dyDescent="0.25">
      <c r="A53" s="332" t="s">
        <v>182</v>
      </c>
      <c r="B53" s="333"/>
      <c r="C53" s="336">
        <f>'Berechnung_Yu&amp;Stand'!J1086</f>
        <v>0.11100060187879039</v>
      </c>
      <c r="D53" s="337"/>
    </row>
    <row r="54" spans="1:5" ht="20.25" customHeight="1" thickBot="1" x14ac:dyDescent="0.3">
      <c r="A54" s="334" t="s">
        <v>183</v>
      </c>
      <c r="B54" s="335"/>
      <c r="C54" s="338">
        <f>0.353-0.068*C35+0.146*F20</f>
        <v>0.17833716038218206</v>
      </c>
      <c r="D54" s="339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9" sqref="O9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57.172537878787352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57.172537878787352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50.34507575757516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43.517613636362967</v>
      </c>
    </row>
    <row r="7" spans="1:5" x14ac:dyDescent="0.25">
      <c r="A7" s="16">
        <f>Statistik!F23*100</f>
        <v>8.7270104579877383</v>
      </c>
      <c r="B7" s="18">
        <f>'Input-data'!B22</f>
        <v>6.3E-2</v>
      </c>
      <c r="D7" s="2">
        <v>99</v>
      </c>
      <c r="E7" s="6">
        <f t="shared" ca="1" si="0"/>
        <v>36.690151515151229</v>
      </c>
    </row>
    <row r="8" spans="1:5" x14ac:dyDescent="0.25">
      <c r="A8" s="16">
        <f>Statistik!F22*100</f>
        <v>17.273710782545979</v>
      </c>
      <c r="B8" s="18">
        <v>0.125</v>
      </c>
      <c r="D8" s="2">
        <v>98.75</v>
      </c>
      <c r="E8" s="6">
        <f t="shared" ca="1" si="0"/>
        <v>31.449373772102149</v>
      </c>
    </row>
    <row r="9" spans="1:5" x14ac:dyDescent="0.25">
      <c r="A9" s="16">
        <f>Statistik!F21*100</f>
        <v>22.250270465200146</v>
      </c>
      <c r="B9" s="18">
        <f>'Input-data'!B20</f>
        <v>0.25</v>
      </c>
      <c r="D9" s="2">
        <v>98.5</v>
      </c>
      <c r="E9" s="6">
        <f t="shared" ca="1" si="0"/>
        <v>31.23826620825146</v>
      </c>
    </row>
    <row r="10" spans="1:5" x14ac:dyDescent="0.25">
      <c r="A10" s="16">
        <f>Statistik!F20*100</f>
        <v>28.741435268662098</v>
      </c>
      <c r="B10" s="18">
        <f>'Input-data'!B19</f>
        <v>0.5</v>
      </c>
      <c r="D10" s="2">
        <v>98.25</v>
      </c>
      <c r="E10" s="6">
        <f t="shared" ca="1" si="0"/>
        <v>31.027158644400771</v>
      </c>
    </row>
    <row r="11" spans="1:5" x14ac:dyDescent="0.25">
      <c r="A11" s="16">
        <f>Statistik!F19*100</f>
        <v>29.534799855751892</v>
      </c>
      <c r="B11" s="18">
        <f>'Input-data'!B18</f>
        <v>1</v>
      </c>
      <c r="D11" s="2">
        <v>98</v>
      </c>
      <c r="E11" s="6">
        <f t="shared" ca="1" si="0"/>
        <v>30.816051080550082</v>
      </c>
    </row>
    <row r="12" spans="1:5" x14ac:dyDescent="0.25">
      <c r="A12" s="16">
        <f>Statistik!F18*100</f>
        <v>29.642985935809591</v>
      </c>
      <c r="B12" s="18">
        <f>'Input-data'!B17</f>
        <v>2</v>
      </c>
      <c r="D12" s="2">
        <v>97.75</v>
      </c>
      <c r="E12" s="6">
        <f t="shared" ca="1" si="0"/>
        <v>30.604943516699393</v>
      </c>
    </row>
    <row r="13" spans="1:5" x14ac:dyDescent="0.25">
      <c r="A13" s="16">
        <f>Statistik!F17*100</f>
        <v>30.869094843130178</v>
      </c>
      <c r="B13" s="18">
        <f>'Input-data'!B16</f>
        <v>4</v>
      </c>
      <c r="D13" s="2">
        <v>97.5</v>
      </c>
      <c r="E13" s="6">
        <f t="shared" ca="1" si="0"/>
        <v>30.393835952848704</v>
      </c>
    </row>
    <row r="14" spans="1:5" x14ac:dyDescent="0.25">
      <c r="A14" s="16">
        <f>Statistik!F16*100</f>
        <v>42.084385142445001</v>
      </c>
      <c r="B14" s="18">
        <f>'Input-data'!B15</f>
        <v>8</v>
      </c>
      <c r="D14" s="2">
        <v>97.25</v>
      </c>
      <c r="E14" s="6">
        <f t="shared" ca="1" si="0"/>
        <v>30.182728388998015</v>
      </c>
    </row>
    <row r="15" spans="1:5" x14ac:dyDescent="0.25">
      <c r="A15" s="16">
        <f>Statistik!F15*100</f>
        <v>80.454381536242337</v>
      </c>
      <c r="B15" s="18">
        <f>'Input-data'!B14</f>
        <v>16</v>
      </c>
      <c r="D15" s="2">
        <v>97</v>
      </c>
      <c r="E15" s="6">
        <f t="shared" ca="1" si="0"/>
        <v>29.97162082514734</v>
      </c>
    </row>
    <row r="16" spans="1:5" x14ac:dyDescent="0.25">
      <c r="A16" s="16">
        <f>Statistik!F14*100</f>
        <v>98.809953119365318</v>
      </c>
      <c r="B16" s="18">
        <f>'Input-data'!B13</f>
        <v>31.5</v>
      </c>
      <c r="D16" s="2">
        <v>96.75</v>
      </c>
      <c r="E16" s="6">
        <f t="shared" ca="1" si="0"/>
        <v>29.760513261296651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29.549405697445962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29.338298133595273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29.127190569744585</v>
      </c>
    </row>
    <row r="20" spans="1:5" x14ac:dyDescent="0.25">
      <c r="D20" s="2">
        <v>95.75</v>
      </c>
      <c r="E20" s="6">
        <f t="shared" ca="1" si="0"/>
        <v>28.916083005893896</v>
      </c>
    </row>
    <row r="21" spans="1:5" x14ac:dyDescent="0.25">
      <c r="D21" s="2">
        <v>95.5</v>
      </c>
      <c r="E21" s="6">
        <f t="shared" ca="1" si="0"/>
        <v>28.704975442043207</v>
      </c>
    </row>
    <row r="22" spans="1:5" x14ac:dyDescent="0.25">
      <c r="D22" s="2">
        <v>95.25</v>
      </c>
      <c r="E22" s="6">
        <f t="shared" ca="1" si="0"/>
        <v>28.493867878192518</v>
      </c>
    </row>
    <row r="23" spans="1:5" x14ac:dyDescent="0.25">
      <c r="D23" s="2">
        <v>95</v>
      </c>
      <c r="E23" s="6">
        <f t="shared" ca="1" si="0"/>
        <v>28.282760314341829</v>
      </c>
    </row>
    <row r="24" spans="1:5" x14ac:dyDescent="0.25">
      <c r="D24" s="2">
        <v>94.75</v>
      </c>
      <c r="E24" s="6">
        <f t="shared" ca="1" si="0"/>
        <v>28.071652750491154</v>
      </c>
    </row>
    <row r="25" spans="1:5" x14ac:dyDescent="0.25">
      <c r="D25" s="2">
        <v>94.5</v>
      </c>
      <c r="E25" s="6">
        <f t="shared" ca="1" si="0"/>
        <v>27.860545186640465</v>
      </c>
    </row>
    <row r="26" spans="1:5" x14ac:dyDescent="0.25">
      <c r="D26" s="2">
        <v>94.25</v>
      </c>
      <c r="E26" s="6">
        <f t="shared" ca="1" si="0"/>
        <v>27.649437622789776</v>
      </c>
    </row>
    <row r="27" spans="1:5" x14ac:dyDescent="0.25">
      <c r="D27" s="2">
        <v>94</v>
      </c>
      <c r="E27" s="6">
        <f t="shared" ca="1" si="0"/>
        <v>27.438330058939087</v>
      </c>
    </row>
    <row r="28" spans="1:5" x14ac:dyDescent="0.25">
      <c r="D28" s="2">
        <v>93.75</v>
      </c>
      <c r="E28" s="6">
        <f t="shared" ca="1" si="0"/>
        <v>27.227222495088398</v>
      </c>
    </row>
    <row r="29" spans="1:5" x14ac:dyDescent="0.25">
      <c r="D29" s="2">
        <v>93.5</v>
      </c>
      <c r="E29" s="6">
        <f t="shared" ca="1" si="0"/>
        <v>27.016114931237709</v>
      </c>
    </row>
    <row r="30" spans="1:5" x14ac:dyDescent="0.25">
      <c r="D30" s="2">
        <v>93.25</v>
      </c>
      <c r="E30" s="6">
        <f t="shared" ca="1" si="0"/>
        <v>26.80500736738702</v>
      </c>
    </row>
    <row r="31" spans="1:5" x14ac:dyDescent="0.25">
      <c r="D31" s="2">
        <v>93</v>
      </c>
      <c r="E31" s="6">
        <f t="shared" ca="1" si="0"/>
        <v>26.593899803536331</v>
      </c>
    </row>
    <row r="32" spans="1:5" x14ac:dyDescent="0.25">
      <c r="D32" s="2">
        <v>92.75</v>
      </c>
      <c r="E32" s="6">
        <f t="shared" ca="1" si="0"/>
        <v>26.382792239685642</v>
      </c>
    </row>
    <row r="33" spans="4:5" x14ac:dyDescent="0.25">
      <c r="D33" s="2">
        <v>92.5</v>
      </c>
      <c r="E33" s="6">
        <f t="shared" ca="1" si="0"/>
        <v>26.171684675834953</v>
      </c>
    </row>
    <row r="34" spans="4:5" x14ac:dyDescent="0.25">
      <c r="D34" s="2">
        <v>92.25</v>
      </c>
      <c r="E34" s="6">
        <f t="shared" ca="1" si="0"/>
        <v>25.960577111984279</v>
      </c>
    </row>
    <row r="35" spans="4:5" x14ac:dyDescent="0.25">
      <c r="D35" s="2">
        <v>92</v>
      </c>
      <c r="E35" s="6">
        <f t="shared" ca="1" si="0"/>
        <v>25.74946954813359</v>
      </c>
    </row>
    <row r="36" spans="4:5" x14ac:dyDescent="0.25">
      <c r="D36" s="2">
        <v>91.75</v>
      </c>
      <c r="E36" s="6">
        <f t="shared" ca="1" si="0"/>
        <v>25.538361984282901</v>
      </c>
    </row>
    <row r="37" spans="4:5" x14ac:dyDescent="0.25">
      <c r="D37" s="2">
        <v>91.5</v>
      </c>
      <c r="E37" s="6">
        <f t="shared" ca="1" si="0"/>
        <v>25.327254420432212</v>
      </c>
    </row>
    <row r="38" spans="4:5" x14ac:dyDescent="0.25">
      <c r="D38" s="2">
        <v>91.25</v>
      </c>
      <c r="E38" s="6">
        <f t="shared" ca="1" si="0"/>
        <v>25.116146856581523</v>
      </c>
    </row>
    <row r="39" spans="4:5" x14ac:dyDescent="0.25">
      <c r="D39" s="2">
        <v>91</v>
      </c>
      <c r="E39" s="6">
        <f t="shared" ca="1" si="0"/>
        <v>24.905039292730834</v>
      </c>
    </row>
    <row r="40" spans="4:5" x14ac:dyDescent="0.25">
      <c r="D40" s="2">
        <v>90.75</v>
      </c>
      <c r="E40" s="6">
        <f t="shared" ca="1" si="0"/>
        <v>24.693931728880145</v>
      </c>
    </row>
    <row r="41" spans="4:5" x14ac:dyDescent="0.25">
      <c r="D41" s="2">
        <v>90.5</v>
      </c>
      <c r="E41" s="6">
        <f t="shared" ca="1" si="0"/>
        <v>24.482824165029456</v>
      </c>
    </row>
    <row r="42" spans="4:5" x14ac:dyDescent="0.25">
      <c r="D42" s="2">
        <v>90.25</v>
      </c>
      <c r="E42" s="6">
        <f t="shared" ca="1" si="0"/>
        <v>24.271716601178767</v>
      </c>
    </row>
    <row r="43" spans="4:5" x14ac:dyDescent="0.25">
      <c r="D43" s="2">
        <v>90</v>
      </c>
      <c r="E43" s="6">
        <f t="shared" ca="1" si="0"/>
        <v>24.060609037328078</v>
      </c>
    </row>
    <row r="44" spans="4:5" x14ac:dyDescent="0.25">
      <c r="D44" s="2">
        <v>89.75</v>
      </c>
      <c r="E44" s="6">
        <f t="shared" ca="1" si="0"/>
        <v>23.849501473477403</v>
      </c>
    </row>
    <row r="45" spans="4:5" x14ac:dyDescent="0.25">
      <c r="D45" s="2">
        <v>89.5</v>
      </c>
      <c r="E45" s="6">
        <f t="shared" ca="1" si="0"/>
        <v>23.638393909626714</v>
      </c>
    </row>
    <row r="46" spans="4:5" x14ac:dyDescent="0.25">
      <c r="D46" s="2">
        <v>89.25</v>
      </c>
      <c r="E46" s="6">
        <f t="shared" ca="1" si="0"/>
        <v>23.427286345776025</v>
      </c>
    </row>
    <row r="47" spans="4:5" x14ac:dyDescent="0.25">
      <c r="D47" s="2">
        <v>89</v>
      </c>
      <c r="E47" s="6">
        <f t="shared" ca="1" si="0"/>
        <v>23.216178781925336</v>
      </c>
    </row>
    <row r="48" spans="4:5" x14ac:dyDescent="0.25">
      <c r="D48" s="2">
        <v>88.75</v>
      </c>
      <c r="E48" s="6">
        <f t="shared" ca="1" si="0"/>
        <v>23.005071218074647</v>
      </c>
    </row>
    <row r="49" spans="4:5" x14ac:dyDescent="0.25">
      <c r="D49" s="2">
        <v>88.5</v>
      </c>
      <c r="E49" s="6">
        <f t="shared" ca="1" si="0"/>
        <v>22.793963654223958</v>
      </c>
    </row>
    <row r="50" spans="4:5" x14ac:dyDescent="0.25">
      <c r="D50" s="2">
        <v>88.25</v>
      </c>
      <c r="E50" s="6">
        <f t="shared" ca="1" si="0"/>
        <v>22.582856090373269</v>
      </c>
    </row>
    <row r="51" spans="4:5" x14ac:dyDescent="0.25">
      <c r="D51" s="2">
        <v>88</v>
      </c>
      <c r="E51" s="6">
        <f t="shared" ca="1" si="0"/>
        <v>22.37174852652258</v>
      </c>
    </row>
    <row r="52" spans="4:5" x14ac:dyDescent="0.25">
      <c r="D52" s="2">
        <v>87.75</v>
      </c>
      <c r="E52" s="6">
        <f t="shared" ca="1" si="0"/>
        <v>22.160640962671891</v>
      </c>
    </row>
    <row r="53" spans="4:5" x14ac:dyDescent="0.25">
      <c r="D53" s="2">
        <v>87.5</v>
      </c>
      <c r="E53" s="6">
        <f t="shared" ca="1" si="0"/>
        <v>21.949533398821202</v>
      </c>
    </row>
    <row r="54" spans="4:5" x14ac:dyDescent="0.25">
      <c r="D54" s="2">
        <v>87.25</v>
      </c>
      <c r="E54" s="6">
        <f t="shared" ca="1" si="0"/>
        <v>21.738425834970528</v>
      </c>
    </row>
    <row r="55" spans="4:5" x14ac:dyDescent="0.25">
      <c r="D55" s="2">
        <v>87</v>
      </c>
      <c r="E55" s="6">
        <f t="shared" ca="1" si="0"/>
        <v>21.527318271119839</v>
      </c>
    </row>
    <row r="56" spans="4:5" x14ac:dyDescent="0.25">
      <c r="D56" s="2">
        <v>86.75</v>
      </c>
      <c r="E56" s="6">
        <f t="shared" ca="1" si="0"/>
        <v>21.31621070726915</v>
      </c>
    </row>
    <row r="57" spans="4:5" x14ac:dyDescent="0.25">
      <c r="D57" s="2">
        <v>86.5</v>
      </c>
      <c r="E57" s="6">
        <f t="shared" ca="1" si="0"/>
        <v>21.105103143418461</v>
      </c>
    </row>
    <row r="58" spans="4:5" x14ac:dyDescent="0.25">
      <c r="D58" s="2">
        <v>86.25</v>
      </c>
      <c r="E58" s="6">
        <f t="shared" ca="1" si="0"/>
        <v>20.893995579567772</v>
      </c>
    </row>
    <row r="59" spans="4:5" x14ac:dyDescent="0.25">
      <c r="D59" s="2">
        <v>86</v>
      </c>
      <c r="E59" s="6">
        <f t="shared" ca="1" si="0"/>
        <v>20.682888015717083</v>
      </c>
    </row>
    <row r="60" spans="4:5" x14ac:dyDescent="0.25">
      <c r="D60" s="2">
        <v>85.75</v>
      </c>
      <c r="E60" s="6">
        <f t="shared" ca="1" si="0"/>
        <v>20.471780451866394</v>
      </c>
    </row>
    <row r="61" spans="4:5" x14ac:dyDescent="0.25">
      <c r="D61" s="2">
        <v>85.5</v>
      </c>
      <c r="E61" s="6">
        <f t="shared" ca="1" si="0"/>
        <v>20.260672888015705</v>
      </c>
    </row>
    <row r="62" spans="4:5" x14ac:dyDescent="0.25">
      <c r="D62" s="2">
        <v>85.25</v>
      </c>
      <c r="E62" s="6">
        <f t="shared" ca="1" si="0"/>
        <v>20.049565324165016</v>
      </c>
    </row>
    <row r="63" spans="4:5" x14ac:dyDescent="0.25">
      <c r="D63" s="2">
        <v>85</v>
      </c>
      <c r="E63" s="6">
        <f t="shared" ca="1" si="0"/>
        <v>19.838457760314327</v>
      </c>
    </row>
    <row r="64" spans="4:5" x14ac:dyDescent="0.25">
      <c r="D64" s="2">
        <v>84.75</v>
      </c>
      <c r="E64" s="6">
        <f t="shared" ca="1" si="0"/>
        <v>19.627350196463652</v>
      </c>
    </row>
    <row r="65" spans="4:5" x14ac:dyDescent="0.25">
      <c r="D65" s="2">
        <v>84.5</v>
      </c>
      <c r="E65" s="6">
        <f t="shared" ca="1" si="0"/>
        <v>19.416242632612963</v>
      </c>
    </row>
    <row r="66" spans="4:5" x14ac:dyDescent="0.25">
      <c r="D66" s="2">
        <v>84.25</v>
      </c>
      <c r="E66" s="6">
        <f t="shared" ca="1" si="0"/>
        <v>19.205135068762274</v>
      </c>
    </row>
    <row r="67" spans="4:5" x14ac:dyDescent="0.25">
      <c r="D67" s="2">
        <v>84</v>
      </c>
      <c r="E67" s="6">
        <f t="shared" ca="1" si="0"/>
        <v>18.994027504911585</v>
      </c>
    </row>
    <row r="68" spans="4:5" x14ac:dyDescent="0.25">
      <c r="D68" s="2">
        <v>83.75</v>
      </c>
      <c r="E68" s="6">
        <f t="shared" ca="1" si="0"/>
        <v>18.782919941060896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18.571812377210208</v>
      </c>
    </row>
    <row r="70" spans="4:5" x14ac:dyDescent="0.25">
      <c r="D70" s="2">
        <v>83.25</v>
      </c>
      <c r="E70" s="6">
        <f t="shared" ca="1" si="1"/>
        <v>18.360704813359519</v>
      </c>
    </row>
    <row r="71" spans="4:5" x14ac:dyDescent="0.25">
      <c r="D71" s="2">
        <v>83</v>
      </c>
      <c r="E71" s="6">
        <f t="shared" ca="1" si="1"/>
        <v>18.14959724950883</v>
      </c>
    </row>
    <row r="72" spans="4:5" x14ac:dyDescent="0.25">
      <c r="D72" s="2">
        <v>82.75</v>
      </c>
      <c r="E72" s="6">
        <f t="shared" ca="1" si="1"/>
        <v>17.938489685658141</v>
      </c>
    </row>
    <row r="73" spans="4:5" x14ac:dyDescent="0.25">
      <c r="D73" s="2">
        <v>82.5</v>
      </c>
      <c r="E73" s="6">
        <f t="shared" ca="1" si="1"/>
        <v>17.727382121807452</v>
      </c>
    </row>
    <row r="74" spans="4:5" x14ac:dyDescent="0.25">
      <c r="D74" s="2">
        <v>82.25</v>
      </c>
      <c r="E74" s="6">
        <f t="shared" ca="1" si="1"/>
        <v>17.516274557956777</v>
      </c>
    </row>
    <row r="75" spans="4:5" x14ac:dyDescent="0.25">
      <c r="D75" s="2">
        <v>82</v>
      </c>
      <c r="E75" s="6">
        <f t="shared" ca="1" si="1"/>
        <v>17.305166994106088</v>
      </c>
    </row>
    <row r="76" spans="4:5" x14ac:dyDescent="0.25">
      <c r="D76" s="2">
        <v>81.75</v>
      </c>
      <c r="E76" s="6">
        <f t="shared" ca="1" si="1"/>
        <v>17.094059430255399</v>
      </c>
    </row>
    <row r="77" spans="4:5" x14ac:dyDescent="0.25">
      <c r="D77" s="2">
        <v>81.5</v>
      </c>
      <c r="E77" s="6">
        <f t="shared" ca="1" si="1"/>
        <v>16.88295186640471</v>
      </c>
    </row>
    <row r="78" spans="4:5" x14ac:dyDescent="0.25">
      <c r="D78" s="2">
        <v>81.25</v>
      </c>
      <c r="E78" s="6">
        <f t="shared" ca="1" si="1"/>
        <v>16.671844302554021</v>
      </c>
    </row>
    <row r="79" spans="4:5" x14ac:dyDescent="0.25">
      <c r="D79" s="2">
        <v>81</v>
      </c>
      <c r="E79" s="6">
        <f t="shared" ca="1" si="1"/>
        <v>16.460736738703332</v>
      </c>
    </row>
    <row r="80" spans="4:5" x14ac:dyDescent="0.25">
      <c r="D80" s="2">
        <v>80.75</v>
      </c>
      <c r="E80" s="6">
        <f t="shared" ca="1" si="1"/>
        <v>16.249629174852643</v>
      </c>
    </row>
    <row r="81" spans="4:5" x14ac:dyDescent="0.25">
      <c r="D81" s="2">
        <v>80.5</v>
      </c>
      <c r="E81" s="6">
        <f t="shared" ca="1" si="1"/>
        <v>16.038521611001954</v>
      </c>
    </row>
    <row r="82" spans="4:5" x14ac:dyDescent="0.25">
      <c r="D82" s="2">
        <v>80.25</v>
      </c>
      <c r="E82" s="6">
        <f t="shared" ca="1" si="1"/>
        <v>15.957387218045112</v>
      </c>
    </row>
    <row r="83" spans="4:5" x14ac:dyDescent="0.25">
      <c r="D83" s="2">
        <v>80</v>
      </c>
      <c r="E83" s="6">
        <f t="shared" ca="1" si="1"/>
        <v>15.905263157894739</v>
      </c>
    </row>
    <row r="84" spans="4:5" x14ac:dyDescent="0.25">
      <c r="D84" s="2">
        <v>79.75</v>
      </c>
      <c r="E84" s="6">
        <f t="shared" ca="1" si="1"/>
        <v>15.853139097744362</v>
      </c>
    </row>
    <row r="85" spans="4:5" x14ac:dyDescent="0.25">
      <c r="D85" s="2">
        <v>79.5</v>
      </c>
      <c r="E85" s="6">
        <f t="shared" ca="1" si="1"/>
        <v>15.801015037593986</v>
      </c>
    </row>
    <row r="86" spans="4:5" x14ac:dyDescent="0.25">
      <c r="D86" s="2">
        <v>79.25</v>
      </c>
      <c r="E86" s="6">
        <f t="shared" ca="1" si="1"/>
        <v>15.74889097744361</v>
      </c>
    </row>
    <row r="87" spans="4:5" x14ac:dyDescent="0.25">
      <c r="D87" s="2">
        <v>79</v>
      </c>
      <c r="E87" s="6">
        <f t="shared" ca="1" si="1"/>
        <v>15.696766917293234</v>
      </c>
    </row>
    <row r="88" spans="4:5" x14ac:dyDescent="0.25">
      <c r="D88" s="2">
        <v>78.75</v>
      </c>
      <c r="E88" s="6">
        <f t="shared" ca="1" si="1"/>
        <v>15.644642857142857</v>
      </c>
    </row>
    <row r="89" spans="4:5" x14ac:dyDescent="0.25">
      <c r="D89" s="2">
        <v>78.5</v>
      </c>
      <c r="E89" s="6">
        <f t="shared" ca="1" si="1"/>
        <v>15.592518796992481</v>
      </c>
    </row>
    <row r="90" spans="4:5" x14ac:dyDescent="0.25">
      <c r="D90" s="2">
        <v>78.25</v>
      </c>
      <c r="E90" s="6">
        <f t="shared" ca="1" si="1"/>
        <v>15.540394736842105</v>
      </c>
    </row>
    <row r="91" spans="4:5" x14ac:dyDescent="0.25">
      <c r="D91" s="2">
        <v>78</v>
      </c>
      <c r="E91" s="6">
        <f t="shared" ca="1" si="1"/>
        <v>15.488270676691728</v>
      </c>
    </row>
    <row r="92" spans="4:5" x14ac:dyDescent="0.25">
      <c r="D92" s="2">
        <v>77.75</v>
      </c>
      <c r="E92" s="6">
        <f t="shared" ca="1" si="1"/>
        <v>15.436146616541352</v>
      </c>
    </row>
    <row r="93" spans="4:5" x14ac:dyDescent="0.25">
      <c r="D93" s="2">
        <v>77.5</v>
      </c>
      <c r="E93" s="6">
        <f t="shared" ca="1" si="1"/>
        <v>15.384022556390979</v>
      </c>
    </row>
    <row r="94" spans="4:5" x14ac:dyDescent="0.25">
      <c r="D94" s="2">
        <v>77.25</v>
      </c>
      <c r="E94" s="6">
        <f t="shared" ca="1" si="1"/>
        <v>15.331898496240603</v>
      </c>
    </row>
    <row r="95" spans="4:5" x14ac:dyDescent="0.25">
      <c r="D95" s="2">
        <v>77</v>
      </c>
      <c r="E95" s="6">
        <f t="shared" ca="1" si="1"/>
        <v>15.279774436090227</v>
      </c>
    </row>
    <row r="96" spans="4:5" x14ac:dyDescent="0.25">
      <c r="D96" s="2">
        <v>76.75</v>
      </c>
      <c r="E96" s="6">
        <f t="shared" ca="1" si="1"/>
        <v>15.22765037593985</v>
      </c>
    </row>
    <row r="97" spans="4:5" x14ac:dyDescent="0.25">
      <c r="D97" s="2">
        <v>76.5</v>
      </c>
      <c r="E97" s="6">
        <f t="shared" ca="1" si="1"/>
        <v>15.175526315789474</v>
      </c>
    </row>
    <row r="98" spans="4:5" x14ac:dyDescent="0.25">
      <c r="D98" s="2">
        <v>76.25</v>
      </c>
      <c r="E98" s="6">
        <f t="shared" ca="1" si="1"/>
        <v>15.123402255639098</v>
      </c>
    </row>
    <row r="99" spans="4:5" x14ac:dyDescent="0.25">
      <c r="D99" s="2">
        <v>76</v>
      </c>
      <c r="E99" s="6">
        <f t="shared" ca="1" si="1"/>
        <v>15.071278195488722</v>
      </c>
    </row>
    <row r="100" spans="4:5" x14ac:dyDescent="0.25">
      <c r="D100" s="2">
        <v>75.75</v>
      </c>
      <c r="E100" s="6">
        <f t="shared" ca="1" si="1"/>
        <v>15.019154135338345</v>
      </c>
    </row>
    <row r="101" spans="4:5" x14ac:dyDescent="0.25">
      <c r="D101" s="2">
        <v>75.5</v>
      </c>
      <c r="E101" s="6">
        <f t="shared" ca="1" si="1"/>
        <v>14.967030075187971</v>
      </c>
    </row>
    <row r="102" spans="4:5" x14ac:dyDescent="0.25">
      <c r="D102" s="2">
        <v>75.25</v>
      </c>
      <c r="E102" s="6">
        <f t="shared" ca="1" si="1"/>
        <v>14.914906015037594</v>
      </c>
    </row>
    <row r="103" spans="4:5" x14ac:dyDescent="0.25">
      <c r="D103" s="2">
        <v>75</v>
      </c>
      <c r="E103" s="6">
        <f t="shared" ca="1" si="1"/>
        <v>14.862781954887218</v>
      </c>
    </row>
    <row r="104" spans="4:5" x14ac:dyDescent="0.25">
      <c r="D104" s="2">
        <v>74.75</v>
      </c>
      <c r="E104" s="6">
        <f t="shared" ca="1" si="1"/>
        <v>14.810657894736842</v>
      </c>
    </row>
    <row r="105" spans="4:5" x14ac:dyDescent="0.25">
      <c r="D105" s="2">
        <v>74.5</v>
      </c>
      <c r="E105" s="6">
        <f t="shared" ca="1" si="1"/>
        <v>14.758533834586466</v>
      </c>
    </row>
    <row r="106" spans="4:5" x14ac:dyDescent="0.25">
      <c r="D106" s="2">
        <v>74.25</v>
      </c>
      <c r="E106" s="6">
        <f t="shared" ca="1" si="1"/>
        <v>14.706409774436091</v>
      </c>
    </row>
    <row r="107" spans="4:5" x14ac:dyDescent="0.25">
      <c r="D107" s="2">
        <v>74</v>
      </c>
      <c r="E107" s="6">
        <f t="shared" ca="1" si="1"/>
        <v>14.654285714285715</v>
      </c>
    </row>
    <row r="108" spans="4:5" x14ac:dyDescent="0.25">
      <c r="D108" s="2">
        <v>73.75</v>
      </c>
      <c r="E108" s="6">
        <f t="shared" ca="1" si="1"/>
        <v>14.602161654135339</v>
      </c>
    </row>
    <row r="109" spans="4:5" x14ac:dyDescent="0.25">
      <c r="D109" s="2">
        <v>73.5</v>
      </c>
      <c r="E109" s="6">
        <f t="shared" ca="1" si="1"/>
        <v>14.550037593984962</v>
      </c>
    </row>
    <row r="110" spans="4:5" x14ac:dyDescent="0.25">
      <c r="D110" s="2">
        <v>73.25</v>
      </c>
      <c r="E110" s="6">
        <f t="shared" ca="1" si="1"/>
        <v>14.497913533834586</v>
      </c>
    </row>
    <row r="111" spans="4:5" x14ac:dyDescent="0.25">
      <c r="D111" s="2">
        <v>73</v>
      </c>
      <c r="E111" s="6">
        <f t="shared" ca="1" si="1"/>
        <v>14.445789473684211</v>
      </c>
    </row>
    <row r="112" spans="4:5" x14ac:dyDescent="0.25">
      <c r="D112" s="2">
        <v>72.75</v>
      </c>
      <c r="E112" s="6">
        <f t="shared" ca="1" si="1"/>
        <v>14.393665413533835</v>
      </c>
    </row>
    <row r="113" spans="4:5" x14ac:dyDescent="0.25">
      <c r="D113" s="2">
        <v>72.5</v>
      </c>
      <c r="E113" s="6">
        <f t="shared" ca="1" si="1"/>
        <v>14.341541353383459</v>
      </c>
    </row>
    <row r="114" spans="4:5" x14ac:dyDescent="0.25">
      <c r="D114" s="2">
        <v>72.25</v>
      </c>
      <c r="E114" s="6">
        <f t="shared" ca="1" si="1"/>
        <v>14.289417293233083</v>
      </c>
    </row>
    <row r="115" spans="4:5" x14ac:dyDescent="0.25">
      <c r="D115" s="2">
        <v>72</v>
      </c>
      <c r="E115" s="6">
        <f t="shared" ca="1" si="1"/>
        <v>14.237293233082708</v>
      </c>
    </row>
    <row r="116" spans="4:5" x14ac:dyDescent="0.25">
      <c r="D116" s="2">
        <v>71.75</v>
      </c>
      <c r="E116" s="6">
        <f t="shared" ca="1" si="1"/>
        <v>14.185169172932332</v>
      </c>
    </row>
    <row r="117" spans="4:5" x14ac:dyDescent="0.25">
      <c r="D117" s="2">
        <v>71.5</v>
      </c>
      <c r="E117" s="6">
        <f t="shared" ca="1" si="1"/>
        <v>14.133045112781955</v>
      </c>
    </row>
    <row r="118" spans="4:5" x14ac:dyDescent="0.25">
      <c r="D118" s="2">
        <v>71.25</v>
      </c>
      <c r="E118" s="6">
        <f t="shared" ca="1" si="1"/>
        <v>14.080921052631579</v>
      </c>
    </row>
    <row r="119" spans="4:5" x14ac:dyDescent="0.25">
      <c r="D119" s="2">
        <v>71</v>
      </c>
      <c r="E119" s="6">
        <f t="shared" ca="1" si="1"/>
        <v>14.028796992481203</v>
      </c>
    </row>
    <row r="120" spans="4:5" x14ac:dyDescent="0.25">
      <c r="D120" s="2">
        <v>70.75</v>
      </c>
      <c r="E120" s="6">
        <f t="shared" ca="1" si="1"/>
        <v>13.976672932330828</v>
      </c>
    </row>
    <row r="121" spans="4:5" x14ac:dyDescent="0.25">
      <c r="D121" s="2">
        <v>70.5</v>
      </c>
      <c r="E121" s="6">
        <f t="shared" ca="1" si="1"/>
        <v>13.924548872180452</v>
      </c>
    </row>
    <row r="122" spans="4:5" x14ac:dyDescent="0.25">
      <c r="D122" s="2">
        <v>70.25</v>
      </c>
      <c r="E122" s="6">
        <f t="shared" ca="1" si="1"/>
        <v>13.872424812030076</v>
      </c>
    </row>
    <row r="123" spans="4:5" x14ac:dyDescent="0.25">
      <c r="D123" s="2">
        <v>70</v>
      </c>
      <c r="E123" s="6">
        <f t="shared" ca="1" si="1"/>
        <v>13.820300751879699</v>
      </c>
    </row>
    <row r="124" spans="4:5" x14ac:dyDescent="0.25">
      <c r="D124" s="2">
        <v>69.75</v>
      </c>
      <c r="E124" s="6">
        <f t="shared" ca="1" si="1"/>
        <v>13.768176691729323</v>
      </c>
    </row>
    <row r="125" spans="4:5" x14ac:dyDescent="0.25">
      <c r="D125" s="2">
        <v>69.5</v>
      </c>
      <c r="E125" s="6">
        <f t="shared" ca="1" si="1"/>
        <v>13.716052631578949</v>
      </c>
    </row>
    <row r="126" spans="4:5" x14ac:dyDescent="0.25">
      <c r="D126" s="2">
        <v>69.25</v>
      </c>
      <c r="E126" s="6">
        <f t="shared" ca="1" si="1"/>
        <v>13.663928571428572</v>
      </c>
    </row>
    <row r="127" spans="4:5" x14ac:dyDescent="0.25">
      <c r="D127" s="2">
        <v>69</v>
      </c>
      <c r="E127" s="6">
        <f t="shared" ca="1" si="1"/>
        <v>13.611804511278196</v>
      </c>
    </row>
    <row r="128" spans="4:5" x14ac:dyDescent="0.25">
      <c r="D128" s="2">
        <v>68.75</v>
      </c>
      <c r="E128" s="6">
        <f t="shared" ca="1" si="1"/>
        <v>13.55968045112782</v>
      </c>
    </row>
    <row r="129" spans="4:5" x14ac:dyDescent="0.25">
      <c r="D129" s="2">
        <v>68.5</v>
      </c>
      <c r="E129" s="6">
        <f t="shared" ca="1" si="1"/>
        <v>13.507556390977443</v>
      </c>
    </row>
    <row r="130" spans="4:5" x14ac:dyDescent="0.25">
      <c r="D130" s="2">
        <v>68.25</v>
      </c>
      <c r="E130" s="6">
        <f t="shared" ca="1" si="1"/>
        <v>13.455432330827069</v>
      </c>
    </row>
    <row r="131" spans="4:5" x14ac:dyDescent="0.25">
      <c r="D131" s="2">
        <v>68</v>
      </c>
      <c r="E131" s="6">
        <f t="shared" ca="1" si="1"/>
        <v>13.403308270676693</v>
      </c>
    </row>
    <row r="132" spans="4:5" x14ac:dyDescent="0.25">
      <c r="D132" s="2">
        <v>67.75</v>
      </c>
      <c r="E132" s="6">
        <f t="shared" ca="1" si="1"/>
        <v>13.351184210526316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13.29906015037594</v>
      </c>
    </row>
    <row r="134" spans="4:5" x14ac:dyDescent="0.25">
      <c r="D134" s="2">
        <v>67.25</v>
      </c>
      <c r="E134" s="6">
        <f t="shared" ca="1" si="2"/>
        <v>13.246936090225564</v>
      </c>
    </row>
    <row r="135" spans="4:5" x14ac:dyDescent="0.25">
      <c r="D135" s="2">
        <v>67</v>
      </c>
      <c r="E135" s="6">
        <f t="shared" ca="1" si="2"/>
        <v>13.194812030075189</v>
      </c>
    </row>
    <row r="136" spans="4:5" x14ac:dyDescent="0.25">
      <c r="D136" s="2">
        <v>66.75</v>
      </c>
      <c r="E136" s="6">
        <f t="shared" ca="1" si="2"/>
        <v>13.142687969924813</v>
      </c>
    </row>
    <row r="137" spans="4:5" x14ac:dyDescent="0.25">
      <c r="D137" s="2">
        <v>66.5</v>
      </c>
      <c r="E137" s="6">
        <f t="shared" ca="1" si="2"/>
        <v>13.090563909774437</v>
      </c>
    </row>
    <row r="138" spans="4:5" x14ac:dyDescent="0.25">
      <c r="D138" s="2">
        <v>66.25</v>
      </c>
      <c r="E138" s="6">
        <f t="shared" ca="1" si="2"/>
        <v>13.03843984962406</v>
      </c>
    </row>
    <row r="139" spans="4:5" x14ac:dyDescent="0.25">
      <c r="D139" s="2">
        <v>66</v>
      </c>
      <c r="E139" s="6">
        <f t="shared" ca="1" si="2"/>
        <v>12.986315789473684</v>
      </c>
    </row>
    <row r="140" spans="4:5" x14ac:dyDescent="0.25">
      <c r="D140" s="2">
        <v>65.75</v>
      </c>
      <c r="E140" s="6">
        <f t="shared" ca="1" si="2"/>
        <v>12.93419172932331</v>
      </c>
    </row>
    <row r="141" spans="4:5" x14ac:dyDescent="0.25">
      <c r="D141" s="2">
        <v>65.5</v>
      </c>
      <c r="E141" s="6">
        <f t="shared" ca="1" si="2"/>
        <v>12.882067669172933</v>
      </c>
    </row>
    <row r="142" spans="4:5" x14ac:dyDescent="0.25">
      <c r="D142" s="2">
        <v>65.25</v>
      </c>
      <c r="E142" s="6">
        <f t="shared" ca="1" si="2"/>
        <v>12.829943609022557</v>
      </c>
    </row>
    <row r="143" spans="4:5" x14ac:dyDescent="0.25">
      <c r="D143" s="2">
        <v>65</v>
      </c>
      <c r="E143" s="6">
        <f t="shared" ca="1" si="2"/>
        <v>12.777819548872181</v>
      </c>
    </row>
    <row r="144" spans="4:5" x14ac:dyDescent="0.25">
      <c r="D144" s="2">
        <v>64.75</v>
      </c>
      <c r="E144" s="6">
        <f t="shared" ca="1" si="2"/>
        <v>12.725695488721804</v>
      </c>
    </row>
    <row r="145" spans="4:5" x14ac:dyDescent="0.25">
      <c r="D145" s="2">
        <v>64.5</v>
      </c>
      <c r="E145" s="6">
        <f t="shared" ca="1" si="2"/>
        <v>12.67357142857143</v>
      </c>
    </row>
    <row r="146" spans="4:5" x14ac:dyDescent="0.25">
      <c r="D146" s="2">
        <v>64.25</v>
      </c>
      <c r="E146" s="6">
        <f t="shared" ca="1" si="2"/>
        <v>12.621447368421054</v>
      </c>
    </row>
    <row r="147" spans="4:5" x14ac:dyDescent="0.25">
      <c r="D147" s="2">
        <v>64</v>
      </c>
      <c r="E147" s="6">
        <f t="shared" ca="1" si="2"/>
        <v>12.569323308270677</v>
      </c>
    </row>
    <row r="148" spans="4:5" x14ac:dyDescent="0.25">
      <c r="D148" s="2">
        <v>63.75</v>
      </c>
      <c r="E148" s="6">
        <f t="shared" ca="1" si="2"/>
        <v>12.517199248120301</v>
      </c>
    </row>
    <row r="149" spans="4:5" x14ac:dyDescent="0.25">
      <c r="D149" s="2">
        <v>63.5</v>
      </c>
      <c r="E149" s="6">
        <f t="shared" ca="1" si="2"/>
        <v>12.465075187969925</v>
      </c>
    </row>
    <row r="150" spans="4:5" x14ac:dyDescent="0.25">
      <c r="D150" s="2">
        <v>63.25</v>
      </c>
      <c r="E150" s="6">
        <f t="shared" ca="1" si="2"/>
        <v>12.41295112781955</v>
      </c>
    </row>
    <row r="151" spans="4:5" x14ac:dyDescent="0.25">
      <c r="D151" s="2">
        <v>63</v>
      </c>
      <c r="E151" s="6">
        <f t="shared" ca="1" si="2"/>
        <v>12.360827067669174</v>
      </c>
    </row>
    <row r="152" spans="4:5" x14ac:dyDescent="0.25">
      <c r="D152" s="2">
        <v>62.75</v>
      </c>
      <c r="E152" s="6">
        <f t="shared" ca="1" si="2"/>
        <v>12.308703007518798</v>
      </c>
    </row>
    <row r="153" spans="4:5" x14ac:dyDescent="0.25">
      <c r="D153" s="2">
        <v>62.5</v>
      </c>
      <c r="E153" s="6">
        <f t="shared" ca="1" si="2"/>
        <v>12.256578947368421</v>
      </c>
    </row>
    <row r="154" spans="4:5" x14ac:dyDescent="0.25">
      <c r="D154" s="2">
        <v>62.25</v>
      </c>
      <c r="E154" s="6">
        <f t="shared" ca="1" si="2"/>
        <v>12.204454887218045</v>
      </c>
    </row>
    <row r="155" spans="4:5" x14ac:dyDescent="0.25">
      <c r="D155" s="2">
        <v>62</v>
      </c>
      <c r="E155" s="6">
        <f t="shared" ca="1" si="2"/>
        <v>12.15233082706767</v>
      </c>
    </row>
    <row r="156" spans="4:5" x14ac:dyDescent="0.25">
      <c r="D156" s="2">
        <v>61.75</v>
      </c>
      <c r="E156" s="6">
        <f t="shared" ca="1" si="2"/>
        <v>12.100206766917294</v>
      </c>
    </row>
    <row r="157" spans="4:5" x14ac:dyDescent="0.25">
      <c r="D157" s="2">
        <v>61.5</v>
      </c>
      <c r="E157" s="6">
        <f t="shared" ca="1" si="2"/>
        <v>12.048082706766918</v>
      </c>
    </row>
    <row r="158" spans="4:5" x14ac:dyDescent="0.25">
      <c r="D158" s="2">
        <v>61.25</v>
      </c>
      <c r="E158" s="6">
        <f t="shared" ca="1" si="2"/>
        <v>11.995958646616542</v>
      </c>
    </row>
    <row r="159" spans="4:5" x14ac:dyDescent="0.25">
      <c r="D159" s="2">
        <v>61</v>
      </c>
      <c r="E159" s="6">
        <f t="shared" ca="1" si="2"/>
        <v>11.943834586466165</v>
      </c>
    </row>
    <row r="160" spans="4:5" x14ac:dyDescent="0.25">
      <c r="D160" s="2">
        <v>60.75</v>
      </c>
      <c r="E160" s="6">
        <f t="shared" ca="1" si="2"/>
        <v>11.891710526315791</v>
      </c>
    </row>
    <row r="161" spans="4:5" x14ac:dyDescent="0.25">
      <c r="D161" s="2">
        <v>60.5</v>
      </c>
      <c r="E161" s="6">
        <f t="shared" ca="1" si="2"/>
        <v>11.839586466165414</v>
      </c>
    </row>
    <row r="162" spans="4:5" x14ac:dyDescent="0.25">
      <c r="D162" s="2">
        <v>60.25</v>
      </c>
      <c r="E162" s="6">
        <f t="shared" ca="1" si="2"/>
        <v>11.787462406015038</v>
      </c>
    </row>
    <row r="163" spans="4:5" x14ac:dyDescent="0.25">
      <c r="D163" s="2">
        <v>60</v>
      </c>
      <c r="E163" s="6">
        <f t="shared" ca="1" si="2"/>
        <v>11.735338345864662</v>
      </c>
    </row>
    <row r="164" spans="4:5" x14ac:dyDescent="0.25">
      <c r="D164" s="2">
        <v>59.75</v>
      </c>
      <c r="E164" s="6">
        <f t="shared" ca="1" si="2"/>
        <v>11.683214285714286</v>
      </c>
    </row>
    <row r="165" spans="4:5" x14ac:dyDescent="0.25">
      <c r="D165" s="2">
        <v>59.5</v>
      </c>
      <c r="E165" s="6">
        <f t="shared" ca="1" si="2"/>
        <v>11.631090225563911</v>
      </c>
    </row>
    <row r="166" spans="4:5" x14ac:dyDescent="0.25">
      <c r="D166" s="2">
        <v>59.25</v>
      </c>
      <c r="E166" s="6">
        <f t="shared" ca="1" si="2"/>
        <v>11.578966165413535</v>
      </c>
    </row>
    <row r="167" spans="4:5" x14ac:dyDescent="0.25">
      <c r="D167" s="2">
        <v>59</v>
      </c>
      <c r="E167" s="6">
        <f t="shared" ca="1" si="2"/>
        <v>11.526842105263158</v>
      </c>
    </row>
    <row r="168" spans="4:5" x14ac:dyDescent="0.25">
      <c r="D168" s="2">
        <v>58.75</v>
      </c>
      <c r="E168" s="6">
        <f t="shared" ca="1" si="2"/>
        <v>11.474718045112782</v>
      </c>
    </row>
    <row r="169" spans="4:5" x14ac:dyDescent="0.25">
      <c r="D169" s="2">
        <v>58.5</v>
      </c>
      <c r="E169" s="6">
        <f t="shared" ca="1" si="2"/>
        <v>11.422593984962406</v>
      </c>
    </row>
    <row r="170" spans="4:5" x14ac:dyDescent="0.25">
      <c r="D170" s="2">
        <v>58.25</v>
      </c>
      <c r="E170" s="6">
        <f t="shared" ca="1" si="2"/>
        <v>11.370469924812031</v>
      </c>
    </row>
    <row r="171" spans="4:5" x14ac:dyDescent="0.25">
      <c r="D171" s="2">
        <v>58</v>
      </c>
      <c r="E171" s="6">
        <f t="shared" ca="1" si="2"/>
        <v>11.318345864661655</v>
      </c>
    </row>
    <row r="172" spans="4:5" x14ac:dyDescent="0.25">
      <c r="D172" s="2">
        <v>57.75</v>
      </c>
      <c r="E172" s="6">
        <f t="shared" ca="1" si="2"/>
        <v>11.266221804511279</v>
      </c>
    </row>
    <row r="173" spans="4:5" x14ac:dyDescent="0.25">
      <c r="D173" s="2">
        <v>57.5</v>
      </c>
      <c r="E173" s="6">
        <f t="shared" ca="1" si="2"/>
        <v>11.214097744360902</v>
      </c>
    </row>
    <row r="174" spans="4:5" x14ac:dyDescent="0.25">
      <c r="D174" s="2">
        <v>57.25</v>
      </c>
      <c r="E174" s="6">
        <f t="shared" ca="1" si="2"/>
        <v>11.161973684210526</v>
      </c>
    </row>
    <row r="175" spans="4:5" x14ac:dyDescent="0.25">
      <c r="D175" s="2">
        <v>57</v>
      </c>
      <c r="E175" s="6">
        <f t="shared" ca="1" si="2"/>
        <v>11.109849624060152</v>
      </c>
    </row>
    <row r="176" spans="4:5" x14ac:dyDescent="0.25">
      <c r="D176" s="2">
        <v>56.75</v>
      </c>
      <c r="E176" s="6">
        <f t="shared" ca="1" si="2"/>
        <v>11.057725563909775</v>
      </c>
    </row>
    <row r="177" spans="4:5" x14ac:dyDescent="0.25">
      <c r="D177" s="2">
        <v>56.5</v>
      </c>
      <c r="E177" s="6">
        <f t="shared" ca="1" si="2"/>
        <v>11.005601503759399</v>
      </c>
    </row>
    <row r="178" spans="4:5" x14ac:dyDescent="0.25">
      <c r="D178" s="2">
        <v>56.25</v>
      </c>
      <c r="E178" s="6">
        <f t="shared" ca="1" si="2"/>
        <v>10.953477443609023</v>
      </c>
    </row>
    <row r="179" spans="4:5" x14ac:dyDescent="0.25">
      <c r="D179" s="2">
        <v>56</v>
      </c>
      <c r="E179" s="6">
        <f t="shared" ca="1" si="2"/>
        <v>10.901353383458646</v>
      </c>
    </row>
    <row r="180" spans="4:5" x14ac:dyDescent="0.25">
      <c r="D180" s="2">
        <v>55.75</v>
      </c>
      <c r="E180" s="6">
        <f t="shared" ca="1" si="2"/>
        <v>10.849229323308272</v>
      </c>
    </row>
    <row r="181" spans="4:5" x14ac:dyDescent="0.25">
      <c r="D181" s="2">
        <v>55.5</v>
      </c>
      <c r="E181" s="6">
        <f t="shared" ca="1" si="2"/>
        <v>10.797105263157896</v>
      </c>
    </row>
    <row r="182" spans="4:5" x14ac:dyDescent="0.25">
      <c r="D182" s="2">
        <v>55.25</v>
      </c>
      <c r="E182" s="6">
        <f t="shared" ca="1" si="2"/>
        <v>10.744981203007519</v>
      </c>
    </row>
    <row r="183" spans="4:5" x14ac:dyDescent="0.25">
      <c r="D183" s="2">
        <v>55</v>
      </c>
      <c r="E183" s="6">
        <f t="shared" ca="1" si="2"/>
        <v>10.692857142857143</v>
      </c>
    </row>
    <row r="184" spans="4:5" x14ac:dyDescent="0.25">
      <c r="D184" s="2">
        <v>54.75</v>
      </c>
      <c r="E184" s="6">
        <f t="shared" ca="1" si="2"/>
        <v>10.640733082706769</v>
      </c>
    </row>
    <row r="185" spans="4:5" x14ac:dyDescent="0.25">
      <c r="D185" s="2">
        <v>54.5</v>
      </c>
      <c r="E185" s="6">
        <f t="shared" ca="1" si="2"/>
        <v>10.588609022556392</v>
      </c>
    </row>
    <row r="186" spans="4:5" x14ac:dyDescent="0.25">
      <c r="D186" s="2">
        <v>54.25</v>
      </c>
      <c r="E186" s="6">
        <f t="shared" ca="1" si="2"/>
        <v>10.536484962406016</v>
      </c>
    </row>
    <row r="187" spans="4:5" x14ac:dyDescent="0.25">
      <c r="D187" s="2">
        <v>54</v>
      </c>
      <c r="E187" s="6">
        <f t="shared" ca="1" si="2"/>
        <v>10.48436090225564</v>
      </c>
    </row>
    <row r="188" spans="4:5" x14ac:dyDescent="0.25">
      <c r="D188" s="2">
        <v>53.75</v>
      </c>
      <c r="E188" s="6">
        <f t="shared" ca="1" si="2"/>
        <v>10.432236842105263</v>
      </c>
    </row>
    <row r="189" spans="4:5" x14ac:dyDescent="0.25">
      <c r="D189" s="2">
        <v>53.5</v>
      </c>
      <c r="E189" s="6">
        <f t="shared" ca="1" si="2"/>
        <v>10.380112781954889</v>
      </c>
    </row>
    <row r="190" spans="4:5" x14ac:dyDescent="0.25">
      <c r="D190" s="2">
        <v>53.25</v>
      </c>
      <c r="E190" s="6">
        <f t="shared" ca="1" si="2"/>
        <v>10.327988721804513</v>
      </c>
    </row>
    <row r="191" spans="4:5" x14ac:dyDescent="0.25">
      <c r="D191" s="2">
        <v>53</v>
      </c>
      <c r="E191" s="6">
        <f t="shared" ca="1" si="2"/>
        <v>10.275864661654136</v>
      </c>
    </row>
    <row r="192" spans="4:5" x14ac:dyDescent="0.25">
      <c r="D192" s="2">
        <v>52.75</v>
      </c>
      <c r="E192" s="6">
        <f t="shared" ca="1" si="2"/>
        <v>10.22374060150376</v>
      </c>
    </row>
    <row r="193" spans="4:5" x14ac:dyDescent="0.25">
      <c r="D193" s="2">
        <v>52.5</v>
      </c>
      <c r="E193" s="6">
        <f t="shared" ca="1" si="2"/>
        <v>10.171616541353384</v>
      </c>
    </row>
    <row r="194" spans="4:5" x14ac:dyDescent="0.25">
      <c r="D194" s="2">
        <v>52.25</v>
      </c>
      <c r="E194" s="6">
        <f t="shared" ca="1" si="2"/>
        <v>10.119492481203009</v>
      </c>
    </row>
    <row r="195" spans="4:5" x14ac:dyDescent="0.25">
      <c r="D195" s="2">
        <v>52</v>
      </c>
      <c r="E195" s="6">
        <f t="shared" ca="1" si="2"/>
        <v>10.067368421052633</v>
      </c>
    </row>
    <row r="196" spans="4:5" x14ac:dyDescent="0.25">
      <c r="D196" s="2">
        <v>51.75</v>
      </c>
      <c r="E196" s="6">
        <f t="shared" ca="1" si="2"/>
        <v>10.015244360902257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9.9631203007518803</v>
      </c>
    </row>
    <row r="198" spans="4:5" x14ac:dyDescent="0.25">
      <c r="D198" s="2">
        <v>51.25</v>
      </c>
      <c r="E198" s="6">
        <f t="shared" ca="1" si="3"/>
        <v>9.910996240601504</v>
      </c>
    </row>
    <row r="199" spans="4:5" x14ac:dyDescent="0.25">
      <c r="D199" s="2">
        <v>51</v>
      </c>
      <c r="E199" s="6">
        <f t="shared" ca="1" si="3"/>
        <v>9.8588721804511295</v>
      </c>
    </row>
    <row r="200" spans="4:5" x14ac:dyDescent="0.25">
      <c r="D200" s="2">
        <v>50.75</v>
      </c>
      <c r="E200" s="6">
        <f t="shared" ca="1" si="3"/>
        <v>9.8067481203007532</v>
      </c>
    </row>
    <row r="201" spans="4:5" x14ac:dyDescent="0.25">
      <c r="D201" s="2">
        <v>50.5</v>
      </c>
      <c r="E201" s="6">
        <f t="shared" ca="1" si="3"/>
        <v>9.7546240601503769</v>
      </c>
    </row>
    <row r="202" spans="4:5" x14ac:dyDescent="0.25">
      <c r="D202" s="2">
        <v>50.25</v>
      </c>
      <c r="E202" s="6">
        <f t="shared" ca="1" si="3"/>
        <v>9.7025000000000006</v>
      </c>
    </row>
    <row r="203" spans="4:5" x14ac:dyDescent="0.25">
      <c r="D203" s="2">
        <v>50</v>
      </c>
      <c r="E203" s="6">
        <f t="shared" ca="1" si="3"/>
        <v>9.6503759398496243</v>
      </c>
    </row>
    <row r="204" spans="4:5" x14ac:dyDescent="0.25">
      <c r="D204" s="2">
        <v>49.75</v>
      </c>
      <c r="E204" s="6">
        <f t="shared" ca="1" si="3"/>
        <v>9.5982518796992498</v>
      </c>
    </row>
    <row r="205" spans="4:5" x14ac:dyDescent="0.25">
      <c r="D205" s="2">
        <v>49.5</v>
      </c>
      <c r="E205" s="6">
        <f t="shared" ca="1" si="3"/>
        <v>9.5461278195488735</v>
      </c>
    </row>
    <row r="206" spans="4:5" x14ac:dyDescent="0.25">
      <c r="D206" s="2">
        <v>49.25</v>
      </c>
      <c r="E206" s="6">
        <f t="shared" ca="1" si="3"/>
        <v>9.4940037593984972</v>
      </c>
    </row>
    <row r="207" spans="4:5" x14ac:dyDescent="0.25">
      <c r="D207" s="2">
        <v>49</v>
      </c>
      <c r="E207" s="6">
        <f t="shared" ca="1" si="3"/>
        <v>9.4418796992481209</v>
      </c>
    </row>
    <row r="208" spans="4:5" x14ac:dyDescent="0.25">
      <c r="D208" s="2">
        <v>48.75</v>
      </c>
      <c r="E208" s="6">
        <f t="shared" ca="1" si="3"/>
        <v>9.3897556390977446</v>
      </c>
    </row>
    <row r="209" spans="4:5" x14ac:dyDescent="0.25">
      <c r="D209" s="2">
        <v>48.5</v>
      </c>
      <c r="E209" s="6">
        <f t="shared" ca="1" si="3"/>
        <v>9.3376315789473701</v>
      </c>
    </row>
    <row r="210" spans="4:5" x14ac:dyDescent="0.25">
      <c r="D210" s="2">
        <v>48.25</v>
      </c>
      <c r="E210" s="6">
        <f t="shared" ca="1" si="3"/>
        <v>9.2855075187969938</v>
      </c>
    </row>
    <row r="211" spans="4:5" x14ac:dyDescent="0.25">
      <c r="D211" s="2">
        <v>48</v>
      </c>
      <c r="E211" s="6">
        <f t="shared" ca="1" si="3"/>
        <v>9.2333834586466175</v>
      </c>
    </row>
    <row r="212" spans="4:5" x14ac:dyDescent="0.25">
      <c r="D212" s="2">
        <v>47.75</v>
      </c>
      <c r="E212" s="6">
        <f t="shared" ca="1" si="3"/>
        <v>9.1812593984962412</v>
      </c>
    </row>
    <row r="213" spans="4:5" x14ac:dyDescent="0.25">
      <c r="D213" s="2">
        <v>47.5</v>
      </c>
      <c r="E213" s="6">
        <f t="shared" ca="1" si="3"/>
        <v>9.1291353383458649</v>
      </c>
    </row>
    <row r="214" spans="4:5" x14ac:dyDescent="0.25">
      <c r="D214" s="2">
        <v>47.25</v>
      </c>
      <c r="E214" s="6">
        <f t="shared" ca="1" si="3"/>
        <v>9.0770112781954904</v>
      </c>
    </row>
    <row r="215" spans="4:5" x14ac:dyDescent="0.25">
      <c r="D215" s="2">
        <v>47</v>
      </c>
      <c r="E215" s="6">
        <f t="shared" ca="1" si="3"/>
        <v>9.0248872180451141</v>
      </c>
    </row>
    <row r="216" spans="4:5" x14ac:dyDescent="0.25">
      <c r="D216" s="2">
        <v>46.75</v>
      </c>
      <c r="E216" s="6">
        <f t="shared" ca="1" si="3"/>
        <v>8.9727631578947378</v>
      </c>
    </row>
    <row r="217" spans="4:5" x14ac:dyDescent="0.25">
      <c r="D217" s="2">
        <v>46.5</v>
      </c>
      <c r="E217" s="6">
        <f t="shared" ca="1" si="3"/>
        <v>8.9206390977443615</v>
      </c>
    </row>
    <row r="218" spans="4:5" x14ac:dyDescent="0.25">
      <c r="D218" s="2">
        <v>46.25</v>
      </c>
      <c r="E218" s="6">
        <f t="shared" ca="1" si="3"/>
        <v>8.8685150375939852</v>
      </c>
    </row>
    <row r="219" spans="4:5" x14ac:dyDescent="0.25">
      <c r="D219" s="2">
        <v>46</v>
      </c>
      <c r="E219" s="6">
        <f t="shared" ca="1" si="3"/>
        <v>8.8163909774436107</v>
      </c>
    </row>
    <row r="220" spans="4:5" x14ac:dyDescent="0.25">
      <c r="D220" s="2">
        <v>45.75</v>
      </c>
      <c r="E220" s="6">
        <f t="shared" ca="1" si="3"/>
        <v>8.7642669172932344</v>
      </c>
    </row>
    <row r="221" spans="4:5" x14ac:dyDescent="0.25">
      <c r="D221" s="2">
        <v>45.5</v>
      </c>
      <c r="E221" s="6">
        <f t="shared" ca="1" si="3"/>
        <v>8.7121428571428581</v>
      </c>
    </row>
    <row r="222" spans="4:5" x14ac:dyDescent="0.25">
      <c r="D222" s="2">
        <v>45.25</v>
      </c>
      <c r="E222" s="6">
        <f t="shared" ca="1" si="3"/>
        <v>8.6600187969924818</v>
      </c>
    </row>
    <row r="223" spans="4:5" x14ac:dyDescent="0.25">
      <c r="D223" s="2">
        <v>45</v>
      </c>
      <c r="E223" s="6">
        <f t="shared" ca="1" si="3"/>
        <v>8.6078947368421055</v>
      </c>
    </row>
    <row r="224" spans="4:5" x14ac:dyDescent="0.25">
      <c r="D224" s="2">
        <v>44.75</v>
      </c>
      <c r="E224" s="6">
        <f t="shared" ca="1" si="3"/>
        <v>8.555770676691731</v>
      </c>
    </row>
    <row r="225" spans="4:5" x14ac:dyDescent="0.25">
      <c r="D225" s="2">
        <v>44.5</v>
      </c>
      <c r="E225" s="6">
        <f t="shared" ca="1" si="3"/>
        <v>8.5036466165413547</v>
      </c>
    </row>
    <row r="226" spans="4:5" x14ac:dyDescent="0.25">
      <c r="D226" s="2">
        <v>44.25</v>
      </c>
      <c r="E226" s="6">
        <f t="shared" ca="1" si="3"/>
        <v>8.4515225563909784</v>
      </c>
    </row>
    <row r="227" spans="4:5" x14ac:dyDescent="0.25">
      <c r="D227" s="2">
        <v>44</v>
      </c>
      <c r="E227" s="6">
        <f t="shared" ca="1" si="3"/>
        <v>8.3993984962406021</v>
      </c>
    </row>
    <row r="228" spans="4:5" x14ac:dyDescent="0.25">
      <c r="D228" s="2">
        <v>43.75</v>
      </c>
      <c r="E228" s="6">
        <f t="shared" ca="1" si="3"/>
        <v>8.3472744360902258</v>
      </c>
    </row>
    <row r="229" spans="4:5" x14ac:dyDescent="0.25">
      <c r="D229" s="2">
        <v>43.5</v>
      </c>
      <c r="E229" s="6">
        <f t="shared" ca="1" si="3"/>
        <v>8.2951503759398513</v>
      </c>
    </row>
    <row r="230" spans="4:5" x14ac:dyDescent="0.25">
      <c r="D230" s="2">
        <v>43.25</v>
      </c>
      <c r="E230" s="6">
        <f t="shared" ca="1" si="3"/>
        <v>8.243026315789475</v>
      </c>
    </row>
    <row r="231" spans="4:5" x14ac:dyDescent="0.25">
      <c r="D231" s="2">
        <v>43</v>
      </c>
      <c r="E231" s="6">
        <f t="shared" ca="1" si="3"/>
        <v>8.1909022556390987</v>
      </c>
    </row>
    <row r="232" spans="4:5" x14ac:dyDescent="0.25">
      <c r="D232" s="2">
        <v>42.75</v>
      </c>
      <c r="E232" s="6">
        <f t="shared" ca="1" si="3"/>
        <v>8.1387781954887224</v>
      </c>
    </row>
    <row r="233" spans="4:5" x14ac:dyDescent="0.25">
      <c r="D233" s="2">
        <v>42.5</v>
      </c>
      <c r="E233" s="6">
        <f t="shared" ca="1" si="3"/>
        <v>8.0866541353383461</v>
      </c>
    </row>
    <row r="234" spans="4:5" x14ac:dyDescent="0.25">
      <c r="D234" s="2">
        <v>42.25</v>
      </c>
      <c r="E234" s="6">
        <f t="shared" ca="1" si="3"/>
        <v>8.0345300751879716</v>
      </c>
    </row>
    <row r="235" spans="4:5" x14ac:dyDescent="0.25">
      <c r="D235" s="2">
        <v>42</v>
      </c>
      <c r="E235" s="6">
        <f t="shared" ca="1" si="3"/>
        <v>7.969903536977494</v>
      </c>
    </row>
    <row r="236" spans="4:5" x14ac:dyDescent="0.25">
      <c r="D236" s="2">
        <v>41.75</v>
      </c>
      <c r="E236" s="6">
        <f t="shared" ca="1" si="3"/>
        <v>7.8807395498392303</v>
      </c>
    </row>
    <row r="237" spans="4:5" x14ac:dyDescent="0.25">
      <c r="D237" s="2">
        <v>41.5</v>
      </c>
      <c r="E237" s="6">
        <f t="shared" ca="1" si="3"/>
        <v>7.7915755627009666</v>
      </c>
    </row>
    <row r="238" spans="4:5" x14ac:dyDescent="0.25">
      <c r="D238" s="2">
        <v>41.25</v>
      </c>
      <c r="E238" s="6">
        <f t="shared" ca="1" si="3"/>
        <v>7.702411575562703</v>
      </c>
    </row>
    <row r="239" spans="4:5" x14ac:dyDescent="0.25">
      <c r="D239" s="2">
        <v>41</v>
      </c>
      <c r="E239" s="6">
        <f t="shared" ca="1" si="3"/>
        <v>7.6132475884244393</v>
      </c>
    </row>
    <row r="240" spans="4:5" x14ac:dyDescent="0.25">
      <c r="D240" s="2">
        <v>40.75</v>
      </c>
      <c r="E240" s="6">
        <f t="shared" ca="1" si="3"/>
        <v>7.5240836012861756</v>
      </c>
    </row>
    <row r="241" spans="4:5" x14ac:dyDescent="0.25">
      <c r="D241" s="2">
        <v>40.5</v>
      </c>
      <c r="E241" s="6">
        <f t="shared" ca="1" si="3"/>
        <v>7.4349196141479119</v>
      </c>
    </row>
    <row r="242" spans="4:5" x14ac:dyDescent="0.25">
      <c r="D242" s="2">
        <v>40.25</v>
      </c>
      <c r="E242" s="6">
        <f t="shared" ca="1" si="3"/>
        <v>7.3457556270096482</v>
      </c>
    </row>
    <row r="243" spans="4:5" x14ac:dyDescent="0.25">
      <c r="D243" s="2">
        <v>40</v>
      </c>
      <c r="E243" s="6">
        <f t="shared" ca="1" si="3"/>
        <v>7.2565916398713863</v>
      </c>
    </row>
    <row r="244" spans="4:5" x14ac:dyDescent="0.25">
      <c r="D244" s="2">
        <v>39.75</v>
      </c>
      <c r="E244" s="6">
        <f t="shared" ca="1" si="3"/>
        <v>7.1674276527331227</v>
      </c>
    </row>
    <row r="245" spans="4:5" x14ac:dyDescent="0.25">
      <c r="D245" s="2">
        <v>39.5</v>
      </c>
      <c r="E245" s="6">
        <f t="shared" ca="1" si="3"/>
        <v>7.078263665594859</v>
      </c>
    </row>
    <row r="246" spans="4:5" x14ac:dyDescent="0.25">
      <c r="D246" s="2">
        <v>39.25</v>
      </c>
      <c r="E246" s="6">
        <f t="shared" ca="1" si="3"/>
        <v>6.9890996784565953</v>
      </c>
    </row>
    <row r="247" spans="4:5" x14ac:dyDescent="0.25">
      <c r="D247" s="2">
        <v>39</v>
      </c>
      <c r="E247" s="6">
        <f t="shared" ca="1" si="3"/>
        <v>6.8999356913183316</v>
      </c>
    </row>
    <row r="248" spans="4:5" x14ac:dyDescent="0.25">
      <c r="D248" s="2">
        <v>38.75</v>
      </c>
      <c r="E248" s="6">
        <f t="shared" ca="1" si="3"/>
        <v>6.8107717041800679</v>
      </c>
    </row>
    <row r="249" spans="4:5" x14ac:dyDescent="0.25">
      <c r="D249" s="2">
        <v>38.5</v>
      </c>
      <c r="E249" s="6">
        <f t="shared" ca="1" si="3"/>
        <v>6.7216077170418043</v>
      </c>
    </row>
    <row r="250" spans="4:5" x14ac:dyDescent="0.25">
      <c r="D250" s="2">
        <v>38.25</v>
      </c>
      <c r="E250" s="6">
        <f t="shared" ca="1" si="3"/>
        <v>6.6324437299035406</v>
      </c>
    </row>
    <row r="251" spans="4:5" x14ac:dyDescent="0.25">
      <c r="D251" s="2">
        <v>38</v>
      </c>
      <c r="E251" s="6">
        <f t="shared" ca="1" si="3"/>
        <v>6.5432797427652769</v>
      </c>
    </row>
    <row r="252" spans="4:5" x14ac:dyDescent="0.25">
      <c r="D252" s="2">
        <v>37.75</v>
      </c>
      <c r="E252" s="6">
        <f t="shared" ca="1" si="3"/>
        <v>6.4541157556270132</v>
      </c>
    </row>
    <row r="253" spans="4:5" x14ac:dyDescent="0.25">
      <c r="D253" s="2">
        <v>37.5</v>
      </c>
      <c r="E253" s="6">
        <f t="shared" ca="1" si="3"/>
        <v>6.3649517684887496</v>
      </c>
    </row>
    <row r="254" spans="4:5" x14ac:dyDescent="0.25">
      <c r="D254" s="2">
        <v>37.25</v>
      </c>
      <c r="E254" s="6">
        <f t="shared" ca="1" si="3"/>
        <v>6.2757877813504859</v>
      </c>
    </row>
    <row r="255" spans="4:5" x14ac:dyDescent="0.25">
      <c r="D255" s="2">
        <v>37</v>
      </c>
      <c r="E255" s="6">
        <f t="shared" ca="1" si="3"/>
        <v>6.1866237942122222</v>
      </c>
    </row>
    <row r="256" spans="4:5" x14ac:dyDescent="0.25">
      <c r="D256" s="2">
        <v>36.75</v>
      </c>
      <c r="E256" s="6">
        <f t="shared" ca="1" si="3"/>
        <v>6.0974598070739585</v>
      </c>
    </row>
    <row r="257" spans="4:5" x14ac:dyDescent="0.25">
      <c r="D257" s="2">
        <v>36.5</v>
      </c>
      <c r="E257" s="6">
        <f t="shared" ca="1" si="3"/>
        <v>6.0082958199356948</v>
      </c>
    </row>
    <row r="258" spans="4:5" x14ac:dyDescent="0.25">
      <c r="D258" s="2">
        <v>36.25</v>
      </c>
      <c r="E258" s="6">
        <f t="shared" ca="1" si="3"/>
        <v>5.9191318327974312</v>
      </c>
    </row>
    <row r="259" spans="4:5" x14ac:dyDescent="0.25">
      <c r="D259" s="2">
        <v>36</v>
      </c>
      <c r="E259" s="6">
        <f t="shared" ca="1" si="3"/>
        <v>5.8299678456591675</v>
      </c>
    </row>
    <row r="260" spans="4:5" x14ac:dyDescent="0.25">
      <c r="D260" s="2">
        <v>35.75</v>
      </c>
      <c r="E260" s="6">
        <f t="shared" ca="1" si="3"/>
        <v>5.7408038585209038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5.6516398713826401</v>
      </c>
    </row>
    <row r="262" spans="4:5" x14ac:dyDescent="0.25">
      <c r="D262" s="2">
        <v>35.25</v>
      </c>
      <c r="E262" s="6">
        <f t="shared" ca="1" si="4"/>
        <v>5.5624758842443764</v>
      </c>
    </row>
    <row r="263" spans="4:5" x14ac:dyDescent="0.25">
      <c r="D263" s="2">
        <v>35</v>
      </c>
      <c r="E263" s="6">
        <f t="shared" ca="1" si="4"/>
        <v>5.4733118971061128</v>
      </c>
    </row>
    <row r="264" spans="4:5" x14ac:dyDescent="0.25">
      <c r="D264" s="2">
        <v>34.75</v>
      </c>
      <c r="E264" s="6">
        <f t="shared" ca="1" si="4"/>
        <v>5.3841479099678491</v>
      </c>
    </row>
    <row r="265" spans="4:5" x14ac:dyDescent="0.25">
      <c r="D265" s="2">
        <v>34.5</v>
      </c>
      <c r="E265" s="6">
        <f t="shared" ca="1" si="4"/>
        <v>5.2949839228295854</v>
      </c>
    </row>
    <row r="266" spans="4:5" x14ac:dyDescent="0.25">
      <c r="D266" s="2">
        <v>34.25</v>
      </c>
      <c r="E266" s="6">
        <f t="shared" ca="1" si="4"/>
        <v>5.2058199356913217</v>
      </c>
    </row>
    <row r="267" spans="4:5" x14ac:dyDescent="0.25">
      <c r="D267" s="2">
        <v>34</v>
      </c>
      <c r="E267" s="6">
        <f t="shared" ca="1" si="4"/>
        <v>5.1166559485530581</v>
      </c>
    </row>
    <row r="268" spans="4:5" x14ac:dyDescent="0.25">
      <c r="D268" s="2">
        <v>33.75</v>
      </c>
      <c r="E268" s="6">
        <f t="shared" ca="1" si="4"/>
        <v>5.0274919614147944</v>
      </c>
    </row>
    <row r="269" spans="4:5" x14ac:dyDescent="0.25">
      <c r="D269" s="2">
        <v>33.5</v>
      </c>
      <c r="E269" s="6">
        <f t="shared" ca="1" si="4"/>
        <v>4.9383279742765307</v>
      </c>
    </row>
    <row r="270" spans="4:5" x14ac:dyDescent="0.25">
      <c r="D270" s="2">
        <v>33.25</v>
      </c>
      <c r="E270" s="6">
        <f t="shared" ca="1" si="4"/>
        <v>4.849163987138267</v>
      </c>
    </row>
    <row r="271" spans="4:5" x14ac:dyDescent="0.25">
      <c r="D271" s="2">
        <v>33</v>
      </c>
      <c r="E271" s="6">
        <f t="shared" ca="1" si="4"/>
        <v>4.7600000000000033</v>
      </c>
    </row>
    <row r="272" spans="4:5" x14ac:dyDescent="0.25">
      <c r="D272" s="2">
        <v>32.75</v>
      </c>
      <c r="E272" s="6">
        <f t="shared" ca="1" si="4"/>
        <v>4.6708360128617397</v>
      </c>
    </row>
    <row r="273" spans="4:5" x14ac:dyDescent="0.25">
      <c r="D273" s="2">
        <v>32.5</v>
      </c>
      <c r="E273" s="6">
        <f t="shared" ca="1" si="4"/>
        <v>4.581672025723476</v>
      </c>
    </row>
    <row r="274" spans="4:5" x14ac:dyDescent="0.25">
      <c r="D274" s="2">
        <v>32.25</v>
      </c>
      <c r="E274" s="6">
        <f t="shared" ca="1" si="4"/>
        <v>4.4925080385852123</v>
      </c>
    </row>
    <row r="275" spans="4:5" x14ac:dyDescent="0.25">
      <c r="D275" s="2">
        <v>32</v>
      </c>
      <c r="E275" s="6">
        <f t="shared" ca="1" si="4"/>
        <v>4.4033440514469486</v>
      </c>
    </row>
    <row r="276" spans="4:5" x14ac:dyDescent="0.25">
      <c r="D276" s="2">
        <v>31.75</v>
      </c>
      <c r="E276" s="6">
        <f t="shared" ca="1" si="4"/>
        <v>4.3141800643086849</v>
      </c>
    </row>
    <row r="277" spans="4:5" x14ac:dyDescent="0.25">
      <c r="D277" s="2">
        <v>31.5</v>
      </c>
      <c r="E277" s="6">
        <f t="shared" ca="1" si="4"/>
        <v>4.2250160771704213</v>
      </c>
    </row>
    <row r="278" spans="4:5" x14ac:dyDescent="0.25">
      <c r="D278" s="2">
        <v>31.25</v>
      </c>
      <c r="E278" s="6">
        <f t="shared" ca="1" si="4"/>
        <v>4.1358520900321576</v>
      </c>
    </row>
    <row r="279" spans="4:5" x14ac:dyDescent="0.25">
      <c r="D279" s="2">
        <v>31</v>
      </c>
      <c r="E279" s="6">
        <f t="shared" ca="1" si="4"/>
        <v>4.0466881028938939</v>
      </c>
    </row>
    <row r="280" spans="4:5" x14ac:dyDescent="0.25">
      <c r="D280" s="2">
        <v>30.75</v>
      </c>
      <c r="E280" s="6">
        <f t="shared" ca="1" si="4"/>
        <v>3.8057352941176603</v>
      </c>
    </row>
    <row r="281" spans="4:5" x14ac:dyDescent="0.25">
      <c r="D281" s="2">
        <v>30.5</v>
      </c>
      <c r="E281" s="6">
        <f t="shared" ca="1" si="4"/>
        <v>3.3979411764705958</v>
      </c>
    </row>
    <row r="282" spans="4:5" x14ac:dyDescent="0.25">
      <c r="D282" s="2">
        <v>30.25</v>
      </c>
      <c r="E282" s="6">
        <f t="shared" ca="1" si="4"/>
        <v>2.9901470588235384</v>
      </c>
    </row>
    <row r="283" spans="4:5" x14ac:dyDescent="0.25">
      <c r="D283" s="2">
        <v>30</v>
      </c>
      <c r="E283" s="6">
        <f t="shared" ca="1" si="4"/>
        <v>2.582352941176481</v>
      </c>
    </row>
    <row r="284" spans="4:5" x14ac:dyDescent="0.25">
      <c r="D284" s="2">
        <v>29.75</v>
      </c>
      <c r="E284" s="6">
        <f t="shared" ca="1" si="4"/>
        <v>2.1745588235294164</v>
      </c>
    </row>
    <row r="285" spans="4:5" x14ac:dyDescent="0.25">
      <c r="D285" s="2">
        <v>29.5</v>
      </c>
      <c r="E285" s="6">
        <f t="shared" ca="1" si="4"/>
        <v>0.97806818181818045</v>
      </c>
    </row>
    <row r="286" spans="4:5" x14ac:dyDescent="0.25">
      <c r="D286" s="2">
        <v>29.25</v>
      </c>
      <c r="E286" s="6">
        <f t="shared" ca="1" si="4"/>
        <v>0.82051136363636346</v>
      </c>
    </row>
    <row r="287" spans="4:5" x14ac:dyDescent="0.25">
      <c r="D287" s="2">
        <v>29</v>
      </c>
      <c r="E287" s="6">
        <f t="shared" ca="1" si="4"/>
        <v>0.66295454545454646</v>
      </c>
    </row>
    <row r="288" spans="4:5" x14ac:dyDescent="0.25">
      <c r="D288" s="2">
        <v>28.75</v>
      </c>
      <c r="E288" s="6">
        <f t="shared" ca="1" si="4"/>
        <v>0.50539772727272592</v>
      </c>
    </row>
    <row r="289" spans="4:5" x14ac:dyDescent="0.25">
      <c r="D289" s="2">
        <v>28.5</v>
      </c>
      <c r="E289" s="6">
        <f t="shared" ca="1" si="4"/>
        <v>0.49070138888888881</v>
      </c>
    </row>
    <row r="290" spans="4:5" x14ac:dyDescent="0.25">
      <c r="D290" s="2">
        <v>28.25</v>
      </c>
      <c r="E290" s="6">
        <f t="shared" ca="1" si="4"/>
        <v>0.48107291666666663</v>
      </c>
    </row>
    <row r="291" spans="4:5" x14ac:dyDescent="0.25">
      <c r="D291" s="2">
        <v>28</v>
      </c>
      <c r="E291" s="6">
        <f t="shared" ca="1" si="4"/>
        <v>0.47144444444444444</v>
      </c>
    </row>
    <row r="292" spans="4:5" x14ac:dyDescent="0.25">
      <c r="D292" s="2">
        <v>27.75</v>
      </c>
      <c r="E292" s="6">
        <f t="shared" ca="1" si="4"/>
        <v>0.46181597222222226</v>
      </c>
    </row>
    <row r="293" spans="4:5" x14ac:dyDescent="0.25">
      <c r="D293" s="2">
        <v>27.5</v>
      </c>
      <c r="E293" s="6">
        <f t="shared" ca="1" si="4"/>
        <v>0.45218750000000008</v>
      </c>
    </row>
    <row r="294" spans="4:5" x14ac:dyDescent="0.25">
      <c r="D294" s="2">
        <v>27.25</v>
      </c>
      <c r="E294" s="6">
        <f t="shared" ca="1" si="4"/>
        <v>0.44255902777777767</v>
      </c>
    </row>
    <row r="295" spans="4:5" x14ac:dyDescent="0.25">
      <c r="D295" s="2">
        <v>27</v>
      </c>
      <c r="E295" s="6">
        <f t="shared" ca="1" si="4"/>
        <v>0.43293055555555549</v>
      </c>
    </row>
    <row r="296" spans="4:5" x14ac:dyDescent="0.25">
      <c r="D296" s="2">
        <v>26.75</v>
      </c>
      <c r="E296" s="6">
        <f t="shared" ca="1" si="4"/>
        <v>0.4233020833333333</v>
      </c>
    </row>
    <row r="297" spans="4:5" x14ac:dyDescent="0.25">
      <c r="D297" s="2">
        <v>26.5</v>
      </c>
      <c r="E297" s="6">
        <f t="shared" ca="1" si="4"/>
        <v>0.41367361111111112</v>
      </c>
    </row>
    <row r="298" spans="4:5" x14ac:dyDescent="0.25">
      <c r="D298" s="2">
        <v>26.25</v>
      </c>
      <c r="E298" s="6">
        <f t="shared" ca="1" si="4"/>
        <v>0.40404513888888893</v>
      </c>
    </row>
    <row r="299" spans="4:5" x14ac:dyDescent="0.25">
      <c r="D299" s="2">
        <v>26</v>
      </c>
      <c r="E299" s="6">
        <f t="shared" ca="1" si="4"/>
        <v>0.39441666666666675</v>
      </c>
    </row>
    <row r="300" spans="4:5" x14ac:dyDescent="0.25">
      <c r="D300" s="2">
        <v>25.75</v>
      </c>
      <c r="E300" s="6">
        <f t="shared" ca="1" si="4"/>
        <v>0.38478819444444445</v>
      </c>
    </row>
    <row r="301" spans="4:5" x14ac:dyDescent="0.25">
      <c r="D301" s="2">
        <v>25.5</v>
      </c>
      <c r="E301" s="6">
        <f t="shared" ca="1" si="4"/>
        <v>0.37515972222222216</v>
      </c>
    </row>
    <row r="302" spans="4:5" x14ac:dyDescent="0.25">
      <c r="D302" s="2">
        <v>25.25</v>
      </c>
      <c r="E302" s="6">
        <f t="shared" ca="1" si="4"/>
        <v>0.36553124999999997</v>
      </c>
    </row>
    <row r="303" spans="4:5" x14ac:dyDescent="0.25">
      <c r="D303" s="2">
        <v>25</v>
      </c>
      <c r="E303" s="6">
        <f t="shared" ca="1" si="4"/>
        <v>0.35590277777777779</v>
      </c>
    </row>
    <row r="304" spans="4:5" x14ac:dyDescent="0.25">
      <c r="D304" s="2">
        <v>24.75</v>
      </c>
      <c r="E304" s="6">
        <f t="shared" ca="1" si="4"/>
        <v>0.34627430555555549</v>
      </c>
    </row>
    <row r="305" spans="4:5" x14ac:dyDescent="0.25">
      <c r="D305" s="2">
        <v>24.5</v>
      </c>
      <c r="E305" s="6">
        <f t="shared" ca="1" si="4"/>
        <v>0.33664583333333331</v>
      </c>
    </row>
    <row r="306" spans="4:5" x14ac:dyDescent="0.25">
      <c r="D306" s="2">
        <v>24.25</v>
      </c>
      <c r="E306" s="6">
        <f t="shared" ca="1" si="4"/>
        <v>0.32701736111111102</v>
      </c>
    </row>
    <row r="307" spans="4:5" x14ac:dyDescent="0.25">
      <c r="D307" s="2">
        <v>24</v>
      </c>
      <c r="E307" s="6">
        <f t="shared" ca="1" si="4"/>
        <v>0.31738888888888883</v>
      </c>
    </row>
    <row r="308" spans="4:5" x14ac:dyDescent="0.25">
      <c r="D308" s="2">
        <v>23.75</v>
      </c>
      <c r="E308" s="6">
        <f t="shared" ca="1" si="4"/>
        <v>0.30776041666666665</v>
      </c>
    </row>
    <row r="309" spans="4:5" x14ac:dyDescent="0.25">
      <c r="D309" s="2">
        <v>23.5</v>
      </c>
      <c r="E309" s="6">
        <f t="shared" ca="1" si="4"/>
        <v>0.29813194444444435</v>
      </c>
    </row>
    <row r="310" spans="4:5" x14ac:dyDescent="0.25">
      <c r="D310" s="2">
        <v>23.25</v>
      </c>
      <c r="E310" s="6">
        <f t="shared" ca="1" si="4"/>
        <v>0.28850347222222217</v>
      </c>
    </row>
    <row r="311" spans="4:5" x14ac:dyDescent="0.25">
      <c r="D311" s="2">
        <v>23</v>
      </c>
      <c r="E311" s="6">
        <f t="shared" ca="1" si="4"/>
        <v>0.27887499999999987</v>
      </c>
    </row>
    <row r="312" spans="4:5" x14ac:dyDescent="0.25">
      <c r="D312" s="2">
        <v>22.75</v>
      </c>
      <c r="E312" s="6">
        <f t="shared" ca="1" si="4"/>
        <v>0.26924652777777769</v>
      </c>
    </row>
    <row r="313" spans="4:5" x14ac:dyDescent="0.25">
      <c r="D313" s="2">
        <v>22.5</v>
      </c>
      <c r="E313" s="6">
        <f t="shared" ca="1" si="4"/>
        <v>0.2596180555555555</v>
      </c>
    </row>
    <row r="314" spans="4:5" x14ac:dyDescent="0.25">
      <c r="D314" s="2">
        <v>22.25</v>
      </c>
      <c r="E314" s="6">
        <f t="shared" ca="1" si="4"/>
        <v>0.24999320652173912</v>
      </c>
    </row>
    <row r="315" spans="4:5" x14ac:dyDescent="0.25">
      <c r="D315" s="2">
        <v>22</v>
      </c>
      <c r="E315" s="6">
        <f t="shared" ca="1" si="4"/>
        <v>0.24371376811594209</v>
      </c>
    </row>
    <row r="316" spans="4:5" x14ac:dyDescent="0.25">
      <c r="D316" s="2">
        <v>21.75</v>
      </c>
      <c r="E316" s="6">
        <f t="shared" ca="1" si="4"/>
        <v>0.23743432971014494</v>
      </c>
    </row>
    <row r="317" spans="4:5" x14ac:dyDescent="0.25">
      <c r="D317" s="2">
        <v>21.5</v>
      </c>
      <c r="E317" s="6">
        <f t="shared" ca="1" si="4"/>
        <v>0.2311548913043478</v>
      </c>
    </row>
    <row r="318" spans="4:5" x14ac:dyDescent="0.25">
      <c r="D318" s="2">
        <v>21.25</v>
      </c>
      <c r="E318" s="6">
        <f t="shared" ca="1" si="4"/>
        <v>0.22487545289855077</v>
      </c>
    </row>
    <row r="319" spans="4:5" x14ac:dyDescent="0.25">
      <c r="D319" s="2">
        <v>21</v>
      </c>
      <c r="E319" s="6">
        <f t="shared" ca="1" si="4"/>
        <v>0.21859601449275362</v>
      </c>
    </row>
    <row r="320" spans="4:5" x14ac:dyDescent="0.25">
      <c r="D320" s="2">
        <v>20.75</v>
      </c>
      <c r="E320" s="6">
        <f t="shared" ca="1" si="4"/>
        <v>0.21231657608695659</v>
      </c>
    </row>
    <row r="321" spans="4:5" x14ac:dyDescent="0.25">
      <c r="D321" s="2">
        <v>20.5</v>
      </c>
      <c r="E321" s="6">
        <f t="shared" ca="1" si="4"/>
        <v>0.20603713768115944</v>
      </c>
    </row>
    <row r="322" spans="4:5" x14ac:dyDescent="0.25">
      <c r="D322" s="2">
        <v>20.25</v>
      </c>
      <c r="E322" s="6">
        <f t="shared" ca="1" si="4"/>
        <v>0.1997576992753623</v>
      </c>
    </row>
    <row r="323" spans="4:5" x14ac:dyDescent="0.25">
      <c r="D323" s="2">
        <v>20</v>
      </c>
      <c r="E323" s="6">
        <f t="shared" ca="1" si="4"/>
        <v>0.19347826086956527</v>
      </c>
    </row>
    <row r="324" spans="4:5" x14ac:dyDescent="0.25">
      <c r="D324" s="2">
        <v>19.75</v>
      </c>
      <c r="E324" s="6">
        <f t="shared" ca="1" si="4"/>
        <v>0.18719882246376812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0.18091938405797103</v>
      </c>
    </row>
    <row r="326" spans="4:5" x14ac:dyDescent="0.25">
      <c r="D326" s="2">
        <v>19.25</v>
      </c>
      <c r="E326" s="6">
        <f t="shared" ca="1" si="5"/>
        <v>0.17463994565217394</v>
      </c>
    </row>
    <row r="327" spans="4:5" x14ac:dyDescent="0.25">
      <c r="D327" s="2">
        <v>19</v>
      </c>
      <c r="E327" s="6">
        <f t="shared" ca="1" si="5"/>
        <v>0.16836050724637686</v>
      </c>
    </row>
    <row r="328" spans="4:5" x14ac:dyDescent="0.25">
      <c r="D328" s="2">
        <v>18.75</v>
      </c>
      <c r="E328" s="6">
        <f t="shared" ca="1" si="5"/>
        <v>0.16208106884057971</v>
      </c>
    </row>
    <row r="329" spans="4:5" x14ac:dyDescent="0.25">
      <c r="D329" s="2">
        <v>18.5</v>
      </c>
      <c r="E329" s="6">
        <f t="shared" ca="1" si="5"/>
        <v>0.15580163043478262</v>
      </c>
    </row>
    <row r="330" spans="4:5" x14ac:dyDescent="0.25">
      <c r="D330" s="2">
        <v>18.25</v>
      </c>
      <c r="E330" s="6">
        <f t="shared" ca="1" si="5"/>
        <v>0.14952219202898553</v>
      </c>
    </row>
    <row r="331" spans="4:5" x14ac:dyDescent="0.25">
      <c r="D331" s="2">
        <v>18</v>
      </c>
      <c r="E331" s="6">
        <f t="shared" ca="1" si="5"/>
        <v>0.14324275362318845</v>
      </c>
    </row>
    <row r="332" spans="4:5" x14ac:dyDescent="0.25">
      <c r="D332" s="2">
        <v>17.75</v>
      </c>
      <c r="E332" s="6">
        <f t="shared" ca="1" si="5"/>
        <v>0.13696331521739136</v>
      </c>
    </row>
    <row r="333" spans="4:5" x14ac:dyDescent="0.25">
      <c r="D333" s="2">
        <v>17.5</v>
      </c>
      <c r="E333" s="6">
        <f t="shared" ca="1" si="5"/>
        <v>0.13068387681159421</v>
      </c>
    </row>
    <row r="334" spans="4:5" x14ac:dyDescent="0.25">
      <c r="D334" s="2">
        <v>17.25</v>
      </c>
      <c r="E334" s="6">
        <f t="shared" ca="1" si="5"/>
        <v>0.12482799578059071</v>
      </c>
    </row>
    <row r="335" spans="4:5" x14ac:dyDescent="0.25">
      <c r="D335" s="2">
        <v>17</v>
      </c>
      <c r="E335" s="6">
        <f t="shared" ca="1" si="5"/>
        <v>0.12301443037974683</v>
      </c>
    </row>
    <row r="336" spans="4:5" x14ac:dyDescent="0.25">
      <c r="D336" s="2">
        <v>16.75</v>
      </c>
      <c r="E336" s="6">
        <f t="shared" ca="1" si="5"/>
        <v>0.12120086497890294</v>
      </c>
    </row>
    <row r="337" spans="4:5" x14ac:dyDescent="0.25">
      <c r="D337" s="2">
        <v>16.5</v>
      </c>
      <c r="E337" s="6">
        <f t="shared" ca="1" si="5"/>
        <v>0.11938729957805906</v>
      </c>
    </row>
    <row r="338" spans="4:5" x14ac:dyDescent="0.25">
      <c r="D338" s="2">
        <v>16.25</v>
      </c>
      <c r="E338" s="6">
        <f t="shared" ca="1" si="5"/>
        <v>0.11757373417721517</v>
      </c>
    </row>
    <row r="339" spans="4:5" x14ac:dyDescent="0.25">
      <c r="D339" s="2">
        <v>16</v>
      </c>
      <c r="E339" s="6">
        <f t="shared" ca="1" si="5"/>
        <v>0.1157601687763713</v>
      </c>
    </row>
    <row r="340" spans="4:5" x14ac:dyDescent="0.25">
      <c r="D340" s="2">
        <v>15.75</v>
      </c>
      <c r="E340" s="6">
        <f t="shared" ca="1" si="5"/>
        <v>0.11394660337552742</v>
      </c>
    </row>
    <row r="341" spans="4:5" x14ac:dyDescent="0.25">
      <c r="D341" s="2">
        <v>15.5</v>
      </c>
      <c r="E341" s="6">
        <f t="shared" ca="1" si="5"/>
        <v>0.11213303797468353</v>
      </c>
    </row>
    <row r="342" spans="4:5" x14ac:dyDescent="0.25">
      <c r="D342" s="2">
        <v>15.25</v>
      </c>
      <c r="E342" s="6">
        <f t="shared" ca="1" si="5"/>
        <v>0.11031947257383966</v>
      </c>
    </row>
    <row r="343" spans="4:5" x14ac:dyDescent="0.25">
      <c r="D343" s="2">
        <v>15</v>
      </c>
      <c r="E343" s="6">
        <f t="shared" ca="1" si="5"/>
        <v>0.10850590717299577</v>
      </c>
    </row>
    <row r="344" spans="4:5" x14ac:dyDescent="0.25">
      <c r="D344" s="2">
        <v>14.75</v>
      </c>
      <c r="E344" s="6">
        <f t="shared" ca="1" si="5"/>
        <v>0.10669234177215189</v>
      </c>
    </row>
    <row r="345" spans="4:5" x14ac:dyDescent="0.25">
      <c r="D345" s="2">
        <v>14.5</v>
      </c>
      <c r="E345" s="6">
        <f t="shared" ca="1" si="5"/>
        <v>0.10487877637130801</v>
      </c>
    </row>
    <row r="346" spans="4:5" x14ac:dyDescent="0.25">
      <c r="D346" s="2">
        <v>14.25</v>
      </c>
      <c r="E346" s="6">
        <f t="shared" ca="1" si="5"/>
        <v>0.10306521097046413</v>
      </c>
    </row>
    <row r="347" spans="4:5" x14ac:dyDescent="0.25">
      <c r="D347" s="2">
        <v>14</v>
      </c>
      <c r="E347" s="6">
        <f t="shared" ca="1" si="5"/>
        <v>0.10125164556962024</v>
      </c>
    </row>
    <row r="348" spans="4:5" x14ac:dyDescent="0.25">
      <c r="D348" s="2">
        <v>13.75</v>
      </c>
      <c r="E348" s="6">
        <f t="shared" ca="1" si="5"/>
        <v>9.9438080168776366E-2</v>
      </c>
    </row>
    <row r="349" spans="4:5" x14ac:dyDescent="0.25">
      <c r="D349" s="2">
        <v>13.5</v>
      </c>
      <c r="E349" s="6">
        <f t="shared" ca="1" si="5"/>
        <v>9.7624514767932477E-2</v>
      </c>
    </row>
    <row r="350" spans="4:5" x14ac:dyDescent="0.25">
      <c r="D350" s="2">
        <v>13.25</v>
      </c>
      <c r="E350" s="6">
        <f t="shared" ca="1" si="5"/>
        <v>9.5810949367088602E-2</v>
      </c>
    </row>
    <row r="351" spans="4:5" x14ac:dyDescent="0.25">
      <c r="D351" s="2">
        <v>13</v>
      </c>
      <c r="E351" s="6">
        <f t="shared" ca="1" si="5"/>
        <v>9.3997383966244727E-2</v>
      </c>
    </row>
    <row r="352" spans="4:5" x14ac:dyDescent="0.25">
      <c r="D352" s="2">
        <v>12.75</v>
      </c>
      <c r="E352" s="6">
        <f t="shared" ca="1" si="5"/>
        <v>9.2183818565400838E-2</v>
      </c>
    </row>
    <row r="353" spans="4:5" x14ac:dyDescent="0.25">
      <c r="D353" s="2">
        <v>12.5</v>
      </c>
      <c r="E353" s="6">
        <f t="shared" ca="1" si="5"/>
        <v>9.0370253164556963E-2</v>
      </c>
    </row>
    <row r="354" spans="4:5" x14ac:dyDescent="0.25">
      <c r="D354" s="2">
        <v>12.25</v>
      </c>
      <c r="E354" s="6">
        <f t="shared" ca="1" si="5"/>
        <v>8.8556687763713074E-2</v>
      </c>
    </row>
    <row r="355" spans="4:5" x14ac:dyDescent="0.25">
      <c r="D355" s="2">
        <v>12</v>
      </c>
      <c r="E355" s="6">
        <f t="shared" ca="1" si="5"/>
        <v>8.6743122362869199E-2</v>
      </c>
    </row>
    <row r="356" spans="4:5" x14ac:dyDescent="0.25">
      <c r="D356" s="2">
        <v>11.75</v>
      </c>
      <c r="E356" s="6">
        <f t="shared" ca="1" si="5"/>
        <v>8.492955696202531E-2</v>
      </c>
    </row>
    <row r="357" spans="4:5" x14ac:dyDescent="0.25">
      <c r="D357" s="2">
        <v>11.5</v>
      </c>
      <c r="E357" s="6">
        <f t="shared" ca="1" si="5"/>
        <v>8.3115991561181435E-2</v>
      </c>
    </row>
    <row r="358" spans="4:5" x14ac:dyDescent="0.25">
      <c r="D358" s="2">
        <v>11.25</v>
      </c>
      <c r="E358" s="6">
        <f t="shared" ca="1" si="5"/>
        <v>8.1302426160337546E-2</v>
      </c>
    </row>
    <row r="359" spans="4:5" x14ac:dyDescent="0.25">
      <c r="D359" s="2">
        <v>11</v>
      </c>
      <c r="E359" s="6">
        <f t="shared" ca="1" si="5"/>
        <v>7.9488860759493671E-2</v>
      </c>
    </row>
    <row r="360" spans="4:5" x14ac:dyDescent="0.25">
      <c r="D360" s="2">
        <v>10.75</v>
      </c>
      <c r="E360" s="6">
        <f t="shared" ca="1" si="5"/>
        <v>7.7675295358649782E-2</v>
      </c>
    </row>
    <row r="361" spans="4:5" x14ac:dyDescent="0.25">
      <c r="D361" s="2">
        <v>10.5</v>
      </c>
      <c r="E361" s="6">
        <f t="shared" ca="1" si="5"/>
        <v>7.5861729957805907E-2</v>
      </c>
    </row>
    <row r="362" spans="4:5" x14ac:dyDescent="0.25">
      <c r="D362" s="2">
        <v>10.25</v>
      </c>
      <c r="E362" s="6">
        <f t="shared" ca="1" si="5"/>
        <v>7.4048164556962032E-2</v>
      </c>
    </row>
    <row r="363" spans="4:5" x14ac:dyDescent="0.25">
      <c r="D363" s="2">
        <v>10</v>
      </c>
      <c r="E363" s="6">
        <f t="shared" ca="1" si="5"/>
        <v>7.2234599156118143E-2</v>
      </c>
    </row>
    <row r="364" spans="4:5" x14ac:dyDescent="0.25">
      <c r="D364" s="2">
        <v>9.75</v>
      </c>
      <c r="E364" s="6">
        <f t="shared" ca="1" si="5"/>
        <v>7.0421033755274268E-2</v>
      </c>
    </row>
    <row r="365" spans="4:5" x14ac:dyDescent="0.25">
      <c r="D365" s="2">
        <v>9.5</v>
      </c>
      <c r="E365" s="6">
        <f t="shared" ca="1" si="5"/>
        <v>6.8607468354430379E-2</v>
      </c>
    </row>
    <row r="366" spans="4:5" x14ac:dyDescent="0.25">
      <c r="D366" s="2">
        <v>9.25</v>
      </c>
      <c r="E366" s="6">
        <f t="shared" ca="1" si="5"/>
        <v>6.6793902953586504E-2</v>
      </c>
    </row>
    <row r="367" spans="4:5" x14ac:dyDescent="0.25">
      <c r="D367" s="2">
        <v>9</v>
      </c>
      <c r="E367" s="6">
        <f t="shared" ca="1" si="5"/>
        <v>6.4980337552742615E-2</v>
      </c>
    </row>
    <row r="368" spans="4:5" x14ac:dyDescent="0.25">
      <c r="D368" s="2">
        <v>8.75</v>
      </c>
      <c r="E368" s="6">
        <f t="shared" ca="1" si="5"/>
        <v>6.316677215189874E-2</v>
      </c>
    </row>
    <row r="369" spans="4:5" x14ac:dyDescent="0.25">
      <c r="D369" s="2">
        <v>8.5</v>
      </c>
      <c r="E369" s="6">
        <f t="shared" ca="1" si="5"/>
        <v>6.2167603305785121E-2</v>
      </c>
    </row>
    <row r="370" spans="4:5" x14ac:dyDescent="0.25">
      <c r="D370" s="2">
        <v>8.25</v>
      </c>
      <c r="E370" s="6">
        <f t="shared" ca="1" si="5"/>
        <v>6.1250909090909092E-2</v>
      </c>
    </row>
    <row r="371" spans="4:5" x14ac:dyDescent="0.25">
      <c r="D371" s="2">
        <v>8</v>
      </c>
      <c r="E371" s="6">
        <f t="shared" ca="1" si="5"/>
        <v>6.0334214876033063E-2</v>
      </c>
    </row>
    <row r="372" spans="4:5" x14ac:dyDescent="0.25">
      <c r="D372" s="2">
        <v>7.75</v>
      </c>
      <c r="E372" s="6">
        <f t="shared" ca="1" si="5"/>
        <v>5.9417520661157026E-2</v>
      </c>
    </row>
    <row r="373" spans="4:5" x14ac:dyDescent="0.25">
      <c r="D373" s="2">
        <v>7.5</v>
      </c>
      <c r="E373" s="6">
        <f t="shared" ca="1" si="5"/>
        <v>5.850082644628099E-2</v>
      </c>
    </row>
    <row r="374" spans="4:5" x14ac:dyDescent="0.25">
      <c r="D374" s="2">
        <v>7.25</v>
      </c>
      <c r="E374" s="6">
        <f t="shared" ca="1" si="5"/>
        <v>5.7584132231404961E-2</v>
      </c>
    </row>
    <row r="375" spans="4:5" x14ac:dyDescent="0.25">
      <c r="D375" s="2">
        <v>7</v>
      </c>
      <c r="E375" s="6">
        <f t="shared" ca="1" si="5"/>
        <v>5.6667438016528932E-2</v>
      </c>
    </row>
    <row r="376" spans="4:5" x14ac:dyDescent="0.25">
      <c r="D376" s="2">
        <v>6.75</v>
      </c>
      <c r="E376" s="6">
        <f t="shared" ca="1" si="5"/>
        <v>5.5750743801652895E-2</v>
      </c>
    </row>
    <row r="377" spans="4:5" x14ac:dyDescent="0.25">
      <c r="D377" s="2">
        <v>6.5</v>
      </c>
      <c r="E377" s="6">
        <f t="shared" ca="1" si="5"/>
        <v>5.4834049586776859E-2</v>
      </c>
    </row>
    <row r="378" spans="4:5" x14ac:dyDescent="0.25">
      <c r="D378" s="2">
        <v>6.25</v>
      </c>
      <c r="E378" s="6">
        <f t="shared" ca="1" si="5"/>
        <v>5.391735537190083E-2</v>
      </c>
    </row>
    <row r="379" spans="4:5" x14ac:dyDescent="0.25">
      <c r="D379" s="2">
        <v>6</v>
      </c>
      <c r="E379" s="6">
        <f t="shared" ca="1" si="5"/>
        <v>5.3000661157024793E-2</v>
      </c>
    </row>
    <row r="380" spans="4:5" x14ac:dyDescent="0.25">
      <c r="D380" s="2">
        <v>5.75</v>
      </c>
      <c r="E380" s="6">
        <f t="shared" ca="1" si="5"/>
        <v>5.2083966942148757E-2</v>
      </c>
    </row>
    <row r="381" spans="4:5" x14ac:dyDescent="0.25">
      <c r="D381" s="2">
        <v>5.5</v>
      </c>
      <c r="E381" s="6">
        <f t="shared" ca="1" si="5"/>
        <v>5.1167272727272728E-2</v>
      </c>
    </row>
    <row r="382" spans="4:5" x14ac:dyDescent="0.25">
      <c r="D382" s="2">
        <v>5.25</v>
      </c>
      <c r="E382" s="6">
        <f t="shared" ca="1" si="5"/>
        <v>5.0250578512396699E-2</v>
      </c>
    </row>
    <row r="383" spans="4:5" x14ac:dyDescent="0.25">
      <c r="D383" s="2">
        <v>5</v>
      </c>
      <c r="E383" s="6">
        <f t="shared" ca="1" si="5"/>
        <v>4.9333884297520662E-2</v>
      </c>
    </row>
    <row r="384" spans="4:5" x14ac:dyDescent="0.25">
      <c r="D384" s="2">
        <v>4.75</v>
      </c>
      <c r="E384" s="6">
        <f t="shared" ca="1" si="5"/>
        <v>4.8417190082644626E-2</v>
      </c>
    </row>
    <row r="385" spans="4:5" x14ac:dyDescent="0.25">
      <c r="D385" s="2">
        <v>4.5</v>
      </c>
      <c r="E385" s="6">
        <f t="shared" ca="1" si="5"/>
        <v>4.7500495867768597E-2</v>
      </c>
    </row>
    <row r="386" spans="4:5" x14ac:dyDescent="0.25">
      <c r="D386" s="2">
        <v>4.25</v>
      </c>
      <c r="E386" s="6">
        <f t="shared" ca="1" si="5"/>
        <v>4.6583801652892561E-2</v>
      </c>
    </row>
    <row r="387" spans="4:5" x14ac:dyDescent="0.25">
      <c r="D387" s="2">
        <v>4</v>
      </c>
      <c r="E387" s="6">
        <f t="shared" ca="1" si="5"/>
        <v>4.5667107438016531E-2</v>
      </c>
    </row>
    <row r="388" spans="4:5" x14ac:dyDescent="0.25">
      <c r="D388" s="2">
        <v>3.75</v>
      </c>
      <c r="E388" s="6">
        <f t="shared" ca="1" si="5"/>
        <v>4.4750413223140495E-2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4.3833719008264466E-2</v>
      </c>
    </row>
    <row r="390" spans="4:5" x14ac:dyDescent="0.25">
      <c r="D390" s="2">
        <v>3.25</v>
      </c>
      <c r="E390" s="6">
        <f t="shared" ca="1" si="6"/>
        <v>4.2917024793388429E-2</v>
      </c>
    </row>
    <row r="391" spans="4:5" x14ac:dyDescent="0.25">
      <c r="D391" s="2">
        <v>3</v>
      </c>
      <c r="E391" s="6">
        <f t="shared" ca="1" si="6"/>
        <v>4.2000330578512393E-2</v>
      </c>
    </row>
    <row r="392" spans="4:5" x14ac:dyDescent="0.25">
      <c r="D392" s="2">
        <v>2.75</v>
      </c>
      <c r="E392" s="6">
        <f t="shared" ca="1" si="6"/>
        <v>4.1083636363636364E-2</v>
      </c>
    </row>
    <row r="393" spans="4:5" x14ac:dyDescent="0.25">
      <c r="D393" s="2">
        <v>2.5</v>
      </c>
      <c r="E393" s="6">
        <f t="shared" ca="1" si="6"/>
        <v>4.0166942148760335E-2</v>
      </c>
    </row>
    <row r="394" spans="4:5" x14ac:dyDescent="0.25">
      <c r="D394" s="2">
        <v>2.25</v>
      </c>
      <c r="E394" s="6">
        <f t="shared" ca="1" si="6"/>
        <v>3.9250247933884298E-2</v>
      </c>
    </row>
    <row r="395" spans="4:5" x14ac:dyDescent="0.25">
      <c r="D395" s="2">
        <v>2</v>
      </c>
      <c r="E395" s="6">
        <f t="shared" ca="1" si="6"/>
        <v>3.8333553719008262E-2</v>
      </c>
    </row>
    <row r="396" spans="4:5" x14ac:dyDescent="0.25">
      <c r="D396" s="2">
        <v>1.75</v>
      </c>
      <c r="E396" s="6">
        <f t="shared" ca="1" si="6"/>
        <v>3.7416859504132233E-2</v>
      </c>
    </row>
    <row r="397" spans="4:5" x14ac:dyDescent="0.25">
      <c r="D397" s="2">
        <v>1.5</v>
      </c>
      <c r="E397" s="6">
        <f t="shared" ca="1" si="6"/>
        <v>3.6500165289256196E-2</v>
      </c>
    </row>
    <row r="398" spans="4:5" x14ac:dyDescent="0.25">
      <c r="D398" s="2">
        <v>1.25</v>
      </c>
      <c r="E398" s="6">
        <f t="shared" ca="1" si="6"/>
        <v>3.5583471074380167E-2</v>
      </c>
    </row>
    <row r="399" spans="4:5" x14ac:dyDescent="0.25">
      <c r="D399" s="2">
        <v>1</v>
      </c>
      <c r="E399" s="6">
        <f t="shared" ca="1" si="6"/>
        <v>3.4666776859504131E-2</v>
      </c>
    </row>
    <row r="400" spans="4:5" x14ac:dyDescent="0.25">
      <c r="D400" s="2">
        <v>0.75</v>
      </c>
      <c r="E400" s="6">
        <f t="shared" ca="1" si="6"/>
        <v>3.3750082644628102E-2</v>
      </c>
    </row>
    <row r="401" spans="4:5" x14ac:dyDescent="0.25">
      <c r="D401" s="2">
        <v>0.5</v>
      </c>
      <c r="E401" s="6">
        <f t="shared" ca="1" si="6"/>
        <v>3.2833388429752065E-2</v>
      </c>
    </row>
    <row r="402" spans="4:5" x14ac:dyDescent="0.25">
      <c r="D402" s="2">
        <v>0.25</v>
      </c>
      <c r="E402" s="6">
        <f t="shared" ca="1" si="6"/>
        <v>3.1916694214876036E-2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0.98809953119365312</v>
      </c>
      <c r="C6" s="38">
        <f t="shared" si="1"/>
        <v>1.1900468806346876E-2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-6.5182198873240754E-2</v>
      </c>
      <c r="G6" s="28">
        <f t="shared" si="4"/>
        <v>0.17759057263807293</v>
      </c>
      <c r="I6" s="30"/>
    </row>
    <row r="7" spans="1:9" x14ac:dyDescent="0.25">
      <c r="A7" s="37">
        <f>Statistik!B15</f>
        <v>16</v>
      </c>
      <c r="B7" s="254">
        <f>Statistik!F15</f>
        <v>0.80454381536242336</v>
      </c>
      <c r="C7" s="38">
        <f t="shared" si="1"/>
        <v>0.18355571583122976</v>
      </c>
      <c r="D7" s="253">
        <f t="shared" si="0"/>
        <v>-4</v>
      </c>
      <c r="E7" s="252">
        <f t="shared" si="2"/>
        <v>-4.4886399617499588</v>
      </c>
      <c r="F7" s="29">
        <f t="shared" si="3"/>
        <v>-0.82391552128767742</v>
      </c>
      <c r="G7" s="28">
        <f t="shared" si="4"/>
        <v>1.5165574782335827</v>
      </c>
      <c r="I7" s="30"/>
    </row>
    <row r="8" spans="1:9" x14ac:dyDescent="0.25">
      <c r="A8" s="37">
        <f>Statistik!B16</f>
        <v>8</v>
      </c>
      <c r="B8" s="254">
        <f>Statistik!F16</f>
        <v>0.42084385142445002</v>
      </c>
      <c r="C8" s="38">
        <f t="shared" si="1"/>
        <v>0.38369996393797334</v>
      </c>
      <c r="D8" s="253">
        <f t="shared" si="0"/>
        <v>-3</v>
      </c>
      <c r="E8" s="252">
        <f t="shared" si="2"/>
        <v>-3.5</v>
      </c>
      <c r="F8" s="29">
        <f t="shared" si="3"/>
        <v>-1.3429498737829066</v>
      </c>
      <c r="G8" s="28">
        <f t="shared" si="4"/>
        <v>1.3644554547048833</v>
      </c>
      <c r="I8" s="30"/>
    </row>
    <row r="9" spans="1:9" x14ac:dyDescent="0.25">
      <c r="A9" s="37">
        <f>Statistik!B17</f>
        <v>4</v>
      </c>
      <c r="B9" s="254">
        <f>Statistik!F17</f>
        <v>0.30869094843130179</v>
      </c>
      <c r="C9" s="38">
        <f t="shared" si="1"/>
        <v>0.11215290299314823</v>
      </c>
      <c r="D9" s="253">
        <f t="shared" si="0"/>
        <v>-2</v>
      </c>
      <c r="E9" s="252">
        <f t="shared" si="2"/>
        <v>-2.5</v>
      </c>
      <c r="F9" s="29">
        <f t="shared" si="3"/>
        <v>-0.2803822574828706</v>
      </c>
      <c r="G9" s="28">
        <f t="shared" si="4"/>
        <v>8.7989632066077406E-2</v>
      </c>
      <c r="I9" s="30"/>
    </row>
    <row r="10" spans="1:9" x14ac:dyDescent="0.25">
      <c r="A10" s="37">
        <f>Statistik!B18</f>
        <v>2</v>
      </c>
      <c r="B10" s="254">
        <f>Statistik!F18</f>
        <v>0.2964298593580959</v>
      </c>
      <c r="C10" s="38">
        <f t="shared" si="1"/>
        <v>1.2261089073205889E-2</v>
      </c>
      <c r="D10" s="253">
        <f t="shared" si="0"/>
        <v>-1</v>
      </c>
      <c r="E10" s="252">
        <f t="shared" si="2"/>
        <v>-1.5</v>
      </c>
      <c r="F10" s="29">
        <f t="shared" si="3"/>
        <v>-1.8391633609808833E-2</v>
      </c>
      <c r="G10" s="28">
        <f t="shared" si="4"/>
        <v>1.6004858978935105E-4</v>
      </c>
      <c r="I10" s="30"/>
    </row>
    <row r="11" spans="1:9" x14ac:dyDescent="0.25">
      <c r="A11" s="37">
        <f>Statistik!B19</f>
        <v>1</v>
      </c>
      <c r="B11" s="254">
        <f>Statistik!F19</f>
        <v>0.29534799855751892</v>
      </c>
      <c r="C11" s="38">
        <f t="shared" si="1"/>
        <v>1.0818608005769836E-3</v>
      </c>
      <c r="D11" s="253">
        <f t="shared" si="0"/>
        <v>0</v>
      </c>
      <c r="E11" s="252">
        <f t="shared" si="2"/>
        <v>-0.5</v>
      </c>
      <c r="F11" s="29">
        <f t="shared" si="3"/>
        <v>-5.4093040028849182E-4</v>
      </c>
      <c r="G11" s="28">
        <f t="shared" si="4"/>
        <v>1.3431908840939243E-3</v>
      </c>
      <c r="I11" s="30"/>
    </row>
    <row r="12" spans="1:9" x14ac:dyDescent="0.25">
      <c r="A12" s="37">
        <f>Statistik!B20</f>
        <v>0.5</v>
      </c>
      <c r="B12" s="254">
        <f>Statistik!F20</f>
        <v>0.28741435268662097</v>
      </c>
      <c r="C12" s="38">
        <f t="shared" si="1"/>
        <v>7.933645870897954E-3</v>
      </c>
      <c r="D12" s="253">
        <f t="shared" si="0"/>
        <v>1</v>
      </c>
      <c r="E12" s="252">
        <f t="shared" si="2"/>
        <v>0.5</v>
      </c>
      <c r="F12" s="29">
        <f t="shared" si="3"/>
        <v>3.966822935448977E-3</v>
      </c>
      <c r="G12" s="28">
        <f t="shared" si="4"/>
        <v>3.5463863856290349E-2</v>
      </c>
      <c r="I12" s="30"/>
    </row>
    <row r="13" spans="1:9" x14ac:dyDescent="0.25">
      <c r="A13" s="37">
        <f>Statistik!B21</f>
        <v>0.25</v>
      </c>
      <c r="B13" s="254">
        <f>Statistik!F21</f>
        <v>0.22250270465200145</v>
      </c>
      <c r="C13" s="38">
        <f t="shared" si="1"/>
        <v>6.4911648034619518E-2</v>
      </c>
      <c r="D13" s="253">
        <f t="shared" si="0"/>
        <v>2</v>
      </c>
      <c r="E13" s="252">
        <f t="shared" si="2"/>
        <v>1.5</v>
      </c>
      <c r="F13" s="29">
        <f t="shared" si="3"/>
        <v>9.7367472051929277E-2</v>
      </c>
      <c r="G13" s="28">
        <f t="shared" si="4"/>
        <v>0.62954961521744401</v>
      </c>
    </row>
    <row r="14" spans="1:9" x14ac:dyDescent="0.25">
      <c r="A14" s="37">
        <f>Statistik!B22</f>
        <v>0.125</v>
      </c>
      <c r="B14" s="254">
        <f>Statistik!F22</f>
        <v>0.17273710782545978</v>
      </c>
      <c r="C14" s="38">
        <f t="shared" si="1"/>
        <v>4.9765596826541664E-2</v>
      </c>
      <c r="D14" s="253">
        <f t="shared" si="0"/>
        <v>3</v>
      </c>
      <c r="E14" s="252">
        <f t="shared" si="2"/>
        <v>2.5</v>
      </c>
      <c r="F14" s="29">
        <f t="shared" si="3"/>
        <v>0.12441399206635416</v>
      </c>
      <c r="G14" s="28">
        <f t="shared" si="4"/>
        <v>0.84238545764552553</v>
      </c>
    </row>
    <row r="15" spans="1:9" x14ac:dyDescent="0.25">
      <c r="A15" s="37">
        <f>Statistik!B23</f>
        <v>6.3E-2</v>
      </c>
      <c r="B15" s="254">
        <f>Statistik!F23</f>
        <v>8.7270104579877383E-2</v>
      </c>
      <c r="C15" s="38">
        <f t="shared" si="1"/>
        <v>8.5467003245582401E-2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0.29864326245860701</v>
      </c>
      <c r="G15" s="28">
        <f t="shared" si="4"/>
        <v>2.2304160157449626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8.7270104579877383E-2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0.39271949967108666</v>
      </c>
      <c r="G16" s="28">
        <f t="shared" si="4"/>
        <v>3.2625609480031388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-1.6142513662533666</v>
      </c>
      <c r="G19" s="3"/>
    </row>
    <row r="20" spans="1:8" x14ac:dyDescent="0.25">
      <c r="G20" s="33">
        <f>SUM(G3:G18)</f>
        <v>10.14847227758386</v>
      </c>
    </row>
    <row r="21" spans="1:8" ht="18" thickBot="1" x14ac:dyDescent="0.35">
      <c r="C21" s="41" t="s">
        <v>75</v>
      </c>
      <c r="F21" s="42"/>
      <c r="G21" s="40">
        <f>SQRT(G20)</f>
        <v>3.185666692795067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4.4192759587968707E-2</v>
      </c>
      <c r="S6" s="54" t="s">
        <v>85</v>
      </c>
      <c r="T6" s="55">
        <f>'Berechnung_Yu&amp;Stand'!J1092*100</f>
        <v>0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0.11100060187879039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1.1900468806346917E-2</v>
      </c>
      <c r="H20" s="87">
        <f>Statistik!E14</f>
        <v>0.1835557158312297</v>
      </c>
      <c r="I20" s="87">
        <f>Statistik!E15</f>
        <v>0.38369996393797329</v>
      </c>
      <c r="J20" s="87">
        <f>Statistik!E16</f>
        <v>0.11215290299314822</v>
      </c>
      <c r="K20" s="87">
        <f>Statistik!E17</f>
        <v>1.2261089073205915E-2</v>
      </c>
      <c r="L20" s="87">
        <f>Statistik!E18</f>
        <v>1.0818608005769925E-3</v>
      </c>
      <c r="M20" s="87">
        <f>Statistik!E19</f>
        <v>7.9336458708979436E-3</v>
      </c>
      <c r="N20" s="87">
        <f>Statistik!E20</f>
        <v>6.4911648034619546E-2</v>
      </c>
      <c r="O20" s="87">
        <f>Statistik!E21</f>
        <v>4.976559682654165E-2</v>
      </c>
      <c r="P20" s="87">
        <f>Statistik!E22</f>
        <v>8.5467003245582401E-2</v>
      </c>
      <c r="Q20" s="87">
        <f>Statistik!E23</f>
        <v>8.7270104579877383E-2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1.1900468806346917E-2</v>
      </c>
      <c r="H15" s="124">
        <f>'Eintrag_Yu&amp;Stand'!H20</f>
        <v>0.1835557158312297</v>
      </c>
      <c r="I15" s="124">
        <f>'Eintrag_Yu&amp;Stand'!I20</f>
        <v>0.38369996393797329</v>
      </c>
      <c r="J15" s="124">
        <f>'Eintrag_Yu&amp;Stand'!J20</f>
        <v>0.11215290299314822</v>
      </c>
      <c r="K15" s="125">
        <f>'Eintrag_Yu&amp;Stand'!K20</f>
        <v>1.2261089073205915E-2</v>
      </c>
      <c r="L15" s="124">
        <f>'Eintrag_Yu&amp;Stand'!L20</f>
        <v>1.0818608005769925E-3</v>
      </c>
      <c r="M15" s="124">
        <f>'Eintrag_Yu&amp;Stand'!M20</f>
        <v>7.9336458708979436E-3</v>
      </c>
      <c r="N15" s="124">
        <f>'Eintrag_Yu&amp;Stand'!N20</f>
        <v>6.4911648034619546E-2</v>
      </c>
      <c r="O15" s="124">
        <f>'Eintrag_Yu&amp;Stand'!O20</f>
        <v>4.976559682654165E-2</v>
      </c>
      <c r="P15" s="124">
        <f>'Eintrag_Yu&amp;Stand'!P20</f>
        <v>8.5467003245582401E-2</v>
      </c>
      <c r="Q15" s="124">
        <f>'Eintrag_Yu&amp;Stand'!Q20</f>
        <v>8.7270104579877383E-2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-8.4409230079527742E-4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-4.4696950842159477E-3</v>
      </c>
      <c r="H296" s="178">
        <f t="shared" si="156"/>
        <v>-2.60268344537751E-2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-1.6649616348392779E-3</v>
      </c>
      <c r="H297" s="178">
        <f t="shared" si="156"/>
        <v>-2.0151180853733772E-2</v>
      </c>
      <c r="I297" s="178">
        <f t="shared" si="156"/>
        <v>-1.6628774108612281E-2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-1.9493662377369886E-4</v>
      </c>
      <c r="H298" s="179">
        <f t="shared" si="156"/>
        <v>-2.8075441929775449E-3</v>
      </c>
      <c r="I298" s="179">
        <f t="shared" si="156"/>
        <v>-4.6499206674987387E-3</v>
      </c>
      <c r="J298" s="179">
        <f t="shared" si="156"/>
        <v>-5.3137060121505406E-4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-1.7545819597584349E-5</v>
      </c>
      <c r="H299" s="179">
        <f t="shared" si="156"/>
        <v>-2.6530144786313559E-4</v>
      </c>
      <c r="I299" s="179">
        <f t="shared" si="156"/>
        <v>-5.1923210757331593E-4</v>
      </c>
      <c r="J299" s="179">
        <f t="shared" si="156"/>
        <v>-1.1992414813070334E-4</v>
      </c>
      <c r="K299" s="179">
        <f t="shared" si="156"/>
        <v>-5.1257614265117762E-6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-1.2944657999171275E-4</v>
      </c>
      <c r="H300" s="179">
        <f t="shared" si="160"/>
        <v>-1.9846271500378733E-3</v>
      </c>
      <c r="I300" s="179">
        <f t="shared" si="160"/>
        <v>-4.0700593857111852E-3</v>
      </c>
      <c r="J300" s="179">
        <f t="shared" si="160"/>
        <v>-1.1129655639149836E-3</v>
      </c>
      <c r="K300" s="179">
        <f t="shared" si="160"/>
        <v>-9.6144976207680698E-5</v>
      </c>
      <c r="L300" s="179">
        <f t="shared" si="160"/>
        <v>-3.3166691583311493E-6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-1.0612018143180536E-3</v>
      </c>
      <c r="H301" s="179">
        <f t="shared" si="160"/>
        <v>-1.6335944433664908E-2</v>
      </c>
      <c r="I301" s="179">
        <f t="shared" si="160"/>
        <v>-3.395095976542796E-2</v>
      </c>
      <c r="J301" s="179">
        <f t="shared" si="160"/>
        <v>-9.7335066819938566E-3</v>
      </c>
      <c r="K301" s="179">
        <f t="shared" si="160"/>
        <v>-9.9552020624959071E-4</v>
      </c>
      <c r="L301" s="179">
        <f t="shared" si="160"/>
        <v>-6.9409474802336336E-5</v>
      </c>
      <c r="M301" s="179">
        <f t="shared" si="160"/>
        <v>-1.990001494998689E-4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-8.1417406070349158E-4</v>
      </c>
      <c r="H302" s="179">
        <f t="shared" si="160"/>
        <v>-1.2548979434567125E-2</v>
      </c>
      <c r="I302" s="179">
        <f t="shared" si="160"/>
        <v>-2.6182197652472518E-2</v>
      </c>
      <c r="J302" s="179">
        <f t="shared" si="160"/>
        <v>-7.6081207770083399E-3</v>
      </c>
      <c r="K302" s="179">
        <f t="shared" si="160"/>
        <v>-8.1582017420355792E-4</v>
      </c>
      <c r="L302" s="179">
        <f t="shared" si="160"/>
        <v>-6.7344013952178196E-5</v>
      </c>
      <c r="M302" s="179">
        <f t="shared" si="160"/>
        <v>-3.9023549166646867E-4</v>
      </c>
      <c r="N302" s="179">
        <f t="shared" si="160"/>
        <v>-1.2482736650446323E-3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-1.3986639029673347E-3</v>
      </c>
      <c r="H303" s="179">
        <f t="shared" si="160"/>
        <v>-2.1567031063865674E-2</v>
      </c>
      <c r="I303" s="179">
        <f t="shared" si="160"/>
        <v>-4.5051833162784084E-2</v>
      </c>
      <c r="J303" s="179">
        <f t="shared" si="160"/>
        <v>-1.314298819311044E-2</v>
      </c>
      <c r="K303" s="179">
        <f t="shared" si="160"/>
        <v>-1.4284504688273734E-3</v>
      </c>
      <c r="L303" s="179">
        <f t="shared" si="160"/>
        <v>-1.2362492409606347E-4</v>
      </c>
      <c r="M303" s="179">
        <f t="shared" si="160"/>
        <v>-8.4814417571656305E-4</v>
      </c>
      <c r="N303" s="179">
        <f t="shared" si="160"/>
        <v>-5.48334850938457E-3</v>
      </c>
      <c r="O303" s="179">
        <f t="shared" si="160"/>
        <v>-1.6435603256420991E-3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-1.4283542881853609E-3</v>
      </c>
      <c r="H304" s="179">
        <f t="shared" si="164"/>
        <v>-2.202841719319264E-2</v>
      </c>
      <c r="I304" s="179">
        <f t="shared" si="164"/>
        <v>-4.6034491084907495E-2</v>
      </c>
      <c r="J304" s="179">
        <f t="shared" si="164"/>
        <v>-1.3445988537562067E-2</v>
      </c>
      <c r="K304" s="179">
        <f t="shared" si="164"/>
        <v>-1.4671140144857299E-3</v>
      </c>
      <c r="L304" s="179">
        <f t="shared" si="164"/>
        <v>-1.286840016346366E-4</v>
      </c>
      <c r="M304" s="179">
        <f t="shared" si="164"/>
        <v>-9.2534936588278805E-4</v>
      </c>
      <c r="N304" s="179">
        <f t="shared" si="164"/>
        <v>-7.0761877183580435E-3</v>
      </c>
      <c r="O304" s="179">
        <f t="shared" si="164"/>
        <v>-4.2717796403610305E-3</v>
      </c>
      <c r="P304" s="179">
        <f t="shared" si="164"/>
        <v>-2.8185080975333425E-3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2.4749589751036881E-5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7.3715015679310021E-4</v>
      </c>
      <c r="H423" s="179">
        <f t="shared" si="258"/>
        <v>8.4861340895221347E-4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9.2612981544148111E-5</v>
      </c>
      <c r="H424" s="179">
        <f t="shared" si="258"/>
        <v>-6.382415751015018E-4</v>
      </c>
      <c r="I424" s="179">
        <f t="shared" si="258"/>
        <v>-7.7130531262007091E-4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4.1676309707674022E-8</v>
      </c>
      <c r="H425" s="179">
        <f t="shared" si="258"/>
        <v>-2.668351572479886E-4</v>
      </c>
      <c r="I425" s="179">
        <f t="shared" si="258"/>
        <v>-7.730742110864503E-4</v>
      </c>
      <c r="J425" s="179">
        <f t="shared" si="258"/>
        <v>-9.0666824359901619E-6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-1.1498136138937087E-7</v>
      </c>
      <c r="H426" s="179">
        <f t="shared" si="258"/>
        <v>-2.8700268102808224E-5</v>
      </c>
      <c r="I426" s="179">
        <f t="shared" si="258"/>
        <v>-1.1050792853064289E-4</v>
      </c>
      <c r="J426" s="179">
        <f t="shared" si="258"/>
        <v>-5.9620522320931207E-6</v>
      </c>
      <c r="K426" s="179">
        <f t="shared" si="258"/>
        <v>-9.7879376710400259E-9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-3.1338800427529221E-7</v>
      </c>
      <c r="H427" s="179">
        <f t="shared" si="262"/>
        <v>-2.1112536892801045E-4</v>
      </c>
      <c r="I427" s="179">
        <f t="shared" si="262"/>
        <v>-9.0742234890797018E-4</v>
      </c>
      <c r="J427" s="179">
        <f t="shared" si="262"/>
        <v>-6.4520256338573915E-5</v>
      </c>
      <c r="K427" s="179">
        <f t="shared" si="262"/>
        <v>-1.8622854927989539E-7</v>
      </c>
      <c r="L427" s="179">
        <f t="shared" si="262"/>
        <v>3.8817437822530648E-9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3.4432391566657677E-5</v>
      </c>
      <c r="H428" s="179">
        <f t="shared" si="262"/>
        <v>-1.182876076272232E-3</v>
      </c>
      <c r="I428" s="179">
        <f t="shared" si="262"/>
        <v>-6.5577326983906675E-3</v>
      </c>
      <c r="J428" s="179">
        <f t="shared" si="262"/>
        <v>-2.7282341031736824E-4</v>
      </c>
      <c r="K428" s="179">
        <f t="shared" si="262"/>
        <v>2.9155429897995472E-5</v>
      </c>
      <c r="L428" s="179">
        <f t="shared" si="262"/>
        <v>1.9830352874523614E-6</v>
      </c>
      <c r="M428" s="179">
        <f t="shared" si="262"/>
        <v>1.9367858450399499E-6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1.889230053681627E-5</v>
      </c>
      <c r="H429" s="179">
        <f t="shared" si="262"/>
        <v>-1.0276238781989251E-3</v>
      </c>
      <c r="I429" s="179">
        <f t="shared" si="262"/>
        <v>-5.3365340288294236E-3</v>
      </c>
      <c r="J429" s="179">
        <f t="shared" si="262"/>
        <v>-2.8758941062160496E-4</v>
      </c>
      <c r="K429" s="179">
        <f t="shared" si="262"/>
        <v>1.8153851823544603E-5</v>
      </c>
      <c r="L429" s="179">
        <f t="shared" si="262"/>
        <v>1.8236827121933109E-6</v>
      </c>
      <c r="M429" s="179">
        <f t="shared" si="262"/>
        <v>7.3067319040994217E-6</v>
      </c>
      <c r="N429" s="179">
        <f t="shared" si="262"/>
        <v>-3.2294622433404925E-6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6.3089828746108799E-5</v>
      </c>
      <c r="H430" s="179">
        <f t="shared" si="262"/>
        <v>-1.2963956129805505E-3</v>
      </c>
      <c r="I430" s="179">
        <f t="shared" si="262"/>
        <v>-8.2240799105350246E-3</v>
      </c>
      <c r="J430" s="179">
        <f t="shared" si="262"/>
        <v>-2.140760273172194E-4</v>
      </c>
      <c r="K430" s="179">
        <f t="shared" si="262"/>
        <v>6.3359335408287042E-5</v>
      </c>
      <c r="L430" s="179">
        <f t="shared" si="262"/>
        <v>6.1896045299905125E-6</v>
      </c>
      <c r="M430" s="179">
        <f t="shared" si="262"/>
        <v>3.6578396085092562E-5</v>
      </c>
      <c r="N430" s="179">
        <f t="shared" si="262"/>
        <v>5.0449762143491436E-5</v>
      </c>
      <c r="O430" s="179">
        <f t="shared" si="262"/>
        <v>1.0022866748081741E-5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6.6025153102873877E-5</v>
      </c>
      <c r="H431" s="179">
        <f t="shared" si="264"/>
        <v>-1.3004945521925841E-3</v>
      </c>
      <c r="I431" s="179">
        <f t="shared" si="264"/>
        <v>-8.3625217836519588E-3</v>
      </c>
      <c r="J431" s="179">
        <f t="shared" si="264"/>
        <v>-2.0478699491274834E-4</v>
      </c>
      <c r="K431" s="179">
        <f t="shared" si="264"/>
        <v>6.7165725576503798E-5</v>
      </c>
      <c r="L431" s="179">
        <f t="shared" si="264"/>
        <v>6.7191303750855371E-6</v>
      </c>
      <c r="M431" s="179">
        <f t="shared" si="264"/>
        <v>4.3540745488203666E-5</v>
      </c>
      <c r="N431" s="179">
        <f t="shared" si="264"/>
        <v>8.7893729126546893E-5</v>
      </c>
      <c r="O431" s="179">
        <f t="shared" si="264"/>
        <v>7.1386048220415627E-5</v>
      </c>
      <c r="P431" s="179">
        <f t="shared" si="264"/>
        <v>8.4770507372681021E-7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1.6478863274539595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1.5815206641847568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1.5215323788560879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1.5069875427421191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1.5119719623850691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1.5438428288857045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1.2986600154481485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1.4788560651354345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1.4486971295535445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1.3930713681233771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1.402943759913245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1.4977191793971671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1.5723711244977594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0.12590688194729069</v>
      </c>
      <c r="G552" s="175">
        <f t="shared" si="358"/>
        <v>6.8601887131613096E-2</v>
      </c>
      <c r="H552" s="175">
        <f t="shared" si="358"/>
        <v>1.9801753796108965E-2</v>
      </c>
      <c r="I552" s="175">
        <f t="shared" si="358"/>
        <v>5.2763015199159729E-3</v>
      </c>
      <c r="J552" s="175">
        <f t="shared" si="358"/>
        <v>1.3346474442205933E-3</v>
      </c>
      <c r="K552" s="175">
        <f t="shared" si="358"/>
        <v>3.3930310549115135E-4</v>
      </c>
      <c r="L552" s="175">
        <f t="shared" si="358"/>
        <v>7.5447438089471002E-5</v>
      </c>
      <c r="M552" s="175">
        <f t="shared" si="358"/>
        <v>2.0596067994289663E-5</v>
      </c>
      <c r="N552" s="175">
        <f t="shared" si="358"/>
        <v>5.0768115743665807E-6</v>
      </c>
      <c r="O552" s="175">
        <f t="shared" si="358"/>
        <v>1.235838641092371E-6</v>
      </c>
      <c r="P552" s="175">
        <f t="shared" si="358"/>
        <v>3.104413072282461E-7</v>
      </c>
      <c r="Q552" s="175">
        <f t="shared" si="358"/>
        <v>8.2468280701125835E-8</v>
      </c>
      <c r="R552" s="175">
        <f t="shared" si="358"/>
        <v>2.065646625187013E-8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0.1150831660381139</v>
      </c>
      <c r="H553" s="179">
        <f t="shared" si="358"/>
        <v>6.555321169068129E-2</v>
      </c>
      <c r="I553" s="179">
        <f t="shared" si="358"/>
        <v>2.0238933382382862E-2</v>
      </c>
      <c r="J553" s="179">
        <f t="shared" si="358"/>
        <v>5.2889055751193636E-3</v>
      </c>
      <c r="K553" s="179">
        <f t="shared" si="358"/>
        <v>1.3543520636555598E-3</v>
      </c>
      <c r="L553" s="179">
        <f t="shared" si="358"/>
        <v>3.0153216420011891E-4</v>
      </c>
      <c r="M553" s="179">
        <f t="shared" si="358"/>
        <v>8.2372774987550293E-5</v>
      </c>
      <c r="N553" s="179">
        <f t="shared" si="358"/>
        <v>2.0306504754772998E-5</v>
      </c>
      <c r="O553" s="179">
        <f t="shared" si="358"/>
        <v>4.9433042990904964E-6</v>
      </c>
      <c r="P553" s="179">
        <f t="shared" si="358"/>
        <v>1.2417621444996571E-6</v>
      </c>
      <c r="Q553" s="179">
        <f t="shared" si="358"/>
        <v>3.2987294799410828E-7</v>
      </c>
      <c r="R553" s="179">
        <f t="shared" si="358"/>
        <v>8.2625855473557941E-8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0.12541406001356822</v>
      </c>
      <c r="G554" s="179">
        <f t="shared" si="358"/>
        <v>0</v>
      </c>
      <c r="H554" s="179">
        <f t="shared" si="358"/>
        <v>0.10570606206727344</v>
      </c>
      <c r="I554" s="179">
        <f t="shared" si="358"/>
        <v>6.5512960740403831E-2</v>
      </c>
      <c r="J554" s="179">
        <f t="shared" si="358"/>
        <v>1.9991531058477719E-2</v>
      </c>
      <c r="K554" s="179">
        <f t="shared" si="358"/>
        <v>5.285439035584494E-3</v>
      </c>
      <c r="L554" s="179">
        <f t="shared" si="358"/>
        <v>1.1829791562734868E-3</v>
      </c>
      <c r="M554" s="179">
        <f t="shared" si="358"/>
        <v>3.2410211425361232E-4</v>
      </c>
      <c r="N554" s="179">
        <f t="shared" si="358"/>
        <v>7.9930320016319869E-5</v>
      </c>
      <c r="O554" s="179">
        <f t="shared" si="358"/>
        <v>1.9459824371609629E-5</v>
      </c>
      <c r="P554" s="179">
        <f t="shared" si="358"/>
        <v>4.8884717677269741E-6</v>
      </c>
      <c r="Q554" s="179">
        <f t="shared" si="358"/>
        <v>1.2986278930290007E-6</v>
      </c>
      <c r="R554" s="179">
        <f t="shared" si="358"/>
        <v>3.2527800660491655E-7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0.49430552840951048</v>
      </c>
      <c r="G555" s="179">
        <f t="shared" si="358"/>
        <v>0.12084793006031257</v>
      </c>
      <c r="H555" s="179">
        <f t="shared" si="358"/>
        <v>0</v>
      </c>
      <c r="I555" s="179">
        <f t="shared" si="358"/>
        <v>0.10239635027085825</v>
      </c>
      <c r="J555" s="179">
        <f t="shared" si="358"/>
        <v>6.5782647529290736E-2</v>
      </c>
      <c r="K555" s="179">
        <f t="shared" si="358"/>
        <v>2.0333600439772097E-2</v>
      </c>
      <c r="L555" s="179">
        <f t="shared" si="358"/>
        <v>4.6631241632817313E-3</v>
      </c>
      <c r="M555" s="179">
        <f t="shared" si="358"/>
        <v>1.2934381769974096E-3</v>
      </c>
      <c r="N555" s="179">
        <f t="shared" si="358"/>
        <v>3.1953343475032991E-4</v>
      </c>
      <c r="O555" s="179">
        <f t="shared" si="358"/>
        <v>7.7826694996957496E-5</v>
      </c>
      <c r="P555" s="179">
        <f t="shared" si="358"/>
        <v>1.9553117979892766E-5</v>
      </c>
      <c r="Q555" s="179">
        <f t="shared" si="358"/>
        <v>5.1944681071718617E-6</v>
      </c>
      <c r="R555" s="179">
        <f t="shared" si="358"/>
        <v>1.3011096592530751E-6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0.75070760669950343</v>
      </c>
      <c r="G556" s="179">
        <f t="shared" si="358"/>
        <v>0.47660316601155722</v>
      </c>
      <c r="H556" s="179">
        <f t="shared" si="358"/>
        <v>0.10614951918123118</v>
      </c>
      <c r="I556" s="179">
        <f t="shared" si="358"/>
        <v>0</v>
      </c>
      <c r="J556" s="179">
        <f t="shared" si="358"/>
        <v>0.10411528380717959</v>
      </c>
      <c r="K556" s="179">
        <f t="shared" si="358"/>
        <v>6.5930438467500796E-2</v>
      </c>
      <c r="L556" s="179">
        <f t="shared" si="358"/>
        <v>1.6991283911736016E-2</v>
      </c>
      <c r="M556" s="179">
        <f t="shared" si="358"/>
        <v>4.9669844079177662E-3</v>
      </c>
      <c r="N556" s="179">
        <f t="shared" si="358"/>
        <v>1.2356367680649806E-3</v>
      </c>
      <c r="O556" s="179">
        <f t="shared" si="358"/>
        <v>3.0146448420035932E-4</v>
      </c>
      <c r="P556" s="179">
        <f t="shared" si="358"/>
        <v>7.5775913979300079E-5</v>
      </c>
      <c r="Q556" s="179">
        <f t="shared" si="358"/>
        <v>2.0132988347048547E-5</v>
      </c>
      <c r="R556" s="179">
        <f t="shared" si="358"/>
        <v>5.043035302326118E-6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0.88197913845759568</v>
      </c>
      <c r="G557" s="179">
        <f t="shared" si="358"/>
        <v>0.74469092765272682</v>
      </c>
      <c r="H557" s="179">
        <f t="shared" si="358"/>
        <v>0.46267967361077678</v>
      </c>
      <c r="I557" s="179">
        <f t="shared" si="358"/>
        <v>0.11084827514148468</v>
      </c>
      <c r="J557" s="179">
        <f t="shared" si="358"/>
        <v>0</v>
      </c>
      <c r="K557" s="179">
        <f t="shared" si="358"/>
        <v>0.10938251688559737</v>
      </c>
      <c r="L557" s="179">
        <f t="shared" si="358"/>
        <v>5.1226687612042049E-2</v>
      </c>
      <c r="M557" s="179">
        <f t="shared" si="358"/>
        <v>1.9057473085622393E-2</v>
      </c>
      <c r="N557" s="179">
        <f t="shared" si="358"/>
        <v>4.8938470506742363E-3</v>
      </c>
      <c r="O557" s="179">
        <f t="shared" si="358"/>
        <v>1.2027016833686607E-3</v>
      </c>
      <c r="P557" s="179">
        <f t="shared" si="358"/>
        <v>3.0291481964639063E-4</v>
      </c>
      <c r="Q557" s="179">
        <f t="shared" si="358"/>
        <v>8.052139520475355E-5</v>
      </c>
      <c r="R557" s="179">
        <f t="shared" si="358"/>
        <v>2.0171569336539716E-5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0.9432391244850844</v>
      </c>
      <c r="G558" s="179">
        <f t="shared" si="358"/>
        <v>0.87914839933776567</v>
      </c>
      <c r="H558" s="179">
        <f t="shared" si="358"/>
        <v>0.73646650636378974</v>
      </c>
      <c r="I558" s="179">
        <f t="shared" si="358"/>
        <v>0.46698728189754379</v>
      </c>
      <c r="J558" s="179">
        <f t="shared" si="358"/>
        <v>0.11154090662382578</v>
      </c>
      <c r="K558" s="179">
        <f t="shared" si="358"/>
        <v>0</v>
      </c>
      <c r="L558" s="179">
        <f t="shared" si="358"/>
        <v>6.5884322410961357E-2</v>
      </c>
      <c r="M558" s="179">
        <f t="shared" si="358"/>
        <v>6.2545970495632208E-2</v>
      </c>
      <c r="N558" s="179">
        <f t="shared" si="358"/>
        <v>1.8734076098938658E-2</v>
      </c>
      <c r="O558" s="179">
        <f t="shared" si="358"/>
        <v>4.7577812236095232E-3</v>
      </c>
      <c r="P558" s="179">
        <f t="shared" si="358"/>
        <v>1.2085549456392552E-3</v>
      </c>
      <c r="Q558" s="179">
        <f t="shared" si="358"/>
        <v>3.2191429484249874E-4</v>
      </c>
      <c r="R558" s="179">
        <f t="shared" si="358"/>
        <v>8.0677065823864466E-5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0.97225082334976765</v>
      </c>
      <c r="G559" s="179">
        <f t="shared" si="358"/>
        <v>0.94193320751100729</v>
      </c>
      <c r="H559" s="179">
        <f t="shared" si="358"/>
        <v>0.87533859775950873</v>
      </c>
      <c r="I559" s="179">
        <f t="shared" si="358"/>
        <v>0.73879206257687635</v>
      </c>
      <c r="J559" s="179">
        <f t="shared" si="358"/>
        <v>0.46823168495629092</v>
      </c>
      <c r="K559" s="179">
        <f t="shared" si="358"/>
        <v>0.11588579272471412</v>
      </c>
      <c r="L559" s="179">
        <f t="shared" si="358"/>
        <v>0</v>
      </c>
      <c r="M559" s="179">
        <f t="shared" si="358"/>
        <v>9.8531463794465687E-2</v>
      </c>
      <c r="N559" s="179">
        <f t="shared" si="358"/>
        <v>6.0881518430701116E-2</v>
      </c>
      <c r="O559" s="179">
        <f t="shared" si="358"/>
        <v>1.8119212671200591E-2</v>
      </c>
      <c r="P559" s="179">
        <f t="shared" si="358"/>
        <v>4.7820608767314256E-3</v>
      </c>
      <c r="Q559" s="179">
        <f t="shared" si="358"/>
        <v>1.2848422546182302E-3</v>
      </c>
      <c r="R559" s="179">
        <f t="shared" si="358"/>
        <v>3.2255891504307031E-4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0.98629134364848903</v>
      </c>
      <c r="G560" s="179">
        <f t="shared" si="358"/>
        <v>0.97163295178189402</v>
      </c>
      <c r="H560" s="179">
        <f t="shared" si="358"/>
        <v>0.94019472619470679</v>
      </c>
      <c r="I560" s="179">
        <f t="shared" si="358"/>
        <v>0.87646248801077831</v>
      </c>
      <c r="J560" s="179">
        <f t="shared" si="358"/>
        <v>0.73952137269041252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0.47591230128086387</v>
      </c>
      <c r="L560" s="179">
        <f t="shared" si="358"/>
        <v>7.7740312086478788E-2</v>
      </c>
      <c r="M560" s="179">
        <f t="shared" si="358"/>
        <v>0</v>
      </c>
      <c r="N560" s="179">
        <f t="shared" si="358"/>
        <v>9.3343028064619415E-2</v>
      </c>
      <c r="O560" s="179">
        <f t="shared" si="358"/>
        <v>5.761201428782195E-2</v>
      </c>
      <c r="P560" s="179">
        <f t="shared" si="358"/>
        <v>1.8230380377071944E-2</v>
      </c>
      <c r="Q560" s="179">
        <f t="shared" si="358"/>
        <v>5.0920462347073293E-3</v>
      </c>
      <c r="R560" s="179">
        <f t="shared" si="358"/>
        <v>1.287783775069782E-3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0.99318813394205341</v>
      </c>
      <c r="G561" s="179">
        <f t="shared" si="358"/>
        <v>0.98599208400376204</v>
      </c>
      <c r="H561" s="179">
        <f t="shared" si="358"/>
        <v>0.97081601522275507</v>
      </c>
      <c r="I561" s="179">
        <f t="shared" si="358"/>
        <v>0.94073589675552372</v>
      </c>
      <c r="J561" s="179">
        <f t="shared" si="358"/>
        <v>0.87679592474825507</v>
      </c>
      <c r="K561" s="179">
        <f t="shared" si="358"/>
        <v>0.74401573202751892</v>
      </c>
      <c r="L561" s="179">
        <f t="shared" si="358"/>
        <v>0.39888615256031801</v>
      </c>
      <c r="M561" s="179">
        <f t="shared" si="358"/>
        <v>0.10686824451240275</v>
      </c>
      <c r="N561" s="179">
        <f t="shared" si="358"/>
        <v>0</v>
      </c>
      <c r="O561" s="179">
        <f t="shared" si="358"/>
        <v>8.3498309453648709E-2</v>
      </c>
      <c r="P561" s="179">
        <f t="shared" si="358"/>
        <v>5.8213800901049731E-2</v>
      </c>
      <c r="Q561" s="179">
        <f t="shared" si="358"/>
        <v>1.9548333724617065E-2</v>
      </c>
      <c r="R561" s="179">
        <f t="shared" si="358"/>
        <v>5.1099657383326556E-3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0.99660480253714412</v>
      </c>
      <c r="G562" s="179">
        <f t="shared" si="358"/>
        <v>0.99304103134207589</v>
      </c>
      <c r="H562" s="179">
        <f t="shared" si="358"/>
        <v>0.98559793493111192</v>
      </c>
      <c r="I562" s="179">
        <f t="shared" si="358"/>
        <v>0.9710801044677142</v>
      </c>
      <c r="J562" s="179">
        <f t="shared" si="358"/>
        <v>0.94088627807128267</v>
      </c>
      <c r="K562" s="179">
        <f t="shared" si="358"/>
        <v>0.87886147669780279</v>
      </c>
      <c r="L562" s="179">
        <f t="shared" si="358"/>
        <v>0.69792744318741895</v>
      </c>
      <c r="M562" s="179">
        <f t="shared" si="358"/>
        <v>0.45972316109119049</v>
      </c>
      <c r="N562" s="179">
        <f t="shared" si="358"/>
        <v>0.10245864507809857</v>
      </c>
      <c r="O562" s="179">
        <f t="shared" si="358"/>
        <v>0</v>
      </c>
      <c r="P562" s="179">
        <f t="shared" si="358"/>
        <v>8.5272678078168435E-2</v>
      </c>
      <c r="Q562" s="179">
        <f t="shared" si="358"/>
        <v>6.4288124635071567E-2</v>
      </c>
      <c r="R562" s="179">
        <f t="shared" si="358"/>
        <v>1.9725625712558599E-2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0.99830510001343686</v>
      </c>
      <c r="G563" s="179">
        <f t="shared" si="358"/>
        <v>0.99653189623158667</v>
      </c>
      <c r="H563" s="179">
        <f t="shared" si="358"/>
        <v>0.99284768454931516</v>
      </c>
      <c r="I563" s="179">
        <f t="shared" si="358"/>
        <v>0.98572820215327617</v>
      </c>
      <c r="J563" s="179">
        <f t="shared" si="358"/>
        <v>0.97115021039595273</v>
      </c>
      <c r="K563" s="179">
        <f t="shared" si="358"/>
        <v>0.9418231398870659</v>
      </c>
      <c r="L563" s="179">
        <f t="shared" si="358"/>
        <v>0.85856048148725395</v>
      </c>
      <c r="M563" s="179">
        <f t="shared" si="358"/>
        <v>0.73452749052497168</v>
      </c>
      <c r="N563" s="179">
        <f t="shared" si="358"/>
        <v>0.45143421583953425</v>
      </c>
      <c r="O563" s="179">
        <f t="shared" si="358"/>
        <v>9.3888065583041094E-2</v>
      </c>
      <c r="P563" s="179">
        <f t="shared" si="358"/>
        <v>0</v>
      </c>
      <c r="Q563" s="179">
        <f t="shared" si="358"/>
        <v>0.10129005355104308</v>
      </c>
      <c r="R563" s="179">
        <f t="shared" si="358"/>
        <v>6.6537362525814658E-2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0.9991464468918636</v>
      </c>
      <c r="G564" s="179">
        <f t="shared" si="358"/>
        <v>0.99825493709407831</v>
      </c>
      <c r="H564" s="179">
        <f t="shared" si="358"/>
        <v>0.99640756230184435</v>
      </c>
      <c r="I564" s="179">
        <f t="shared" si="358"/>
        <v>0.99285526188783868</v>
      </c>
      <c r="J564" s="179">
        <f t="shared" si="358"/>
        <v>0.98564643131775997</v>
      </c>
      <c r="K564" s="179">
        <f t="shared" si="358"/>
        <v>0.97135578056662275</v>
      </c>
      <c r="L564" s="179">
        <f t="shared" si="358"/>
        <v>0.93250818302673322</v>
      </c>
      <c r="M564" s="179">
        <f t="shared" si="358"/>
        <v>0.87344322730824442</v>
      </c>
      <c r="N564" s="179">
        <f t="shared" si="358"/>
        <v>0.72731496199128975</v>
      </c>
      <c r="O564" s="179">
        <f t="shared" si="358"/>
        <v>0.4304344686776968</v>
      </c>
      <c r="P564" s="179">
        <f t="shared" si="358"/>
        <v>9.2448447718686586E-2</v>
      </c>
      <c r="Q564" s="179">
        <f t="shared" si="358"/>
        <v>0</v>
      </c>
      <c r="R564" s="179">
        <f t="shared" si="358"/>
        <v>0.11471347228598719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0.9995801697172344</v>
      </c>
      <c r="G565" s="179">
        <f t="shared" si="358"/>
        <v>0.99914204704271325</v>
      </c>
      <c r="H565" s="179">
        <f t="shared" si="358"/>
        <v>0.99823544285004384</v>
      </c>
      <c r="I565" s="179">
        <f t="shared" si="358"/>
        <v>0.99649674038584779</v>
      </c>
      <c r="J565" s="179">
        <f t="shared" si="358"/>
        <v>0.99298578057302367</v>
      </c>
      <c r="K565" s="179">
        <f t="shared" si="358"/>
        <v>0.98608662188759666</v>
      </c>
      <c r="L565" s="179">
        <f t="shared" si="358"/>
        <v>0.96791878091250316</v>
      </c>
      <c r="M565" s="179">
        <f t="shared" si="358"/>
        <v>0.94036970425251531</v>
      </c>
      <c r="N565" s="179">
        <f t="shared" si="358"/>
        <v>0.87342167041626129</v>
      </c>
      <c r="O565" s="179">
        <f t="shared" si="358"/>
        <v>0.72200720488887493</v>
      </c>
      <c r="P565" s="179">
        <f t="shared" si="358"/>
        <v>0.44176762802245007</v>
      </c>
      <c r="Q565" s="179">
        <f t="shared" si="358"/>
        <v>0.11636622072497166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0.99994720098710854</v>
      </c>
      <c r="G566" s="179">
        <f t="shared" si="358"/>
        <v>0.99989214176917307</v>
      </c>
      <c r="H566" s="179">
        <f t="shared" si="358"/>
        <v>0.99977834423297607</v>
      </c>
      <c r="I566" s="179">
        <f t="shared" si="358"/>
        <v>0.99956059905421446</v>
      </c>
      <c r="J566" s="179">
        <f t="shared" si="358"/>
        <v>0.99912282918823969</v>
      </c>
      <c r="K566" s="179">
        <f t="shared" si="358"/>
        <v>0.99826954316040728</v>
      </c>
      <c r="L566" s="179">
        <f t="shared" si="358"/>
        <v>0.99609439197264749</v>
      </c>
      <c r="M566" s="179">
        <f t="shared" si="358"/>
        <v>0.99282938695608802</v>
      </c>
      <c r="N566" s="179">
        <f t="shared" si="358"/>
        <v>0.98534421128888339</v>
      </c>
      <c r="O566" s="179">
        <f t="shared" si="358"/>
        <v>0.96939632840888867</v>
      </c>
      <c r="P566" s="179">
        <f t="shared" si="358"/>
        <v>0.93741449564792012</v>
      </c>
      <c r="Q566" s="179">
        <f t="shared" si="358"/>
        <v>0.87710367379032383</v>
      </c>
      <c r="R566" s="179">
        <f t="shared" si="358"/>
        <v>0.74605846739453108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0.99999918774750385</v>
      </c>
      <c r="G567" s="179">
        <f t="shared" si="358"/>
        <v>0.99999834081233252</v>
      </c>
      <c r="H567" s="179">
        <f t="shared" si="358"/>
        <v>0.99999659064716151</v>
      </c>
      <c r="I567" s="179">
        <f t="shared" si="358"/>
        <v>0.99999324289991931</v>
      </c>
      <c r="J567" s="179">
        <f t="shared" si="358"/>
        <v>0.9999865166284817</v>
      </c>
      <c r="K567" s="179">
        <f t="shared" si="358"/>
        <v>0.99997342172582526</v>
      </c>
      <c r="L567" s="179">
        <f t="shared" si="358"/>
        <v>0.99994020886959523</v>
      </c>
      <c r="M567" s="179">
        <f t="shared" si="358"/>
        <v>0.99989045738283333</v>
      </c>
      <c r="N567" s="179">
        <f t="shared" si="358"/>
        <v>0.99977776454621603</v>
      </c>
      <c r="O567" s="179">
        <f t="shared" si="358"/>
        <v>0.99954340097547245</v>
      </c>
      <c r="P567" s="179">
        <f t="shared" si="358"/>
        <v>0.99909071541418448</v>
      </c>
      <c r="Q567" s="179">
        <f t="shared" si="358"/>
        <v>0.99827359843596208</v>
      </c>
      <c r="R567" s="179">
        <f t="shared" si="358"/>
        <v>0.99660329004155257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0.99999999999999989</v>
      </c>
      <c r="G568" s="179">
        <f t="shared" si="372"/>
        <v>0.99999999999999989</v>
      </c>
      <c r="H568" s="179">
        <f t="shared" si="372"/>
        <v>1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1.0000000000000002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0.99999999999999989</v>
      </c>
      <c r="G569" s="179">
        <f t="shared" si="372"/>
        <v>0.99999999999999989</v>
      </c>
      <c r="H569" s="179">
        <f t="shared" si="372"/>
        <v>1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1.0000000000000002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0.99999999999999989</v>
      </c>
      <c r="G570" s="179">
        <f t="shared" si="372"/>
        <v>0.99999999999999989</v>
      </c>
      <c r="H570" s="179">
        <f t="shared" si="372"/>
        <v>1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1.0000000000000002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0.99999999999999989</v>
      </c>
      <c r="G571" s="179">
        <f t="shared" si="372"/>
        <v>0.99999999999999989</v>
      </c>
      <c r="H571" s="179">
        <f t="shared" si="372"/>
        <v>1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1.0000000000000002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0.99999999999999989</v>
      </c>
      <c r="G572" s="179">
        <f t="shared" si="372"/>
        <v>0.99999999999999989</v>
      </c>
      <c r="H572" s="179">
        <f t="shared" si="372"/>
        <v>1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1.0000000000000002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0.99999999999999989</v>
      </c>
      <c r="G573" s="179">
        <f t="shared" si="372"/>
        <v>0.99999999999999989</v>
      </c>
      <c r="H573" s="179">
        <f t="shared" si="372"/>
        <v>1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1.0000000000000002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0.99999999999999989</v>
      </c>
      <c r="G574" s="179">
        <f t="shared" si="372"/>
        <v>0.99999999999999989</v>
      </c>
      <c r="H574" s="179">
        <f t="shared" si="372"/>
        <v>1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1.0000000000000002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0.99999999999999989</v>
      </c>
      <c r="G575" s="179">
        <f t="shared" si="372"/>
        <v>0.99999999999999989</v>
      </c>
      <c r="H575" s="179">
        <f t="shared" si="372"/>
        <v>1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1.0000000000000002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0.99999999999999989</v>
      </c>
      <c r="G576" s="179">
        <f t="shared" si="372"/>
        <v>0.99999999999999989</v>
      </c>
      <c r="H576" s="179">
        <f t="shared" si="372"/>
        <v>1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1.0000000000000002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0.99999999999999989</v>
      </c>
      <c r="G577" s="179">
        <f t="shared" si="372"/>
        <v>0.99999999999999989</v>
      </c>
      <c r="H577" s="179">
        <f t="shared" si="372"/>
        <v>1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1.0000000000000002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0.99999999999999989</v>
      </c>
      <c r="G578" s="179">
        <f t="shared" si="372"/>
        <v>0.99999999999999989</v>
      </c>
      <c r="H578" s="179">
        <f t="shared" si="372"/>
        <v>1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1.0000000000000002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0.99999999999999989</v>
      </c>
      <c r="G579" s="179">
        <f t="shared" si="372"/>
        <v>0.99999999999999989</v>
      </c>
      <c r="H579" s="179">
        <f t="shared" si="372"/>
        <v>1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1.0000000000000002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0.99999999999999989</v>
      </c>
      <c r="G580" s="179">
        <f t="shared" si="372"/>
        <v>0.99999999999999989</v>
      </c>
      <c r="H580" s="179">
        <f t="shared" si="372"/>
        <v>1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1.0000000000000002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0.99999999999999989</v>
      </c>
      <c r="G581" s="179">
        <f t="shared" si="372"/>
        <v>0.99999999999999989</v>
      </c>
      <c r="H581" s="179">
        <f t="shared" si="372"/>
        <v>1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1.0000000000000002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0.99999999999999989</v>
      </c>
      <c r="G582" s="179">
        <f t="shared" si="372"/>
        <v>0.99999999999999989</v>
      </c>
      <c r="H582" s="179">
        <f t="shared" si="372"/>
        <v>1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1.0000000000000002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0.99999999999999989</v>
      </c>
      <c r="G583" s="179">
        <f t="shared" si="372"/>
        <v>0.99999999999999989</v>
      </c>
      <c r="H583" s="179">
        <f t="shared" si="372"/>
        <v>1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1.0000000000000002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0.99999999999999989</v>
      </c>
      <c r="G584" s="179">
        <f t="shared" si="381"/>
        <v>0.99999999999999989</v>
      </c>
      <c r="H584" s="179">
        <f t="shared" si="381"/>
        <v>1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1.0000000000000002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0.99999999999999989</v>
      </c>
      <c r="G585" s="179">
        <f t="shared" si="381"/>
        <v>0.99999999999999989</v>
      </c>
      <c r="H585" s="179">
        <f t="shared" si="381"/>
        <v>1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1.0000000000000002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0.99999999999999989</v>
      </c>
      <c r="G586" s="179">
        <f t="shared" si="381"/>
        <v>0.99999999999999989</v>
      </c>
      <c r="H586" s="179">
        <f t="shared" si="381"/>
        <v>1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1.0000000000000002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0.99999999999999989</v>
      </c>
      <c r="G587" s="179">
        <f t="shared" si="381"/>
        <v>0.99999999999999989</v>
      </c>
      <c r="H587" s="179">
        <f t="shared" si="381"/>
        <v>1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1.0000000000000002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0.99999999999999989</v>
      </c>
      <c r="G588" s="179">
        <f t="shared" si="381"/>
        <v>0.99999999999999989</v>
      </c>
      <c r="H588" s="179">
        <f t="shared" si="381"/>
        <v>1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1.0000000000000002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0.99999999999999989</v>
      </c>
      <c r="G589" s="179">
        <f t="shared" si="381"/>
        <v>0.99999999999999989</v>
      </c>
      <c r="H589" s="179">
        <f t="shared" si="381"/>
        <v>1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1.0000000000000002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0.99999999999999989</v>
      </c>
      <c r="G590" s="179">
        <f t="shared" si="381"/>
        <v>0.99999999999999989</v>
      </c>
      <c r="H590" s="179">
        <f t="shared" si="381"/>
        <v>1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1.0000000000000002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0.99999999999999989</v>
      </c>
      <c r="G591" s="179">
        <f t="shared" si="381"/>
        <v>0.99999999999999989</v>
      </c>
      <c r="H591" s="179">
        <f t="shared" si="381"/>
        <v>1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1.0000000000000002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0.99999999999999989</v>
      </c>
      <c r="G592" s="179">
        <f t="shared" si="381"/>
        <v>0.99999999999999989</v>
      </c>
      <c r="H592" s="179">
        <f t="shared" si="381"/>
        <v>1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1.0000000000000002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0.99999999999999989</v>
      </c>
      <c r="G593" s="179">
        <f t="shared" si="381"/>
        <v>0.99999999999999989</v>
      </c>
      <c r="H593" s="179">
        <f t="shared" si="381"/>
        <v>1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1.0000000000000002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0.99999999999999989</v>
      </c>
      <c r="G594" s="179">
        <f t="shared" si="381"/>
        <v>0.99999999999999989</v>
      </c>
      <c r="H594" s="179">
        <f t="shared" si="381"/>
        <v>1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1.0000000000000002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0.99999999999999989</v>
      </c>
      <c r="G595" s="179">
        <f t="shared" si="381"/>
        <v>0.99999999999999989</v>
      </c>
      <c r="H595" s="179">
        <f t="shared" si="381"/>
        <v>1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1.0000000000000002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0.99999999999999989</v>
      </c>
      <c r="G596" s="179">
        <f t="shared" si="381"/>
        <v>0.99999999999999989</v>
      </c>
      <c r="H596" s="179">
        <f t="shared" si="381"/>
        <v>1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1.0000000000000002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0.99999999999999989</v>
      </c>
      <c r="G597" s="179">
        <f t="shared" si="381"/>
        <v>0.99999999999999989</v>
      </c>
      <c r="H597" s="179">
        <f t="shared" si="381"/>
        <v>1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1.0000000000000002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0.99999999999999989</v>
      </c>
      <c r="G598" s="179">
        <f t="shared" si="381"/>
        <v>0.99999999999999989</v>
      </c>
      <c r="H598" s="179">
        <f t="shared" si="381"/>
        <v>1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1.0000000000000002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0.99999999999999989</v>
      </c>
      <c r="G599" s="179">
        <f t="shared" si="381"/>
        <v>0.99999999999999989</v>
      </c>
      <c r="H599" s="179">
        <f t="shared" si="381"/>
        <v>1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1.0000000000000002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0.99999999999999989</v>
      </c>
      <c r="G600" s="179">
        <f t="shared" si="389"/>
        <v>0.99999999999999989</v>
      </c>
      <c r="H600" s="179">
        <f t="shared" si="389"/>
        <v>1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1.0000000000000002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0.99999999999999989</v>
      </c>
      <c r="G601" s="179">
        <f t="shared" si="389"/>
        <v>0.99999999999999989</v>
      </c>
      <c r="H601" s="179">
        <f t="shared" si="389"/>
        <v>1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1.0000000000000002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0.99999999999999989</v>
      </c>
      <c r="G602" s="179">
        <f t="shared" si="389"/>
        <v>0.99999999999999989</v>
      </c>
      <c r="H602" s="179">
        <f t="shared" si="389"/>
        <v>1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1.0000000000000002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0.99999999999999989</v>
      </c>
      <c r="G603" s="179">
        <f t="shared" si="389"/>
        <v>0.99999999999999989</v>
      </c>
      <c r="H603" s="179">
        <f t="shared" si="389"/>
        <v>1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1.0000000000000002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0.99999999999999989</v>
      </c>
      <c r="G604" s="179">
        <f t="shared" si="389"/>
        <v>0.99999999999999989</v>
      </c>
      <c r="H604" s="179">
        <f t="shared" si="389"/>
        <v>1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1.0000000000000002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0.99999999999999989</v>
      </c>
      <c r="G605" s="179">
        <f t="shared" si="389"/>
        <v>0.99999999999999989</v>
      </c>
      <c r="H605" s="179">
        <f t="shared" si="389"/>
        <v>1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1.0000000000000002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0.99999999999999989</v>
      </c>
      <c r="G606" s="179">
        <f t="shared" si="389"/>
        <v>0.99999999999999989</v>
      </c>
      <c r="H606" s="179">
        <f t="shared" si="389"/>
        <v>1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1.0000000000000002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0.99999999999999989</v>
      </c>
      <c r="G607" s="179">
        <f t="shared" si="389"/>
        <v>0.99999999999999989</v>
      </c>
      <c r="H607" s="179">
        <f t="shared" si="389"/>
        <v>1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1.0000000000000002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0.99999999999999989</v>
      </c>
      <c r="G608" s="179">
        <f t="shared" si="389"/>
        <v>0.99999999999999989</v>
      </c>
      <c r="H608" s="179">
        <f t="shared" si="389"/>
        <v>1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1.0000000000000002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0.99999999999999989</v>
      </c>
      <c r="G609" s="179">
        <f t="shared" si="389"/>
        <v>0.99999999999999989</v>
      </c>
      <c r="H609" s="179">
        <f t="shared" si="389"/>
        <v>1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1.0000000000000002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0.99999999999999989</v>
      </c>
      <c r="G610" s="179">
        <f t="shared" si="389"/>
        <v>0.99999999999999989</v>
      </c>
      <c r="H610" s="179">
        <f t="shared" si="389"/>
        <v>1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1.0000000000000002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0.99999999999999989</v>
      </c>
      <c r="G611" s="179">
        <f t="shared" si="389"/>
        <v>0.99999999999999989</v>
      </c>
      <c r="H611" s="179">
        <f t="shared" si="389"/>
        <v>1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1.0000000000000002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0.99999999999999989</v>
      </c>
      <c r="G612" s="179">
        <f t="shared" si="389"/>
        <v>0.99999999999999989</v>
      </c>
      <c r="H612" s="179">
        <f t="shared" si="389"/>
        <v>1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1.0000000000000002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0.99999999999999989</v>
      </c>
      <c r="G613" s="179">
        <f t="shared" si="389"/>
        <v>0.99999999999999989</v>
      </c>
      <c r="H613" s="179">
        <f t="shared" si="389"/>
        <v>1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1.0000000000000002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0.99999999999999989</v>
      </c>
      <c r="G614" s="179">
        <f t="shared" si="389"/>
        <v>0.99999999999999989</v>
      </c>
      <c r="H614" s="179">
        <f t="shared" si="389"/>
        <v>1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1.0000000000000002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0.99999999999999989</v>
      </c>
      <c r="G615" s="179">
        <f t="shared" si="389"/>
        <v>0.99999999999999989</v>
      </c>
      <c r="H615" s="179">
        <f t="shared" si="389"/>
        <v>1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1.0000000000000002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0.99999999999999989</v>
      </c>
      <c r="G616" s="179">
        <f t="shared" si="398"/>
        <v>0.99999999999999989</v>
      </c>
      <c r="H616" s="179">
        <f t="shared" si="398"/>
        <v>1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1.0000000000000002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0.99999999999999989</v>
      </c>
      <c r="G617" s="179">
        <f t="shared" si="398"/>
        <v>0.99999999999999989</v>
      </c>
      <c r="H617" s="179">
        <f t="shared" si="398"/>
        <v>1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1.0000000000000002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0.99999999999999989</v>
      </c>
      <c r="G618" s="179">
        <f t="shared" si="398"/>
        <v>0.99999999999999989</v>
      </c>
      <c r="H618" s="179">
        <f t="shared" si="398"/>
        <v>1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1.0000000000000002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0.99999999999999989</v>
      </c>
      <c r="G619" s="179">
        <f t="shared" si="398"/>
        <v>0.99999999999999989</v>
      </c>
      <c r="H619" s="179">
        <f t="shared" si="398"/>
        <v>1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1.0000000000000002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0.99999999999999989</v>
      </c>
      <c r="G620" s="179">
        <f t="shared" si="398"/>
        <v>0.99999999999999989</v>
      </c>
      <c r="H620" s="179">
        <f t="shared" si="398"/>
        <v>1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1.0000000000000002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0.99999999999999989</v>
      </c>
      <c r="G621" s="179">
        <f t="shared" si="398"/>
        <v>0.99999999999999989</v>
      </c>
      <c r="H621" s="179">
        <f t="shared" si="398"/>
        <v>1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1.0000000000000002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0.99999999999999989</v>
      </c>
      <c r="G622" s="179">
        <f t="shared" si="398"/>
        <v>0.99999999999999989</v>
      </c>
      <c r="H622" s="179">
        <f t="shared" si="398"/>
        <v>1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1.0000000000000002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0.99999999999999989</v>
      </c>
      <c r="G623" s="179">
        <f t="shared" si="398"/>
        <v>0.99999999999999989</v>
      </c>
      <c r="H623" s="179">
        <f t="shared" si="398"/>
        <v>1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1.0000000000000002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0.99999999999999989</v>
      </c>
      <c r="G624" s="179">
        <f t="shared" si="398"/>
        <v>0.99999999999999989</v>
      </c>
      <c r="H624" s="179">
        <f t="shared" si="398"/>
        <v>1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1.0000000000000002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0.99999999999999989</v>
      </c>
      <c r="G625" s="179">
        <f t="shared" si="398"/>
        <v>0.99999999999999989</v>
      </c>
      <c r="H625" s="179">
        <f t="shared" si="398"/>
        <v>1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1.0000000000000002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0.99999999999999989</v>
      </c>
      <c r="G626" s="179">
        <f t="shared" si="398"/>
        <v>0.99999999999999989</v>
      </c>
      <c r="H626" s="179">
        <f t="shared" si="398"/>
        <v>1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1.0000000000000002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0.99999999999999989</v>
      </c>
      <c r="G627" s="179">
        <f t="shared" si="398"/>
        <v>0.99999999999999989</v>
      </c>
      <c r="H627" s="179">
        <f t="shared" si="398"/>
        <v>1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1.0000000000000002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0.99999999999999989</v>
      </c>
      <c r="G628" s="179">
        <f t="shared" si="398"/>
        <v>0.99999999999999989</v>
      </c>
      <c r="H628" s="179">
        <f t="shared" si="398"/>
        <v>1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1.0000000000000002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0.99999999999999989</v>
      </c>
      <c r="G629" s="179">
        <f t="shared" si="398"/>
        <v>0.99999999999999989</v>
      </c>
      <c r="H629" s="179">
        <f t="shared" si="398"/>
        <v>1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1.0000000000000002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0.99999999999999989</v>
      </c>
      <c r="G630" s="179">
        <f t="shared" si="398"/>
        <v>0.99999999999999989</v>
      </c>
      <c r="H630" s="179">
        <f t="shared" si="398"/>
        <v>1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1.0000000000000002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0.99999999999999989</v>
      </c>
      <c r="G631" s="179">
        <f t="shared" si="398"/>
        <v>0.99999999999999989</v>
      </c>
      <c r="H631" s="179">
        <f t="shared" si="398"/>
        <v>1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1.0000000000000002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0.99999999999999989</v>
      </c>
      <c r="G632" s="179">
        <f t="shared" si="407"/>
        <v>0.99999999999999989</v>
      </c>
      <c r="H632" s="179">
        <f t="shared" si="407"/>
        <v>1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1.0000000000000002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0.99999999999999989</v>
      </c>
      <c r="G633" s="179">
        <f t="shared" si="407"/>
        <v>0.99999999999999989</v>
      </c>
      <c r="H633" s="179">
        <f t="shared" si="407"/>
        <v>1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1.0000000000000002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0.99999999999999989</v>
      </c>
      <c r="G634" s="179">
        <f t="shared" si="407"/>
        <v>0.99999999999999989</v>
      </c>
      <c r="H634" s="179">
        <f t="shared" si="407"/>
        <v>1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1.0000000000000002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0.99999999999999989</v>
      </c>
      <c r="G635" s="179">
        <f t="shared" si="407"/>
        <v>0.99999999999999989</v>
      </c>
      <c r="H635" s="179">
        <f t="shared" si="407"/>
        <v>1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1.0000000000000002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0.99999999999999989</v>
      </c>
      <c r="G636" s="179">
        <f t="shared" si="407"/>
        <v>0.99999999999999989</v>
      </c>
      <c r="H636" s="179">
        <f t="shared" si="407"/>
        <v>1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1.0000000000000002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0.99999999999999989</v>
      </c>
      <c r="G637" s="179">
        <f t="shared" si="407"/>
        <v>0.99999999999999989</v>
      </c>
      <c r="H637" s="179">
        <f t="shared" si="407"/>
        <v>1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1.0000000000000002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0.99999999999999989</v>
      </c>
      <c r="G638" s="179">
        <f t="shared" si="407"/>
        <v>0.99999999999999989</v>
      </c>
      <c r="H638" s="179">
        <f t="shared" si="407"/>
        <v>1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1.0000000000000002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0.99999999999999989</v>
      </c>
      <c r="G639" s="179">
        <f t="shared" si="407"/>
        <v>0.99999999999999989</v>
      </c>
      <c r="H639" s="179">
        <f t="shared" si="407"/>
        <v>1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1.0000000000000002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0.99999999999999989</v>
      </c>
      <c r="G640" s="179">
        <f t="shared" si="407"/>
        <v>0.99999999999999989</v>
      </c>
      <c r="H640" s="179">
        <f t="shared" si="407"/>
        <v>1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1.0000000000000002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0.99999999999999989</v>
      </c>
      <c r="G641" s="179">
        <f t="shared" si="407"/>
        <v>0.99999999999999989</v>
      </c>
      <c r="H641" s="179">
        <f t="shared" si="407"/>
        <v>1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1.0000000000000002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0.99999999999999989</v>
      </c>
      <c r="G642" s="179">
        <f t="shared" si="407"/>
        <v>0.99999999999999989</v>
      </c>
      <c r="H642" s="179">
        <f t="shared" si="407"/>
        <v>1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1.0000000000000002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0.99999999999999989</v>
      </c>
      <c r="G643" s="179">
        <f t="shared" si="407"/>
        <v>0.99999999999999989</v>
      </c>
      <c r="H643" s="179">
        <f t="shared" si="407"/>
        <v>1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1.0000000000000002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0.99999999999999989</v>
      </c>
      <c r="G644" s="179">
        <f t="shared" si="407"/>
        <v>0.99999999999999989</v>
      </c>
      <c r="H644" s="179">
        <f t="shared" si="407"/>
        <v>1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1.0000000000000002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0.99999999999999989</v>
      </c>
      <c r="G645" s="179">
        <f t="shared" si="407"/>
        <v>0.99999999999999989</v>
      </c>
      <c r="H645" s="179">
        <f t="shared" si="407"/>
        <v>1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1.0000000000000002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0.99999999999999989</v>
      </c>
      <c r="G646" s="179">
        <f t="shared" si="407"/>
        <v>0.99999999999999989</v>
      </c>
      <c r="H646" s="179">
        <f t="shared" si="407"/>
        <v>1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1.0000000000000002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0.99999999999999989</v>
      </c>
      <c r="G647" s="179">
        <f t="shared" si="407"/>
        <v>0.99999999999999989</v>
      </c>
      <c r="H647" s="179">
        <f t="shared" si="407"/>
        <v>1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1.0000000000000002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0.99999999999999989</v>
      </c>
      <c r="G648" s="179">
        <f t="shared" si="416"/>
        <v>0.99999999999999989</v>
      </c>
      <c r="H648" s="179">
        <f t="shared" si="416"/>
        <v>1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1.0000000000000002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0.99999999999999989</v>
      </c>
      <c r="G649" s="179">
        <f t="shared" si="416"/>
        <v>0.99999999999999989</v>
      </c>
      <c r="H649" s="179">
        <f t="shared" si="416"/>
        <v>1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1.0000000000000002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0.99999999999999989</v>
      </c>
      <c r="G650" s="179">
        <f t="shared" si="416"/>
        <v>0.99999999999999989</v>
      </c>
      <c r="H650" s="179">
        <f t="shared" si="416"/>
        <v>1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1.0000000000000002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0.99999999999999989</v>
      </c>
      <c r="G651" s="179">
        <f t="shared" si="416"/>
        <v>0.99999999999999989</v>
      </c>
      <c r="H651" s="179">
        <f t="shared" si="416"/>
        <v>1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1.0000000000000002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0.99999999999999989</v>
      </c>
      <c r="G652" s="179">
        <f t="shared" si="416"/>
        <v>0.99999999999999989</v>
      </c>
      <c r="H652" s="179">
        <f t="shared" si="416"/>
        <v>1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1.0000000000000002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0.99999999999999989</v>
      </c>
      <c r="G653" s="179">
        <f t="shared" si="416"/>
        <v>0.99999999999999989</v>
      </c>
      <c r="H653" s="179">
        <f t="shared" si="416"/>
        <v>1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1.0000000000000002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0.99999999999999989</v>
      </c>
      <c r="G654" s="179">
        <f t="shared" si="416"/>
        <v>0.99999999999999989</v>
      </c>
      <c r="H654" s="179">
        <f t="shared" si="416"/>
        <v>1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1.0000000000000002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0.99999999999999989</v>
      </c>
      <c r="G655" s="179">
        <f t="shared" si="416"/>
        <v>0.99999999999999989</v>
      </c>
      <c r="H655" s="179">
        <f t="shared" si="416"/>
        <v>1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1.0000000000000002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0.99999999999999989</v>
      </c>
      <c r="G656" s="179">
        <f t="shared" si="416"/>
        <v>0.99999999999999989</v>
      </c>
      <c r="H656" s="179">
        <f t="shared" si="416"/>
        <v>1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1.0000000000000002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0.99999999999999989</v>
      </c>
      <c r="G657" s="179">
        <f t="shared" si="416"/>
        <v>0.99999999999999989</v>
      </c>
      <c r="H657" s="179">
        <f t="shared" si="416"/>
        <v>1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1.0000000000000002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0.99999999999999989</v>
      </c>
      <c r="G658" s="179">
        <f t="shared" si="416"/>
        <v>0.99999999999999989</v>
      </c>
      <c r="H658" s="179">
        <f t="shared" si="416"/>
        <v>1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1.0000000000000002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0.99999999999999989</v>
      </c>
      <c r="G659" s="179">
        <f t="shared" si="416"/>
        <v>0.99999999999999989</v>
      </c>
      <c r="H659" s="179">
        <f t="shared" si="416"/>
        <v>1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1.0000000000000002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0.99999999999999989</v>
      </c>
      <c r="G660" s="179">
        <f t="shared" si="416"/>
        <v>0.99999999999999989</v>
      </c>
      <c r="H660" s="179">
        <f t="shared" si="416"/>
        <v>1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1.0000000000000002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0.99999999999999989</v>
      </c>
      <c r="G661" s="179">
        <f t="shared" si="416"/>
        <v>0.99999999999999989</v>
      </c>
      <c r="H661" s="179">
        <f t="shared" si="416"/>
        <v>1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1.0000000000000002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0.99999999999999989</v>
      </c>
      <c r="G662" s="179">
        <f t="shared" si="416"/>
        <v>0.99999999999999989</v>
      </c>
      <c r="H662" s="179">
        <f t="shared" si="416"/>
        <v>1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1.0000000000000002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0.99999999999999989</v>
      </c>
      <c r="G663" s="179">
        <f t="shared" si="416"/>
        <v>0.99999999999999989</v>
      </c>
      <c r="H663" s="179">
        <f t="shared" si="416"/>
        <v>1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1.0000000000000002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0.99999999999999989</v>
      </c>
      <c r="G664" s="179">
        <f t="shared" si="426"/>
        <v>0.99999999999999989</v>
      </c>
      <c r="H664" s="179">
        <f t="shared" si="426"/>
        <v>1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1.0000000000000002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0.99999999999999989</v>
      </c>
      <c r="G665" s="179">
        <f t="shared" si="426"/>
        <v>0.99999999999999989</v>
      </c>
      <c r="H665" s="179">
        <f t="shared" si="426"/>
        <v>1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1.0000000000000002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0.99999999999999989</v>
      </c>
      <c r="G666" s="179">
        <f t="shared" si="426"/>
        <v>0.99999999999999989</v>
      </c>
      <c r="H666" s="179">
        <f t="shared" si="426"/>
        <v>1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1.0000000000000002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0.99999999999999989</v>
      </c>
      <c r="G667" s="179">
        <f t="shared" si="426"/>
        <v>0.99999999999999989</v>
      </c>
      <c r="H667" s="179">
        <f t="shared" si="426"/>
        <v>1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1.0000000000000002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0.99999999999999989</v>
      </c>
      <c r="G668" s="179">
        <f t="shared" si="426"/>
        <v>0.99999999999999989</v>
      </c>
      <c r="H668" s="179">
        <f t="shared" si="426"/>
        <v>1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1.0000000000000002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0.99999999999999989</v>
      </c>
      <c r="G669" s="179">
        <f t="shared" si="426"/>
        <v>0.99999999999999989</v>
      </c>
      <c r="H669" s="179">
        <f t="shared" si="426"/>
        <v>1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1.0000000000000002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0.99999999999999989</v>
      </c>
      <c r="G670" s="179">
        <f t="shared" si="426"/>
        <v>0.99999999999999989</v>
      </c>
      <c r="H670" s="179">
        <f t="shared" si="426"/>
        <v>1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1.0000000000000002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0.99999999999999989</v>
      </c>
      <c r="G671" s="194">
        <f t="shared" si="426"/>
        <v>0.99999999999999989</v>
      </c>
      <c r="H671" s="194">
        <f t="shared" si="426"/>
        <v>1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1.0000000000000002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0.28301418941540502</v>
      </c>
      <c r="G679" s="175">
        <f t="shared" si="428"/>
        <v>0.6064436156585219</v>
      </c>
      <c r="H679" s="175">
        <f t="shared" si="428"/>
        <v>0.78866264383464535</v>
      </c>
      <c r="I679" s="175">
        <f t="shared" si="428"/>
        <v>0.88867482115634955</v>
      </c>
      <c r="J679" s="175">
        <f t="shared" si="428"/>
        <v>0.94349852066476858</v>
      </c>
      <c r="K679" s="175">
        <f t="shared" si="428"/>
        <v>0.97190012649778945</v>
      </c>
      <c r="L679" s="175">
        <f t="shared" si="428"/>
        <v>0.98414793026261149</v>
      </c>
      <c r="M679" s="175">
        <f t="shared" si="428"/>
        <v>0.99271535364425045</v>
      </c>
      <c r="N679" s="175">
        <f t="shared" si="428"/>
        <v>0.99630148614190439</v>
      </c>
      <c r="O679" s="175">
        <f t="shared" si="428"/>
        <v>0.99809970198703846</v>
      </c>
      <c r="P679" s="175">
        <f t="shared" si="428"/>
        <v>0.99905407233048338</v>
      </c>
      <c r="Q679" s="175">
        <f t="shared" si="428"/>
        <v>0.99954404889321136</v>
      </c>
      <c r="R679" s="175">
        <f t="shared" si="428"/>
        <v>0.99978310601629361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0.27162051291695349</v>
      </c>
      <c r="H680" s="179">
        <f t="shared" si="428"/>
        <v>0.5993444357192792</v>
      </c>
      <c r="I680" s="179">
        <f t="shared" si="428"/>
        <v>0.78431394776752905</v>
      </c>
      <c r="J680" s="179">
        <f t="shared" si="428"/>
        <v>0.88890862566641116</v>
      </c>
      <c r="K680" s="179">
        <f t="shared" si="428"/>
        <v>0.94428091540800396</v>
      </c>
      <c r="L680" s="179">
        <f t="shared" si="428"/>
        <v>0.96847500068150205</v>
      </c>
      <c r="M680" s="179">
        <f t="shared" si="428"/>
        <v>0.98546516013187946</v>
      </c>
      <c r="N680" s="179">
        <f t="shared" si="428"/>
        <v>0.99261203829254052</v>
      </c>
      <c r="O680" s="179">
        <f t="shared" si="428"/>
        <v>0.99620187537298388</v>
      </c>
      <c r="P680" s="179">
        <f t="shared" si="428"/>
        <v>0.99810875433842183</v>
      </c>
      <c r="Q680" s="179">
        <f t="shared" si="428"/>
        <v>0.99908823250723378</v>
      </c>
      <c r="R680" s="179">
        <f t="shared" si="428"/>
        <v>0.99956624135809502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-0.47569249985412809</v>
      </c>
      <c r="G681" s="179" t="e">
        <f t="shared" si="428"/>
        <v>#DIV/0!</v>
      </c>
      <c r="H681" s="179">
        <f t="shared" si="428"/>
        <v>0.27070089590355034</v>
      </c>
      <c r="I681" s="179">
        <f t="shared" si="428"/>
        <v>0.59476542398796373</v>
      </c>
      <c r="J681" s="179">
        <f t="shared" si="428"/>
        <v>0.78633087979393967</v>
      </c>
      <c r="K681" s="179">
        <f t="shared" si="428"/>
        <v>0.89122383498100421</v>
      </c>
      <c r="L681" s="179">
        <f t="shared" si="428"/>
        <v>0.93813400608634012</v>
      </c>
      <c r="M681" s="179">
        <f t="shared" si="428"/>
        <v>0.97129381397321646</v>
      </c>
      <c r="N681" s="179">
        <f t="shared" si="428"/>
        <v>0.98537652251891739</v>
      </c>
      <c r="O681" s="179">
        <f t="shared" si="428"/>
        <v>0.99247365990460867</v>
      </c>
      <c r="P681" s="179">
        <f t="shared" si="428"/>
        <v>0.99624990566686211</v>
      </c>
      <c r="Q681" s="179">
        <f t="shared" si="428"/>
        <v>0.99819146318522611</v>
      </c>
      <c r="R681" s="179">
        <f t="shared" si="428"/>
        <v>0.99913948224609195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-0.20205912533085174</v>
      </c>
      <c r="G682" s="179">
        <f t="shared" si="428"/>
        <v>-0.47979360105891805</v>
      </c>
      <c r="H682" s="179" t="e">
        <f t="shared" si="428"/>
        <v>#DIV/0!</v>
      </c>
      <c r="I682" s="179">
        <f t="shared" si="428"/>
        <v>0.25960843853511334</v>
      </c>
      <c r="J682" s="179">
        <f t="shared" si="428"/>
        <v>0.59536965716865176</v>
      </c>
      <c r="K682" s="179">
        <f t="shared" si="428"/>
        <v>0.78890544804555263</v>
      </c>
      <c r="L682" s="179">
        <f t="shared" si="428"/>
        <v>0.87890293774657058</v>
      </c>
      <c r="M682" s="179">
        <f t="shared" si="428"/>
        <v>0.94310923420561621</v>
      </c>
      <c r="N682" s="179">
        <f t="shared" si="428"/>
        <v>0.97089307230221233</v>
      </c>
      <c r="O682" s="179">
        <f t="shared" si="428"/>
        <v>0.98498587592878384</v>
      </c>
      <c r="P682" s="179">
        <f t="shared" si="428"/>
        <v>0.99250936688405911</v>
      </c>
      <c r="Q682" s="179">
        <f t="shared" si="428"/>
        <v>0.9963850423915388</v>
      </c>
      <c r="R682" s="179">
        <f t="shared" si="428"/>
        <v>0.99827942565580663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-5.724214873003744E-2</v>
      </c>
      <c r="G683" s="179">
        <f t="shared" si="428"/>
        <v>-0.21740201981376667</v>
      </c>
      <c r="H683" s="179">
        <f t="shared" si="428"/>
        <v>-0.48794491827970526</v>
      </c>
      <c r="I683" s="179" t="e">
        <f t="shared" si="428"/>
        <v>#DIV/0!</v>
      </c>
      <c r="J683" s="179">
        <f t="shared" si="428"/>
        <v>0.2697574664773818</v>
      </c>
      <c r="K683" s="179">
        <f t="shared" si="428"/>
        <v>0.60487219007655646</v>
      </c>
      <c r="L683" s="179">
        <f t="shared" si="428"/>
        <v>0.77082742051087727</v>
      </c>
      <c r="M683" s="179">
        <f t="shared" si="428"/>
        <v>0.88988860714813234</v>
      </c>
      <c r="N683" s="179">
        <f t="shared" si="428"/>
        <v>0.94321667963403</v>
      </c>
      <c r="O683" s="179">
        <f t="shared" si="428"/>
        <v>0.97058624212919387</v>
      </c>
      <c r="P683" s="179">
        <f t="shared" si="428"/>
        <v>0.98528904220949154</v>
      </c>
      <c r="Q683" s="179">
        <f t="shared" si="428"/>
        <v>0.99289109666575437</v>
      </c>
      <c r="R683" s="179">
        <f t="shared" si="428"/>
        <v>0.99661437522649909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-1.4565507871762537E-2</v>
      </c>
      <c r="G684" s="179">
        <f t="shared" si="428"/>
        <v>-6.0732855039195982E-2</v>
      </c>
      <c r="H684" s="179">
        <f t="shared" si="428"/>
        <v>-0.23103989262120206</v>
      </c>
      <c r="I684" s="179">
        <f t="shared" si="428"/>
        <v>-0.48713277674069755</v>
      </c>
      <c r="J684" s="179" t="e">
        <f t="shared" si="428"/>
        <v>#DIV/0!</v>
      </c>
      <c r="K684" s="179">
        <f t="shared" si="428"/>
        <v>0.27289601186128698</v>
      </c>
      <c r="L684" s="179">
        <f t="shared" si="428"/>
        <v>0.57387701356249254</v>
      </c>
      <c r="M684" s="179">
        <f t="shared" si="428"/>
        <v>0.78676658409779077</v>
      </c>
      <c r="N684" s="179">
        <f t="shared" si="428"/>
        <v>0.88844982689757024</v>
      </c>
      <c r="O684" s="179">
        <f t="shared" si="428"/>
        <v>0.94174907747457348</v>
      </c>
      <c r="P684" s="179">
        <f t="shared" si="428"/>
        <v>0.97072354023499041</v>
      </c>
      <c r="Q684" s="179">
        <f t="shared" si="428"/>
        <v>0.98581467231285558</v>
      </c>
      <c r="R684" s="179">
        <f t="shared" si="428"/>
        <v>0.99323586233792593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-3.6544114928373102E-3</v>
      </c>
      <c r="G685" s="179">
        <f t="shared" si="428"/>
        <v>-1.5499427708561333E-2</v>
      </c>
      <c r="H685" s="179">
        <f t="shared" si="428"/>
        <v>-6.5598563313781486E-2</v>
      </c>
      <c r="I685" s="179">
        <f t="shared" si="428"/>
        <v>-0.22883575515661089</v>
      </c>
      <c r="J685" s="179">
        <f t="shared" si="428"/>
        <v>-0.48661909448520285</v>
      </c>
      <c r="K685" s="179" t="e">
        <f t="shared" si="428"/>
        <v>#DIV/0!</v>
      </c>
      <c r="L685" s="179">
        <f t="shared" si="428"/>
        <v>0.24826320513844508</v>
      </c>
      <c r="M685" s="179">
        <f t="shared" si="428"/>
        <v>0.59704298977890558</v>
      </c>
      <c r="N685" s="179">
        <f t="shared" si="428"/>
        <v>0.78424495890325019</v>
      </c>
      <c r="O685" s="179">
        <f t="shared" si="428"/>
        <v>0.88569860340186135</v>
      </c>
      <c r="P685" s="179">
        <f t="shared" si="428"/>
        <v>0.94201496474702895</v>
      </c>
      <c r="Q685" s="179">
        <f t="shared" si="428"/>
        <v>0.97175753527589614</v>
      </c>
      <c r="R685" s="179">
        <f t="shared" si="428"/>
        <v>0.98649997051673277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-9.1432721018227961E-4</v>
      </c>
      <c r="G686" s="179">
        <f t="shared" si="428"/>
        <v>-3.8913694892389003E-3</v>
      </c>
      <c r="H686" s="179">
        <f t="shared" si="428"/>
        <v>-1.6802721909893244E-2</v>
      </c>
      <c r="I686" s="179">
        <f t="shared" si="428"/>
        <v>-6.4941753037262351E-2</v>
      </c>
      <c r="J686" s="179">
        <f t="shared" si="428"/>
        <v>-0.22756926348642223</v>
      </c>
      <c r="K686" s="179">
        <f t="shared" si="428"/>
        <v>-0.48341397842646028</v>
      </c>
      <c r="L686" s="179" t="e">
        <f t="shared" si="428"/>
        <v>#DIV/0!</v>
      </c>
      <c r="M686" s="179">
        <f t="shared" si="428"/>
        <v>0.26647657263934965</v>
      </c>
      <c r="N686" s="179">
        <f t="shared" si="428"/>
        <v>0.59331872748657599</v>
      </c>
      <c r="O686" s="179">
        <f t="shared" si="428"/>
        <v>0.77944539898867626</v>
      </c>
      <c r="P686" s="179">
        <f t="shared" si="428"/>
        <v>0.88619641594014642</v>
      </c>
      <c r="Q686" s="179">
        <f t="shared" si="428"/>
        <v>0.94401444899726517</v>
      </c>
      <c r="R686" s="179">
        <f t="shared" si="428"/>
        <v>0.9731113351076478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-2.2862429409185479E-4</v>
      </c>
      <c r="G687" s="179">
        <f t="shared" si="428"/>
        <v>-9.737711177200542E-4</v>
      </c>
      <c r="H687" s="179">
        <f t="shared" si="428"/>
        <v>-4.2220940179315365E-3</v>
      </c>
      <c r="I687" s="179">
        <f t="shared" si="428"/>
        <v>-1.6636310473183934E-2</v>
      </c>
      <c r="J687" s="179">
        <f t="shared" si="428"/>
        <v>-6.4485676125393632E-2</v>
      </c>
      <c r="K687" s="179">
        <f t="shared" si="428"/>
        <v>-0.21991657965367703</v>
      </c>
      <c r="L687" s="179">
        <f t="shared" si="428"/>
        <v>-0.51218309011951502</v>
      </c>
      <c r="M687" s="179" t="e">
        <f t="shared" si="428"/>
        <v>#DIV/0!</v>
      </c>
      <c r="N687" s="179">
        <f t="shared" si="428"/>
        <v>0.26347097324078028</v>
      </c>
      <c r="O687" s="179">
        <f t="shared" si="428"/>
        <v>0.58629237403636814</v>
      </c>
      <c r="P687" s="179">
        <f t="shared" si="428"/>
        <v>0.78031168373713644</v>
      </c>
      <c r="Q687" s="179">
        <f t="shared" si="428"/>
        <v>0.88992569319945047</v>
      </c>
      <c r="R687" s="179">
        <f t="shared" si="428"/>
        <v>0.94665591146021866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-5.7158643281963271E-5</v>
      </c>
      <c r="G688" s="179">
        <f t="shared" si="428"/>
        <v>-2.4349762408260297E-4</v>
      </c>
      <c r="H688" s="179">
        <f t="shared" si="428"/>
        <v>-1.0567387538729916E-3</v>
      </c>
      <c r="I688" s="179">
        <f t="shared" si="428"/>
        <v>-4.1804935672894806E-3</v>
      </c>
      <c r="J688" s="179">
        <f t="shared" si="428"/>
        <v>-1.6513813739597476E-2</v>
      </c>
      <c r="K688" s="179">
        <f t="shared" si="428"/>
        <v>-6.1758650486461911E-2</v>
      </c>
      <c r="L688" s="179">
        <f t="shared" si="428"/>
        <v>-0.3083426627495055</v>
      </c>
      <c r="M688" s="179">
        <f t="shared" si="428"/>
        <v>-0.49009773193674366</v>
      </c>
      <c r="N688" s="179" t="e">
        <f t="shared" si="428"/>
        <v>#DIV/0!</v>
      </c>
      <c r="O688" s="179">
        <f t="shared" si="428"/>
        <v>0.25788272861969708</v>
      </c>
      <c r="P688" s="179">
        <f t="shared" si="428"/>
        <v>0.58755458815832406</v>
      </c>
      <c r="Q688" s="179">
        <f t="shared" si="428"/>
        <v>0.78672497773424965</v>
      </c>
      <c r="R688" s="179">
        <f t="shared" si="428"/>
        <v>0.89495188784411994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-1.4289818759610651E-5</v>
      </c>
      <c r="G689" s="179">
        <f t="shared" si="428"/>
        <v>-6.0877734482216482E-5</v>
      </c>
      <c r="H689" s="179">
        <f t="shared" si="428"/>
        <v>-2.6425679249970387E-4</v>
      </c>
      <c r="I689" s="179">
        <f t="shared" si="428"/>
        <v>-1.0463427801050919E-3</v>
      </c>
      <c r="J689" s="179">
        <f t="shared" si="428"/>
        <v>-4.1493876658611527E-3</v>
      </c>
      <c r="K689" s="179">
        <f t="shared" si="428"/>
        <v>-1.5783116289232447E-2</v>
      </c>
      <c r="L689" s="179">
        <f t="shared" si="428"/>
        <v>-9.6594319194975187E-2</v>
      </c>
      <c r="M689" s="179">
        <f t="shared" si="428"/>
        <v>-0.23637486466719501</v>
      </c>
      <c r="N689" s="179">
        <f t="shared" si="428"/>
        <v>-0.49340602585788146</v>
      </c>
      <c r="O689" s="179" t="e">
        <f t="shared" si="428"/>
        <v>#DIV/0!</v>
      </c>
      <c r="P689" s="179">
        <f t="shared" si="428"/>
        <v>0.25887878051028296</v>
      </c>
      <c r="Q689" s="179">
        <f t="shared" si="428"/>
        <v>0.59646536654603144</v>
      </c>
      <c r="R689" s="179">
        <f t="shared" si="428"/>
        <v>0.7958051322225439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-3.5724644778877218E-6</v>
      </c>
      <c r="G690" s="179">
        <f t="shared" si="428"/>
        <v>-1.5219638559018604E-5</v>
      </c>
      <c r="H690" s="179">
        <f t="shared" si="428"/>
        <v>-6.60685847986726E-5</v>
      </c>
      <c r="I690" s="179">
        <f t="shared" si="428"/>
        <v>-2.6165817444017569E-4</v>
      </c>
      <c r="J690" s="179">
        <f t="shared" si="428"/>
        <v>-1.0385380611417493E-3</v>
      </c>
      <c r="K690" s="179">
        <f t="shared" si="428"/>
        <v>-3.9639407029715308E-3</v>
      </c>
      <c r="L690" s="179">
        <f t="shared" si="428"/>
        <v>-2.5348028888295647E-2</v>
      </c>
      <c r="M690" s="179">
        <f t="shared" si="428"/>
        <v>-6.768521318261557E-2</v>
      </c>
      <c r="N690" s="179">
        <f t="shared" si="428"/>
        <v>-0.2452767374668853</v>
      </c>
      <c r="O690" s="179">
        <f t="shared" si="428"/>
        <v>-0.49988902685781339</v>
      </c>
      <c r="P690" s="179" t="e">
        <f t="shared" si="428"/>
        <v>#DIV/0!</v>
      </c>
      <c r="Q690" s="179">
        <f t="shared" si="428"/>
        <v>0.26348589323141103</v>
      </c>
      <c r="R690" s="179">
        <f t="shared" si="428"/>
        <v>0.61108323735664349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-9.0746375244414597E-7</v>
      </c>
      <c r="G691" s="179">
        <f t="shared" si="428"/>
        <v>-3.8660445557492674E-6</v>
      </c>
      <c r="H691" s="179">
        <f t="shared" si="428"/>
        <v>-1.6782750949295013E-5</v>
      </c>
      <c r="I691" s="179">
        <f t="shared" si="428"/>
        <v>-6.6469823602335315E-5</v>
      </c>
      <c r="J691" s="179">
        <f t="shared" si="428"/>
        <v>-2.6387681878903263E-4</v>
      </c>
      <c r="K691" s="179">
        <f t="shared" si="428"/>
        <v>-1.0079442358893844E-3</v>
      </c>
      <c r="L691" s="179">
        <f t="shared" si="428"/>
        <v>-6.5077488601370942E-3</v>
      </c>
      <c r="M691" s="179">
        <f t="shared" si="428"/>
        <v>-1.7651827468957802E-2</v>
      </c>
      <c r="N691" s="179">
        <f t="shared" si="428"/>
        <v>-7.2080764811245146E-2</v>
      </c>
      <c r="O691" s="179">
        <f t="shared" si="428"/>
        <v>-0.2676004807690312</v>
      </c>
      <c r="P691" s="179">
        <f t="shared" si="428"/>
        <v>-0.49914488086802361</v>
      </c>
      <c r="Q691" s="179" t="e">
        <f t="shared" si="428"/>
        <v>#DIV/0!</v>
      </c>
      <c r="R691" s="179">
        <f t="shared" si="428"/>
        <v>0.28554812814593877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-2.1972104269333435E-7</v>
      </c>
      <c r="G692" s="179">
        <f t="shared" si="428"/>
        <v>-9.360725603958706E-7</v>
      </c>
      <c r="H692" s="179">
        <f t="shared" si="428"/>
        <v>-4.0635653758891964E-6</v>
      </c>
      <c r="I692" s="179">
        <f t="shared" si="428"/>
        <v>-1.6094379494827807E-5</v>
      </c>
      <c r="J692" s="179">
        <f t="shared" si="428"/>
        <v>-6.3895919639293534E-5</v>
      </c>
      <c r="K692" s="179">
        <f t="shared" si="428"/>
        <v>-2.4411161927247559E-4</v>
      </c>
      <c r="L692" s="179">
        <f t="shared" si="428"/>
        <v>-1.5797285103839624E-3</v>
      </c>
      <c r="M692" s="179">
        <f t="shared" si="428"/>
        <v>-4.2986691677852342E-3</v>
      </c>
      <c r="N692" s="179">
        <f t="shared" si="428"/>
        <v>-1.7979814640038859E-2</v>
      </c>
      <c r="O692" s="179">
        <f t="shared" si="428"/>
        <v>-7.7146960428664105E-2</v>
      </c>
      <c r="P692" s="179">
        <f t="shared" si="428"/>
        <v>-0.25754112897291059</v>
      </c>
      <c r="Q692" s="179">
        <f t="shared" si="428"/>
        <v>-0.4856751029089128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-3.4775829788916478E-9</v>
      </c>
      <c r="G693" s="179">
        <f t="shared" si="428"/>
        <v>-1.4815470821997507E-8</v>
      </c>
      <c r="H693" s="179">
        <f t="shared" si="428"/>
        <v>-6.4315203074892468E-8</v>
      </c>
      <c r="I693" s="179">
        <f t="shared" si="428"/>
        <v>-2.5473133981382178E-7</v>
      </c>
      <c r="J693" s="179">
        <f t="shared" si="428"/>
        <v>-1.011318882284863E-6</v>
      </c>
      <c r="K693" s="179">
        <f t="shared" si="428"/>
        <v>-3.8639160668651578E-6</v>
      </c>
      <c r="L693" s="179">
        <f t="shared" si="428"/>
        <v>-2.5021981098660663E-5</v>
      </c>
      <c r="M693" s="179">
        <f t="shared" si="428"/>
        <v>-6.8147009313738091E-5</v>
      </c>
      <c r="N693" s="179">
        <f t="shared" si="428"/>
        <v>-2.8679641183560682E-4</v>
      </c>
      <c r="O693" s="179">
        <f t="shared" si="428"/>
        <v>-1.2745428928382554E-3</v>
      </c>
      <c r="P693" s="179">
        <f t="shared" si="428"/>
        <v>-4.9889580112787071E-3</v>
      </c>
      <c r="Q693" s="179">
        <f t="shared" si="428"/>
        <v>-1.6553053109617147E-2</v>
      </c>
      <c r="R693" s="179">
        <f t="shared" si="428"/>
        <v>-6.0312460871033209E-2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-8.2309656377673291E-13</v>
      </c>
      <c r="G694" s="179">
        <f t="shared" si="428"/>
        <v>-3.5066203279892628E-12</v>
      </c>
      <c r="H694" s="179">
        <f t="shared" si="428"/>
        <v>-1.5222533591232608E-11</v>
      </c>
      <c r="I694" s="179">
        <f t="shared" si="428"/>
        <v>-6.0291446519312584E-11</v>
      </c>
      <c r="J694" s="179">
        <f t="shared" si="428"/>
        <v>-2.3936549631258603E-10</v>
      </c>
      <c r="K694" s="179">
        <f t="shared" si="428"/>
        <v>-9.1453745446310432E-10</v>
      </c>
      <c r="L694" s="179">
        <f t="shared" si="428"/>
        <v>-5.9224332599738684E-9</v>
      </c>
      <c r="M694" s="179">
        <f t="shared" si="428"/>
        <v>-1.6129861043763206E-8</v>
      </c>
      <c r="N694" s="179">
        <f t="shared" si="428"/>
        <v>-6.7888194264511059E-8</v>
      </c>
      <c r="O694" s="179">
        <f t="shared" si="428"/>
        <v>-3.0183042008777939E-7</v>
      </c>
      <c r="P694" s="179">
        <f t="shared" si="428"/>
        <v>-1.1833860272739294E-6</v>
      </c>
      <c r="Q694" s="179">
        <f t="shared" si="428"/>
        <v>-3.9443107738644129E-6</v>
      </c>
      <c r="R694" s="179">
        <f t="shared" si="428"/>
        <v>-1.4654159927228045E-5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9.9572840717279624E-3</v>
      </c>
      <c r="F807" s="179">
        <f t="shared" si="503"/>
        <v>1.7151172383222009E-2</v>
      </c>
      <c r="G807" s="179">
        <f t="shared" si="503"/>
        <v>1.8820837330723757E-2</v>
      </c>
      <c r="H807" s="179">
        <f t="shared" si="503"/>
        <v>1.6192934378549906E-2</v>
      </c>
      <c r="I807" s="179">
        <f t="shared" si="503"/>
        <v>1.6758958092895723E-2</v>
      </c>
      <c r="J807" s="179">
        <f t="shared" si="503"/>
        <v>1.763346405409431E-2</v>
      </c>
      <c r="K807" s="179">
        <f t="shared" si="503"/>
        <v>1.8275346944533883E-2</v>
      </c>
      <c r="L807" s="179">
        <f t="shared" si="503"/>
        <v>1.5436380459689862E-2</v>
      </c>
      <c r="M807" s="179">
        <f t="shared" si="503"/>
        <v>1.7593376573031217E-2</v>
      </c>
      <c r="N807" s="179">
        <f t="shared" si="503"/>
        <v>1.7238796987391378E-2</v>
      </c>
      <c r="O807" s="179">
        <f t="shared" si="503"/>
        <v>1.6577879752460924E-2</v>
      </c>
      <c r="P807" s="179">
        <f t="shared" si="503"/>
        <v>1.669560683550499E-2</v>
      </c>
      <c r="Q807" s="179">
        <f t="shared" si="503"/>
        <v>1.7823537228910835E-2</v>
      </c>
      <c r="R807" s="179">
        <f t="shared" si="503"/>
        <v>1.8711947432499269E-2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7.4323539534123823E-2</v>
      </c>
      <c r="F808" s="179">
        <f t="shared" si="503"/>
        <v>0.15296193503495795</v>
      </c>
      <c r="G808" s="179">
        <f t="shared" si="503"/>
        <v>0.25521534701599091</v>
      </c>
      <c r="H808" s="179">
        <f t="shared" si="503"/>
        <v>0.27928596496132302</v>
      </c>
      <c r="I808" s="179">
        <f t="shared" si="503"/>
        <v>0.24829169019004457</v>
      </c>
      <c r="J808" s="179">
        <f t="shared" si="503"/>
        <v>0.25927436561415251</v>
      </c>
      <c r="K808" s="179">
        <f t="shared" si="503"/>
        <v>0.27761901599048666</v>
      </c>
      <c r="L808" s="179">
        <f t="shared" si="503"/>
        <v>0.23726488968556228</v>
      </c>
      <c r="M808" s="179">
        <f t="shared" si="503"/>
        <v>0.2711013766417002</v>
      </c>
      <c r="N808" s="179">
        <f t="shared" si="503"/>
        <v>0.26583166938094738</v>
      </c>
      <c r="O808" s="179">
        <f t="shared" si="503"/>
        <v>0.25568631141049281</v>
      </c>
      <c r="P808" s="179">
        <f t="shared" si="503"/>
        <v>0.25751331083522883</v>
      </c>
      <c r="Q808" s="179">
        <f t="shared" si="503"/>
        <v>0.27491348805164517</v>
      </c>
      <c r="R808" s="179">
        <f t="shared" si="503"/>
        <v>0.28861733178625498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7.4814446125710074E-2</v>
      </c>
      <c r="F809" s="179">
        <f t="shared" si="503"/>
        <v>0.15762606568751741</v>
      </c>
      <c r="G809" s="179">
        <f t="shared" si="503"/>
        <v>0.31761259814893011</v>
      </c>
      <c r="H809" s="179">
        <f t="shared" si="503"/>
        <v>0.52184056441429383</v>
      </c>
      <c r="I809" s="179">
        <f t="shared" si="503"/>
        <v>0.57823106580512607</v>
      </c>
      <c r="J809" s="179">
        <f t="shared" si="503"/>
        <v>0.51974177318689918</v>
      </c>
      <c r="K809" s="179">
        <f t="shared" si="503"/>
        <v>0.55331706321114826</v>
      </c>
      <c r="L809" s="179">
        <f t="shared" si="503"/>
        <v>0.48982911566670889</v>
      </c>
      <c r="M809" s="179">
        <f t="shared" si="503"/>
        <v>0.56461856803675681</v>
      </c>
      <c r="N809" s="179">
        <f t="shared" si="503"/>
        <v>0.55517818908972394</v>
      </c>
      <c r="O809" s="179">
        <f t="shared" si="503"/>
        <v>0.53436029448365485</v>
      </c>
      <c r="P809" s="179">
        <f t="shared" si="503"/>
        <v>0.53826867919361732</v>
      </c>
      <c r="Q809" s="179">
        <f t="shared" si="503"/>
        <v>0.57466322520295043</v>
      </c>
      <c r="R809" s="179">
        <f t="shared" si="503"/>
        <v>0.60331570120917744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1.0519716363499193E-2</v>
      </c>
      <c r="F810" s="179">
        <f t="shared" si="506"/>
        <v>2.1812053311218965E-2</v>
      </c>
      <c r="G810" s="179">
        <f t="shared" si="506"/>
        <v>4.5284714897835442E-2</v>
      </c>
      <c r="H810" s="179">
        <f t="shared" si="506"/>
        <v>9.1690636618904905E-2</v>
      </c>
      <c r="I810" s="179">
        <f t="shared" si="506"/>
        <v>0.15027822509682626</v>
      </c>
      <c r="J810" s="179">
        <f t="shared" si="506"/>
        <v>0.1695720448257326</v>
      </c>
      <c r="K810" s="179">
        <f t="shared" si="506"/>
        <v>0.1542072599842669</v>
      </c>
      <c r="L810" s="179">
        <f t="shared" si="506"/>
        <v>0.13818740099765917</v>
      </c>
      <c r="M810" s="179">
        <f t="shared" si="506"/>
        <v>0.16269716642741602</v>
      </c>
      <c r="N810" s="179">
        <f t="shared" si="506"/>
        <v>0.16168045795701189</v>
      </c>
      <c r="O810" s="179">
        <f t="shared" si="506"/>
        <v>0.15604909151116028</v>
      </c>
      <c r="P810" s="179">
        <f t="shared" si="506"/>
        <v>0.15729655351575936</v>
      </c>
      <c r="Q810" s="179">
        <f t="shared" si="506"/>
        <v>0.16796002837299551</v>
      </c>
      <c r="R810" s="179">
        <f t="shared" si="506"/>
        <v>0.17634242901973685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5.6235411070621833E-4</v>
      </c>
      <c r="F811" s="179">
        <f t="shared" si="506"/>
        <v>1.1468467376998745E-3</v>
      </c>
      <c r="G811" s="179">
        <f t="shared" si="506"/>
        <v>2.3434534177433635E-3</v>
      </c>
      <c r="H811" s="179">
        <f t="shared" si="506"/>
        <v>4.9163870459210234E-3</v>
      </c>
      <c r="I811" s="179">
        <f t="shared" si="506"/>
        <v>9.8486404234834554E-3</v>
      </c>
      <c r="J811" s="179">
        <f t="shared" si="506"/>
        <v>1.6470630408571343E-2</v>
      </c>
      <c r="K811" s="179">
        <f t="shared" si="506"/>
        <v>1.8929194439997819E-2</v>
      </c>
      <c r="L811" s="179">
        <f t="shared" si="506"/>
        <v>1.4873910973601414E-2</v>
      </c>
      <c r="M811" s="179">
        <f t="shared" si="506"/>
        <v>1.6998278264990393E-2</v>
      </c>
      <c r="N811" s="179">
        <f t="shared" si="506"/>
        <v>1.742983856028198E-2</v>
      </c>
      <c r="O811" s="179">
        <f t="shared" si="506"/>
        <v>1.6999306504525438E-2</v>
      </c>
      <c r="P811" s="179">
        <f t="shared" si="506"/>
        <v>1.7180829303998356E-2</v>
      </c>
      <c r="Q811" s="179">
        <f t="shared" si="506"/>
        <v>1.8357756737917209E-2</v>
      </c>
      <c r="R811" s="179">
        <f t="shared" si="506"/>
        <v>1.9277427041870777E-2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2.4515930448032533E-5</v>
      </c>
      <c r="F812" s="179">
        <f t="shared" si="506"/>
        <v>4.9470777641567865E-5</v>
      </c>
      <c r="G812" s="179">
        <f t="shared" si="506"/>
        <v>9.9351423250202171E-5</v>
      </c>
      <c r="H812" s="179">
        <f t="shared" si="506"/>
        <v>2.052034185746596E-4</v>
      </c>
      <c r="I812" s="179">
        <f t="shared" si="506"/>
        <v>4.2586055654022039E-4</v>
      </c>
      <c r="J812" s="179">
        <f t="shared" si="506"/>
        <v>8.6983640407231014E-4</v>
      </c>
      <c r="K812" s="179">
        <f t="shared" si="506"/>
        <v>1.4766679179422136E-3</v>
      </c>
      <c r="L812" s="179">
        <f t="shared" si="506"/>
        <v>1.4049693639900634E-3</v>
      </c>
      <c r="M812" s="179">
        <f t="shared" si="506"/>
        <v>1.4422743010778761E-3</v>
      </c>
      <c r="N812" s="179">
        <f t="shared" si="506"/>
        <v>1.4718697243708545E-3</v>
      </c>
      <c r="O812" s="179">
        <f t="shared" si="506"/>
        <v>1.4798016715523144E-3</v>
      </c>
      <c r="P812" s="179">
        <f t="shared" si="506"/>
        <v>1.5105316957591522E-3</v>
      </c>
      <c r="Q812" s="179">
        <f t="shared" si="506"/>
        <v>1.6182418101441678E-3</v>
      </c>
      <c r="R812" s="179">
        <f t="shared" si="506"/>
        <v>1.7005379828782508E-3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8.9340587559147557E-5</v>
      </c>
      <c r="F813" s="179">
        <f t="shared" si="506"/>
        <v>1.7922349878371287E-4</v>
      </c>
      <c r="G813" s="179">
        <f t="shared" si="506"/>
        <v>3.5592773337717986E-4</v>
      </c>
      <c r="H813" s="179">
        <f t="shared" si="506"/>
        <v>7.2192734636291527E-4</v>
      </c>
      <c r="I813" s="179">
        <f t="shared" si="506"/>
        <v>1.4770028185504759E-3</v>
      </c>
      <c r="J813" s="179">
        <f t="shared" si="506"/>
        <v>3.1245583802517892E-3</v>
      </c>
      <c r="K813" s="179">
        <f t="shared" si="506"/>
        <v>6.4191845576071025E-3</v>
      </c>
      <c r="L813" s="179">
        <f t="shared" si="506"/>
        <v>9.5021417858512491E-3</v>
      </c>
      <c r="M813" s="179">
        <f t="shared" si="506"/>
        <v>1.1732720314814121E-2</v>
      </c>
      <c r="N813" s="179">
        <f t="shared" si="506"/>
        <v>1.042061657414889E-2</v>
      </c>
      <c r="O813" s="179">
        <f t="shared" si="506"/>
        <v>1.041539915337185E-2</v>
      </c>
      <c r="P813" s="179">
        <f t="shared" si="506"/>
        <v>1.0927546467180855E-2</v>
      </c>
      <c r="Q813" s="179">
        <f t="shared" si="506"/>
        <v>1.1821867987724308E-2</v>
      </c>
      <c r="R813" s="179">
        <f t="shared" si="506"/>
        <v>1.245857104596298E-2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3.6434430809659777E-4</v>
      </c>
      <c r="F814" s="179">
        <f t="shared" si="509"/>
        <v>7.2864499438904439E-4</v>
      </c>
      <c r="G814" s="179">
        <f t="shared" si="509"/>
        <v>1.4380402271325704E-3</v>
      </c>
      <c r="H814" s="179">
        <f t="shared" si="509"/>
        <v>2.8823613418217961E-3</v>
      </c>
      <c r="I814" s="179">
        <f t="shared" si="509"/>
        <v>5.7972765084087774E-3</v>
      </c>
      <c r="J814" s="179">
        <f t="shared" si="509"/>
        <v>1.2091813681139318E-2</v>
      </c>
      <c r="K814" s="179">
        <f t="shared" si="509"/>
        <v>2.5653049316637887E-2</v>
      </c>
      <c r="L814" s="179">
        <f t="shared" si="509"/>
        <v>5.0672792395376996E-2</v>
      </c>
      <c r="M814" s="179">
        <f t="shared" si="509"/>
        <v>8.5736168929758536E-2</v>
      </c>
      <c r="N814" s="179">
        <f t="shared" si="509"/>
        <v>9.4037318182343316E-2</v>
      </c>
      <c r="O814" s="179">
        <f t="shared" si="509"/>
        <v>8.2876093584068833E-2</v>
      </c>
      <c r="P814" s="179">
        <f t="shared" si="509"/>
        <v>8.5766012555243895E-2</v>
      </c>
      <c r="Q814" s="179">
        <f t="shared" si="509"/>
        <v>9.5318942556602712E-2</v>
      </c>
      <c r="R814" s="179">
        <f t="shared" si="509"/>
        <v>0.10154365133294405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1.3944564430622947E-4</v>
      </c>
      <c r="F815" s="179">
        <f t="shared" si="509"/>
        <v>2.7843351170949435E-4</v>
      </c>
      <c r="G815" s="179">
        <f t="shared" si="509"/>
        <v>5.4770785332892351E-4</v>
      </c>
      <c r="H815" s="179">
        <f t="shared" si="509"/>
        <v>1.0905238906633076E-3</v>
      </c>
      <c r="I815" s="179">
        <f t="shared" si="509"/>
        <v>2.1688803743343046E-3</v>
      </c>
      <c r="J815" s="179">
        <f t="shared" si="509"/>
        <v>4.447963952573325E-3</v>
      </c>
      <c r="K815" s="179">
        <f t="shared" si="509"/>
        <v>9.307104215384901E-3</v>
      </c>
      <c r="L815" s="179">
        <f t="shared" si="509"/>
        <v>1.9522523649095912E-2</v>
      </c>
      <c r="M815" s="179">
        <f t="shared" si="509"/>
        <v>3.9762297818248846E-2</v>
      </c>
      <c r="N815" s="179">
        <f t="shared" si="509"/>
        <v>6.4708492847195154E-2</v>
      </c>
      <c r="O815" s="179">
        <f t="shared" si="509"/>
        <v>6.9327028056626772E-2</v>
      </c>
      <c r="P815" s="179">
        <f t="shared" si="509"/>
        <v>6.3864737247424988E-2</v>
      </c>
      <c r="Q815" s="179">
        <f t="shared" si="509"/>
        <v>6.9743180617770212E-2</v>
      </c>
      <c r="R815" s="179">
        <f t="shared" si="509"/>
        <v>7.6706457479129478E-2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1.1964679778715109E-4</v>
      </c>
      <c r="F816" s="179">
        <f t="shared" si="509"/>
        <v>2.387095549511187E-4</v>
      </c>
      <c r="G816" s="179">
        <f t="shared" si="509"/>
        <v>4.6877606662171033E-4</v>
      </c>
      <c r="H816" s="179">
        <f t="shared" si="509"/>
        <v>9.3009291433692387E-4</v>
      </c>
      <c r="I816" s="179">
        <f t="shared" si="509"/>
        <v>1.8381748689176155E-3</v>
      </c>
      <c r="J816" s="179">
        <f t="shared" si="509"/>
        <v>3.7280769208368446E-3</v>
      </c>
      <c r="K816" s="179">
        <f t="shared" si="509"/>
        <v>7.6762982348749734E-3</v>
      </c>
      <c r="L816" s="179">
        <f t="shared" si="509"/>
        <v>1.5698737039065176E-2</v>
      </c>
      <c r="M816" s="179">
        <f t="shared" si="509"/>
        <v>3.3553972048697124E-2</v>
      </c>
      <c r="N816" s="179">
        <f t="shared" si="509"/>
        <v>6.7921112665575101E-2</v>
      </c>
      <c r="O816" s="179">
        <f t="shared" si="509"/>
        <v>0.10788316853221173</v>
      </c>
      <c r="P816" s="179">
        <f t="shared" si="509"/>
        <v>0.11990539888187489</v>
      </c>
      <c r="Q816" s="179">
        <f t="shared" si="509"/>
        <v>0.11503987892976923</v>
      </c>
      <c r="R816" s="179">
        <f t="shared" si="509"/>
        <v>0.12544416811394776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6.155000768873213E-5</v>
      </c>
      <c r="F817" s="179">
        <f t="shared" si="509"/>
        <v>1.2275050710069201E-4</v>
      </c>
      <c r="G817" s="179">
        <f t="shared" si="509"/>
        <v>2.4085266395103635E-4</v>
      </c>
      <c r="H817" s="179">
        <f t="shared" si="509"/>
        <v>4.7701928848814518E-4</v>
      </c>
      <c r="I817" s="179">
        <f t="shared" si="509"/>
        <v>9.3963995028706543E-4</v>
      </c>
      <c r="J817" s="179">
        <f t="shared" si="509"/>
        <v>1.8939526883040415E-3</v>
      </c>
      <c r="K817" s="179">
        <f t="shared" si="509"/>
        <v>3.8592736416235185E-3</v>
      </c>
      <c r="L817" s="179">
        <f t="shared" si="509"/>
        <v>7.6491307701754595E-3</v>
      </c>
      <c r="M817" s="179">
        <f t="shared" si="509"/>
        <v>1.6333407397316611E-2</v>
      </c>
      <c r="N817" s="179">
        <f t="shared" si="509"/>
        <v>3.4475010351305832E-2</v>
      </c>
      <c r="O817" s="179">
        <f t="shared" si="509"/>
        <v>6.9244065999685939E-2</v>
      </c>
      <c r="P817" s="179">
        <f t="shared" si="509"/>
        <v>0.11111611845350911</v>
      </c>
      <c r="Q817" s="179">
        <f t="shared" si="509"/>
        <v>0.13070610941727892</v>
      </c>
      <c r="R817" s="179">
        <f t="shared" si="509"/>
        <v>0.12147989595615744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2.1412036605404076E-2</v>
      </c>
      <c r="F934" s="179">
        <f t="shared" si="605"/>
        <v>2.3278280853949094E-2</v>
      </c>
      <c r="G934" s="179" t="e">
        <f t="shared" si="605"/>
        <v>#DIV/0!</v>
      </c>
      <c r="H934" s="179">
        <f t="shared" si="605"/>
        <v>1.6426848968511418E-2</v>
      </c>
      <c r="I934" s="179">
        <f t="shared" si="605"/>
        <v>1.4345406817011925E-2</v>
      </c>
      <c r="J934" s="179">
        <f t="shared" si="605"/>
        <v>1.3202292015690086E-2</v>
      </c>
      <c r="K934" s="179">
        <f t="shared" si="605"/>
        <v>1.2604466473449647E-2</v>
      </c>
      <c r="L934" s="179">
        <f t="shared" si="605"/>
        <v>1.2120352562940124E-2</v>
      </c>
      <c r="M934" s="179">
        <f t="shared" si="605"/>
        <v>1.2064054212921903E-2</v>
      </c>
      <c r="N934" s="179">
        <f t="shared" si="605"/>
        <v>1.1978553879626807E-2</v>
      </c>
      <c r="O934" s="179">
        <f t="shared" si="605"/>
        <v>1.1935675019957622E-2</v>
      </c>
      <c r="P934" s="179">
        <f t="shared" si="605"/>
        <v>1.1918451332365881E-2</v>
      </c>
      <c r="Q934" s="179">
        <f t="shared" si="605"/>
        <v>1.1911180935506253E-2</v>
      </c>
      <c r="R934" s="179">
        <f t="shared" si="605"/>
        <v>1.1906330209872701E-2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0.3125883493601081</v>
      </c>
      <c r="F935" s="179">
        <f t="shared" si="605"/>
        <v>0.32650848001997845</v>
      </c>
      <c r="G935" s="179">
        <f t="shared" si="605"/>
        <v>0.34151101835260178</v>
      </c>
      <c r="H935" s="179" t="e">
        <f t="shared" si="605"/>
        <v>#DIV/0!</v>
      </c>
      <c r="I935" s="179">
        <f t="shared" si="605"/>
        <v>0.25245689610269328</v>
      </c>
      <c r="J935" s="179">
        <f t="shared" si="605"/>
        <v>0.22158100607497061</v>
      </c>
      <c r="K935" s="179">
        <f t="shared" si="605"/>
        <v>0.20462832653202628</v>
      </c>
      <c r="L935" s="179">
        <f t="shared" si="605"/>
        <v>0.19019434796105925</v>
      </c>
      <c r="M935" s="179">
        <f t="shared" si="605"/>
        <v>0.18855623026313653</v>
      </c>
      <c r="N935" s="179">
        <f t="shared" si="605"/>
        <v>0.18595298925648504</v>
      </c>
      <c r="O935" s="179">
        <f t="shared" si="605"/>
        <v>0.18463899233520814</v>
      </c>
      <c r="P935" s="179">
        <f t="shared" si="605"/>
        <v>0.18410974275902658</v>
      </c>
      <c r="Q935" s="179">
        <f t="shared" si="605"/>
        <v>0.18388597546730232</v>
      </c>
      <c r="R935" s="179">
        <f t="shared" si="605"/>
        <v>0.18373648279831717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0.64315110978770818</v>
      </c>
      <c r="F936" s="179">
        <f t="shared" si="605"/>
        <v>0.64652397687714813</v>
      </c>
      <c r="G936" s="179">
        <f t="shared" si="605"/>
        <v>0.65533821663723468</v>
      </c>
      <c r="H936" s="179">
        <f t="shared" si="605"/>
        <v>0.68145553040707729</v>
      </c>
      <c r="I936" s="179" t="e">
        <f t="shared" si="605"/>
        <v>#DIV/0!</v>
      </c>
      <c r="J936" s="179">
        <f t="shared" si="605"/>
        <v>0.52715145326019297</v>
      </c>
      <c r="K936" s="179">
        <f t="shared" si="605"/>
        <v>0.46615226151426969</v>
      </c>
      <c r="L936" s="179">
        <f t="shared" si="605"/>
        <v>0.40996218753799718</v>
      </c>
      <c r="M936" s="179">
        <f t="shared" si="605"/>
        <v>0.40393150697414909</v>
      </c>
      <c r="N936" s="179">
        <f t="shared" si="605"/>
        <v>0.39347606840152644</v>
      </c>
      <c r="O936" s="179">
        <f t="shared" si="605"/>
        <v>0.38813619013162454</v>
      </c>
      <c r="P936" s="179">
        <f t="shared" si="605"/>
        <v>0.3859744178569241</v>
      </c>
      <c r="Q936" s="179">
        <f t="shared" si="605"/>
        <v>0.38505758555214797</v>
      </c>
      <c r="R936" s="179">
        <f t="shared" si="605"/>
        <v>0.38444351071968813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0.18718921317249196</v>
      </c>
      <c r="F937" s="179">
        <f t="shared" si="608"/>
        <v>0.18587359920172039</v>
      </c>
      <c r="G937" s="179">
        <f t="shared" si="608"/>
        <v>0.18133308371212797</v>
      </c>
      <c r="H937" s="179">
        <f t="shared" si="608"/>
        <v>0.18415811319868874</v>
      </c>
      <c r="I937" s="179">
        <f t="shared" si="608"/>
        <v>0.19671145812392016</v>
      </c>
      <c r="J937" s="179" t="e">
        <f t="shared" si="608"/>
        <v>#DIV/0!</v>
      </c>
      <c r="K937" s="179">
        <f t="shared" si="608"/>
        <v>0.15650155792602538</v>
      </c>
      <c r="L937" s="179">
        <f t="shared" si="608"/>
        <v>0.12642614287360468</v>
      </c>
      <c r="M937" s="179">
        <f t="shared" si="608"/>
        <v>0.1236046244528429</v>
      </c>
      <c r="N937" s="179">
        <f t="shared" si="608"/>
        <v>0.11776640728772927</v>
      </c>
      <c r="O937" s="179">
        <f t="shared" si="608"/>
        <v>0.11472084219667587</v>
      </c>
      <c r="P937" s="179">
        <f t="shared" si="608"/>
        <v>0.11347594463285966</v>
      </c>
      <c r="Q937" s="179">
        <f t="shared" si="608"/>
        <v>0.11294473721709081</v>
      </c>
      <c r="R937" s="179">
        <f t="shared" si="608"/>
        <v>0.11258711384487868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2.0442470717912362E-2</v>
      </c>
      <c r="F938" s="179">
        <f t="shared" si="608"/>
        <v>2.0233910928103865E-2</v>
      </c>
      <c r="G938" s="179">
        <f t="shared" si="608"/>
        <v>1.950167784245618E-2</v>
      </c>
      <c r="H938" s="179">
        <f t="shared" si="608"/>
        <v>1.9075117642784946E-2</v>
      </c>
      <c r="I938" s="179">
        <f t="shared" si="608"/>
        <v>1.9899801759097446E-2</v>
      </c>
      <c r="J938" s="179">
        <f t="shared" si="608"/>
        <v>2.1593093412972209E-2</v>
      </c>
      <c r="K938" s="179" t="e">
        <f t="shared" si="608"/>
        <v>#DIV/0!</v>
      </c>
      <c r="L938" s="179">
        <f t="shared" si="608"/>
        <v>1.50138718262005E-2</v>
      </c>
      <c r="M938" s="179">
        <f t="shared" si="608"/>
        <v>1.4626969305203468E-2</v>
      </c>
      <c r="N938" s="179">
        <f t="shared" si="608"/>
        <v>1.3448068770036724E-2</v>
      </c>
      <c r="O938" s="179">
        <f t="shared" si="608"/>
        <v>1.2811962717466378E-2</v>
      </c>
      <c r="P938" s="179">
        <f t="shared" si="608"/>
        <v>1.2547565840678026E-2</v>
      </c>
      <c r="Q938" s="179">
        <f t="shared" si="608"/>
        <v>1.2433440950762917E-2</v>
      </c>
      <c r="R938" s="179">
        <f t="shared" si="608"/>
        <v>1.2355830840211713E-2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1.8032628830989164E-3</v>
      </c>
      <c r="F939" s="179">
        <f t="shared" si="608"/>
        <v>1.7834244942866093E-3</v>
      </c>
      <c r="G939" s="179">
        <f t="shared" si="608"/>
        <v>1.7134333674230732E-3</v>
      </c>
      <c r="H939" s="179">
        <f t="shared" si="608"/>
        <v>1.655566760604052E-3</v>
      </c>
      <c r="I939" s="179">
        <f t="shared" si="608"/>
        <v>1.6659706482537106E-3</v>
      </c>
      <c r="J939" s="179">
        <f t="shared" si="608"/>
        <v>1.7617898068417646E-3</v>
      </c>
      <c r="K939" s="179">
        <f t="shared" si="608"/>
        <v>1.9546455691698997E-3</v>
      </c>
      <c r="L939" s="179" t="e">
        <f t="shared" si="608"/>
        <v>#DIV/0!</v>
      </c>
      <c r="M939" s="179">
        <f t="shared" si="608"/>
        <v>1.4618667242451268E-3</v>
      </c>
      <c r="N939" s="179">
        <f t="shared" si="608"/>
        <v>1.2792752105517018E-3</v>
      </c>
      <c r="O939" s="179">
        <f t="shared" si="608"/>
        <v>1.1756513149283375E-3</v>
      </c>
      <c r="P939" s="179">
        <f t="shared" si="608"/>
        <v>1.1314710898514397E-3</v>
      </c>
      <c r="Q939" s="179">
        <f t="shared" si="608"/>
        <v>1.1120069410420262E-3</v>
      </c>
      <c r="R939" s="179">
        <f t="shared" si="608"/>
        <v>1.0985109578370131E-3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1.3223039303510901E-2</v>
      </c>
      <c r="F940" s="179">
        <f t="shared" si="608"/>
        <v>1.3074921709405321E-2</v>
      </c>
      <c r="G940" s="179">
        <f t="shared" si="608"/>
        <v>1.2551717457144514E-2</v>
      </c>
      <c r="H940" s="179">
        <f t="shared" si="608"/>
        <v>1.2088768635790227E-2</v>
      </c>
      <c r="I940" s="179">
        <f t="shared" si="608"/>
        <v>1.2022821055897115E-2</v>
      </c>
      <c r="J940" s="179">
        <f t="shared" si="608"/>
        <v>1.2257378309342851E-2</v>
      </c>
      <c r="K940" s="179">
        <f t="shared" si="608"/>
        <v>1.3197166765609602E-2</v>
      </c>
      <c r="L940" s="179">
        <f t="shared" si="608"/>
        <v>1.1516707447249011E-2</v>
      </c>
      <c r="M940" s="179" t="e">
        <f t="shared" si="608"/>
        <v>#DIV/0!</v>
      </c>
      <c r="N940" s="179">
        <f t="shared" si="608"/>
        <v>1.0555544941606205E-2</v>
      </c>
      <c r="O940" s="179">
        <f t="shared" si="608"/>
        <v>9.2237885668565375E-3</v>
      </c>
      <c r="P940" s="179">
        <f t="shared" si="608"/>
        <v>8.63594835759369E-3</v>
      </c>
      <c r="Q940" s="179">
        <f t="shared" si="608"/>
        <v>8.3682993365945153E-3</v>
      </c>
      <c r="R940" s="179">
        <f t="shared" si="608"/>
        <v>8.1758808333004303E-3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0.10818668589766757</v>
      </c>
      <c r="F941" s="179">
        <f t="shared" si="611"/>
        <v>0.10696942111660251</v>
      </c>
      <c r="G941" s="179">
        <f t="shared" si="611"/>
        <v>0.102668304131003</v>
      </c>
      <c r="H941" s="179">
        <f t="shared" si="611"/>
        <v>9.8800948582690395E-2</v>
      </c>
      <c r="I941" s="179">
        <f t="shared" si="611"/>
        <v>9.7958622489211944E-2</v>
      </c>
      <c r="J941" s="179">
        <f t="shared" si="611"/>
        <v>9.8693394504912602E-2</v>
      </c>
      <c r="K941" s="179">
        <f t="shared" si="611"/>
        <v>0.10239356979927752</v>
      </c>
      <c r="L941" s="179">
        <f t="shared" si="611"/>
        <v>9.0275851127401024E-2</v>
      </c>
      <c r="M941" s="179">
        <f t="shared" si="611"/>
        <v>0.11122885704466053</v>
      </c>
      <c r="N941" s="179" t="e">
        <f t="shared" si="611"/>
        <v>#DIV/0!</v>
      </c>
      <c r="O941" s="179">
        <f t="shared" si="611"/>
        <v>8.3846703646051124E-2</v>
      </c>
      <c r="P941" s="179">
        <f t="shared" si="611"/>
        <v>7.5699464443260478E-2</v>
      </c>
      <c r="Q941" s="179">
        <f t="shared" si="611"/>
        <v>7.1802088868461567E-2</v>
      </c>
      <c r="R941" s="179">
        <f t="shared" si="611"/>
        <v>6.8814558634902628E-2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8.2942777497196057E-2</v>
      </c>
      <c r="F942" s="179">
        <f t="shared" si="611"/>
        <v>8.2008507326807589E-2</v>
      </c>
      <c r="G942" s="179">
        <f t="shared" si="611"/>
        <v>7.8707081531430897E-2</v>
      </c>
      <c r="H942" s="179">
        <f t="shared" si="611"/>
        <v>7.5726825543274381E-2</v>
      </c>
      <c r="I942" s="179">
        <f t="shared" si="611"/>
        <v>7.5022534265631352E-2</v>
      </c>
      <c r="J942" s="179">
        <f t="shared" si="611"/>
        <v>7.5349907641285893E-2</v>
      </c>
      <c r="K942" s="179">
        <f t="shared" si="611"/>
        <v>7.7257424508689512E-2</v>
      </c>
      <c r="L942" s="179">
        <f t="shared" si="611"/>
        <v>6.6064271522154702E-2</v>
      </c>
      <c r="M942" s="179">
        <f t="shared" si="611"/>
        <v>7.9229099594774824E-2</v>
      </c>
      <c r="N942" s="179">
        <f t="shared" si="611"/>
        <v>8.3112876160957402E-2</v>
      </c>
      <c r="O942" s="179" t="e">
        <f t="shared" si="611"/>
        <v>#DIV/0!</v>
      </c>
      <c r="P942" s="179">
        <f t="shared" si="611"/>
        <v>6.4627105503465301E-2</v>
      </c>
      <c r="Q942" s="179">
        <f t="shared" si="611"/>
        <v>5.9760864000614616E-2</v>
      </c>
      <c r="R942" s="179">
        <f t="shared" si="611"/>
        <v>5.5581963202282945E-2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0.14244505526504525</v>
      </c>
      <c r="F943" s="179">
        <f t="shared" si="611"/>
        <v>0.1408401039145869</v>
      </c>
      <c r="G943" s="179">
        <f t="shared" si="611"/>
        <v>0.13516858816747998</v>
      </c>
      <c r="H943" s="179">
        <f t="shared" si="611"/>
        <v>0.13004375769046581</v>
      </c>
      <c r="I943" s="179">
        <f t="shared" si="611"/>
        <v>0.12880904704001192</v>
      </c>
      <c r="J943" s="179">
        <f t="shared" si="611"/>
        <v>0.12926915562450622</v>
      </c>
      <c r="K943" s="179">
        <f t="shared" si="611"/>
        <v>0.13213186647596142</v>
      </c>
      <c r="L943" s="179">
        <f t="shared" si="611"/>
        <v>0.11163960280597157</v>
      </c>
      <c r="M943" s="179">
        <f t="shared" si="611"/>
        <v>0.12916350774509047</v>
      </c>
      <c r="N943" s="179">
        <f t="shared" si="611"/>
        <v>0.13322187058473964</v>
      </c>
      <c r="O943" s="179">
        <f t="shared" si="611"/>
        <v>0.13585522298643968</v>
      </c>
      <c r="P943" s="179" t="e">
        <f t="shared" si="611"/>
        <v>#DIV/0!</v>
      </c>
      <c r="Q943" s="179">
        <f t="shared" si="611"/>
        <v>0.11679725771726145</v>
      </c>
      <c r="R943" s="179">
        <f t="shared" si="611"/>
        <v>0.10449236197999959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0.14545018723112996</v>
      </c>
      <c r="F944" s="179">
        <f t="shared" si="611"/>
        <v>0.14381126344166273</v>
      </c>
      <c r="G944" s="179">
        <f t="shared" si="611"/>
        <v>0.1380196699579633</v>
      </c>
      <c r="H944" s="179">
        <f t="shared" si="611"/>
        <v>0.13278505367767604</v>
      </c>
      <c r="I944" s="179">
        <f t="shared" si="611"/>
        <v>0.13151790140344255</v>
      </c>
      <c r="J944" s="179">
        <f t="shared" si="611"/>
        <v>0.13196174125499843</v>
      </c>
      <c r="K944" s="179">
        <f t="shared" si="611"/>
        <v>0.13477916339543272</v>
      </c>
      <c r="L944" s="179">
        <f t="shared" si="611"/>
        <v>0.11350381391894207</v>
      </c>
      <c r="M944" s="179">
        <f t="shared" si="611"/>
        <v>0.12979759013583841</v>
      </c>
      <c r="N944" s="179">
        <f t="shared" si="611"/>
        <v>0.12925047744699983</v>
      </c>
      <c r="O944" s="179">
        <f t="shared" si="611"/>
        <v>0.1307530848037344</v>
      </c>
      <c r="P944" s="179">
        <f t="shared" si="611"/>
        <v>0.1399874504645873</v>
      </c>
      <c r="Q944" s="179" t="e">
        <f t="shared" si="611"/>
        <v>#DIV/0!</v>
      </c>
      <c r="R944" s="179">
        <f t="shared" si="611"/>
        <v>0.12295760993610473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0.16101889940992517</v>
      </c>
      <c r="F1058" s="199">
        <f t="array" ref="F1058">IF(F33=MAX(IF(ISNUMBER($E$33:$DT$33),$E$33:$DT$33)),0,SUM(IF($D$805:$D$924&gt;=F33+1,IF($D$805:$D$924&lt;=MAX(IF(ISNUMBER($E$33:$DT$33),$E$33:$DT$33)),F$805:F$924))))</f>
        <v>0.18218219858101189</v>
      </c>
      <c r="G1058" s="199">
        <f t="array" ref="G1058">IF(G33=MAX(IF(ISNUMBER($E$33:$DT$33),$E$33:$DT$33)),0,SUM(IF($D$805:$D$924&gt;=G33+1,IF($D$805:$D$924&lt;=MAX(IF(ISNUMBER($E$33:$DT$33),$E$33:$DT$33)),G$805:G$924))))</f>
        <v>5.0778824283240431E-2</v>
      </c>
      <c r="H1058" s="199">
        <f t="array" ref="H1058">IF(H33=MAX(IF(ISNUMBER($E$33:$DT$33),$E$33:$DT$33)),0,SUM(IF($D$805:$D$924&gt;=H33+1,IF($D$805:$D$924&lt;=MAX(IF(ISNUMBER($E$33:$DT$33),$E$33:$DT$33)),H$805:H$924))))</f>
        <v>1.1223515246168773E-2</v>
      </c>
      <c r="I1058" s="199">
        <f t="array" ref="I1058">IF(I33=MAX(IF(ISNUMBER($E$33:$DT$33),$E$33:$DT$33)),0,SUM(IF($D$805:$D$924&gt;=I33+1,IF($D$805:$D$924&lt;=MAX(IF(ISNUMBER($E$33:$DT$33),$E$33:$DT$33)),I$805:I$924))))</f>
        <v>1.2646835077038459E-2</v>
      </c>
      <c r="J1058" s="199">
        <f t="array" ref="J1058">IF(J33=MAX(IF(ISNUMBER($E$33:$DT$33),$E$33:$DT$33)),0,SUM(IF($D$805:$D$924&gt;=J33+1,IF($D$805:$D$924&lt;=MAX(IF(ISNUMBER($E$33:$DT$33),$E$33:$DT$33)),J$805:J$924))))</f>
        <v>2.5286365623105319E-2</v>
      </c>
      <c r="K1058" s="199">
        <f t="array" ref="K1058">IF(K33=MAX(IF(ISNUMBER($E$33:$DT$33),$E$33:$DT$33)),0,SUM(IF($D$805:$D$924&gt;=K33+1,IF($D$805:$D$924&lt;=MAX(IF(ISNUMBER($E$33:$DT$33),$E$33:$DT$33)),K$805:K$924))))</f>
        <v>4.6495725408521281E-2</v>
      </c>
      <c r="L1058" s="199">
        <f t="array" ref="L1058">IF(L33=MAX(IF(ISNUMBER($E$33:$DT$33),$E$33:$DT$33)),0,SUM(IF($D$805:$D$924&gt;=L33+1,IF($D$805:$D$924&lt;=MAX(IF(ISNUMBER($E$33:$DT$33),$E$33:$DT$33)),L$805:L$924))))</f>
        <v>4.287039145833655E-2</v>
      </c>
      <c r="M1058" s="199">
        <f t="array" ref="M1058">IF(M33=MAX(IF(ISNUMBER($E$33:$DT$33),$E$33:$DT$33)),0,SUM(IF($D$805:$D$924&gt;=M33+1,IF($D$805:$D$924&lt;=MAX(IF(ISNUMBER($E$33:$DT$33),$E$33:$DT$33)),M$805:M$924))))</f>
        <v>4.9887379446013735E-2</v>
      </c>
      <c r="N1058" s="199">
        <f t="array" ref="N1058">IF(N33=MAX(IF(ISNUMBER($E$33:$DT$33),$E$33:$DT$33)),0,SUM(IF($D$805:$D$924&gt;=N33+1,IF($D$805:$D$924&lt;=MAX(IF(ISNUMBER($E$33:$DT$33),$E$33:$DT$33)),N$805:N$924))))</f>
        <v>3.4475010351305832E-2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1.3202292015690086E-2</v>
      </c>
      <c r="K1065" s="199">
        <f t="array" ref="K1065">IF(K32=MIN($E$12:$DT$12),0,SUM(IF($D$932:$D$1051&gt;=MIN($E$12:$DT$12),IF($D$932:$D$1051&lt;=K32-1,K$932:K$1051))))</f>
        <v>0.21723279300547593</v>
      </c>
      <c r="L1065" s="199">
        <f t="array" ref="L1065">IF(L32=MIN($E$12:$DT$12),0,SUM(IF($D$932:$D$1051&gt;=MIN($E$12:$DT$12),IF($D$932:$D$1051&lt;=L32-1,L$932:L$1051))))</f>
        <v>0.61227688806199654</v>
      </c>
      <c r="M1065" s="199">
        <f t="array" ref="M1065">IF(M32=MIN($E$12:$DT$12),0,SUM(IF($D$932:$D$1051&gt;=MIN($E$12:$DT$12),IF($D$932:$D$1051&lt;=M32-1,M$932:M$1051))))</f>
        <v>0.72815641590305047</v>
      </c>
      <c r="N1065" s="199">
        <f t="array" ref="N1065">IF(N32=MIN($E$12:$DT$12),0,SUM(IF($D$932:$D$1051&gt;=MIN($E$12:$DT$12),IF($D$932:$D$1051&lt;=N32-1,N$932:N$1051))))</f>
        <v>0.72262208759540425</v>
      </c>
      <c r="O1065" s="199">
        <f t="array" ref="O1065">IF(O32=MIN($E$12:$DT$12),0,SUM(IF($D$932:$D$1051&gt;=MIN($E$12:$DT$12),IF($D$932:$D$1051&lt;=O32-1,O$932:O$1051))))</f>
        <v>0.71341931371586098</v>
      </c>
      <c r="P1065" s="199">
        <f t="array" ref="P1065">IF(P32=MIN($E$12:$DT$12),0,SUM(IF($D$932:$D$1051&gt;=MIN($E$12:$DT$12),IF($D$932:$D$1051&lt;=P32-1,P$932:P$1051))))</f>
        <v>0.71779354186929956</v>
      </c>
      <c r="Q1065" s="199">
        <f t="array" ref="Q1065">IF(Q32=MIN($E$12:$DT$12),0,SUM(IF($D$932:$D$1051&gt;=MIN($E$12:$DT$12),IF($D$932:$D$1051&lt;=Q32-1,Q$932:Q$1051))))</f>
        <v>0.7875153152689085</v>
      </c>
      <c r="R1065" s="199">
        <f t="array" ref="R1065">IF(R32=MIN($E$12:$DT$12),0,SUM(IF($D$932:$D$1051&gt;=MIN($E$12:$DT$12),IF($D$932:$D$1051&lt;=R32-1,R$932:R$1051))))</f>
        <v>0.83870018204129126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1.9834114677244864E-2</v>
      </c>
      <c r="F1072" s="199">
        <f t="array" ref="F1072">(F$545)*SUM(IF($E$12:$DT$12&gt;=F32,IF($E$12:$DT$12&lt;=F33,$E$15:$DT$15)))</f>
        <v>0.32208957428057916</v>
      </c>
      <c r="G1072" s="199">
        <f t="array" ref="G1072">(G$545)*SUM(IF($E$12:$DT$12&gt;=G32,IF($E$12:$DT$12&lt;=G33,$E$15:$DT$15)))</f>
        <v>0.91594741676188929</v>
      </c>
      <c r="H1072" s="199">
        <f t="array" ref="H1072">(H$545)*SUM(IF($E$12:$DT$12&gt;=H32,IF($E$12:$DT$12&lt;=H33,$E$15:$DT$15)))</f>
        <v>1.051849105758067</v>
      </c>
      <c r="I1072" s="199">
        <f t="array" ref="I1072">(I$545)*SUM(IF($E$12:$DT$12&gt;=I32,IF($E$12:$DT$12&lt;=I33,$E$15:$DT$15)))</f>
        <v>1.06027143739267</v>
      </c>
      <c r="J1072" s="199">
        <f t="array" ref="J1072">(J$545)*SUM(IF($E$12:$DT$12&gt;=J32,IF($E$12:$DT$12&lt;=J33,$E$15:$DT$15)))</f>
        <v>1.04742089424512</v>
      </c>
      <c r="K1072" s="199">
        <f t="array" ref="K1072">(K$545)*SUM(IF($E$12:$DT$12&gt;=K32,IF($E$12:$DT$12&lt;=K33,$E$15:$DT$15)))</f>
        <v>0.79836661255755514</v>
      </c>
      <c r="L1072" s="199">
        <f t="array" ref="L1072">(L$545)*SUM(IF($E$12:$DT$12&gt;=L32,IF($E$12:$DT$12&lt;=L33,$E$15:$DT$15)))</f>
        <v>0.25757771673151164</v>
      </c>
      <c r="M1072" s="199">
        <f t="array" ref="M1072">(M$545)*SUM(IF($E$12:$DT$12&gt;=M32,IF($E$12:$DT$12&lt;=M33,$E$15:$DT$15)))</f>
        <v>0.20105616175840563</v>
      </c>
      <c r="N1072" s="199">
        <f t="array" ref="N1072">(N$545)*SUM(IF($E$12:$DT$12&gt;=N32,IF($E$12:$DT$12&lt;=N33,$E$15:$DT$15)))</f>
        <v>0.30300913636532845</v>
      </c>
      <c r="O1072" s="199">
        <f t="array" ref="O1072">(O$545)*SUM(IF($E$12:$DT$12&gt;=O32,IF($E$12:$DT$12&lt;=O33,$E$15:$DT$15)))</f>
        <v>0.41144084042302409</v>
      </c>
      <c r="P1072" s="199">
        <f t="array" ref="P1072">(P$545)*SUM(IF($E$12:$DT$12&gt;=P32,IF($E$12:$DT$12&lt;=P33,$E$15:$DT$15)))</f>
        <v>0.40322617261119953</v>
      </c>
      <c r="Q1072" s="199">
        <f t="array" ref="Q1072">(Q$545)*SUM(IF($E$12:$DT$12&gt;=Q32,IF($E$12:$DT$12&lt;=Q33,$E$15:$DT$15)))</f>
        <v>0.33324656822504584</v>
      </c>
      <c r="R1072" s="199">
        <f t="array" ref="R1072">(R$545)*SUM(IF($E$12:$DT$12&gt;=R32,IF($E$12:$DT$12&lt;=R33,$E$15:$DT$15)))</f>
        <v>0.2716068404740089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0.18085301408717003</v>
      </c>
      <c r="F1079" s="199">
        <f t="shared" si="705"/>
        <v>0.50427177286159108</v>
      </c>
      <c r="G1079" s="199">
        <f t="shared" si="705"/>
        <v>0.96672624104512972</v>
      </c>
      <c r="H1079" s="199">
        <f t="shared" si="705"/>
        <v>1.0630726210042358</v>
      </c>
      <c r="I1079" s="199">
        <f t="shared" si="705"/>
        <v>1.0729182724697086</v>
      </c>
      <c r="J1079" s="199">
        <f t="shared" si="705"/>
        <v>1.0859095518839155</v>
      </c>
      <c r="K1079" s="199">
        <f t="shared" si="705"/>
        <v>1.0620951309715523</v>
      </c>
      <c r="L1079" s="199">
        <f t="shared" si="705"/>
        <v>0.91272499625184478</v>
      </c>
      <c r="M1079" s="199">
        <f t="shared" si="705"/>
        <v>0.97909995710746989</v>
      </c>
      <c r="N1079" s="199">
        <f t="shared" si="705"/>
        <v>1.0601062343120384</v>
      </c>
      <c r="O1079" s="199">
        <f t="shared" si="705"/>
        <v>1.1248601541388852</v>
      </c>
      <c r="P1079" s="199">
        <f t="shared" si="705"/>
        <v>1.1210197144804992</v>
      </c>
      <c r="Q1079" s="199">
        <f t="shared" si="705"/>
        <v>1.1207618834939543</v>
      </c>
      <c r="R1079" s="199">
        <f t="shared" si="705"/>
        <v>1.1103070225153002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1.1248601541388852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0.11100060187879039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11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13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9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4.4192759587968707E-2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0.29534799855751892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3.85E-2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4.4192759587968707E-2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4.4192759587968707E-2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3.85E-2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3.85E-2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2.6664274297798999E-2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2021-10-07T07:10:46Z</dcterms:modified>
</cp:coreProperties>
</file>