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" i="13" l="1"/>
  <c r="D47" i="13"/>
  <c r="D45" i="13"/>
  <c r="C35" i="13" l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K46" i="13" s="1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E26" i="14" l="1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832" i="1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604" i="1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889" i="11"/>
  <c r="BS857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885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<sst xmlns="http://schemas.openxmlformats.org/spreadsheetml/2006/main" count="399" uniqueCount="229">
  <si>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</si>
  <si>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</si>
  <si>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</si>
  <si>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</si>
  <si>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</si>
  <si>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</si>
  <si>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</si>
  <si>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</si>
  <si>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</si>
  <si>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</si>
  <si>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</si>
  <si>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</si>
  <si>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</si>
  <si>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</si>
  <si>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</si>
  <si>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</si>
  <si>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</si>
  <si>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</si>
  <si>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</si>
  <si>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</si>
  <si>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</si>
  <si>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</si>
  <si>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</si>
  <si>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</si>
  <si>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</si>
  <si>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</si>
  <si>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</si>
  <si>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</si>
  <si>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</si>
  <si>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</si>
  <si>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</si>
  <si>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</si>
  <si>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</si>
  <si>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</si>
  <si>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</si>
  <si>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</si>
  <si>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</si>
  <si>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</si>
  <si>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</si>
  <si>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</si>
  <si>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</si>
  <si>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</si>
  <si>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</si>
  <si>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</si>
  <si>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</si>
  <si>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</si>
  <si>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</si>
  <si>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</si>
  <si>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</si>
  <si>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</si>
  <si>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</si>
  <si>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</si>
  <si>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</si>
  <si>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</si>
  <si>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</si>
  <si>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</si>
  <si>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</si>
  <si>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</si>
  <si>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</si>
  <si>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</si>
  <si>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</si>
  <si>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</si>
  <si>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</si>
  <si>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</si>
  <si>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</si>
  <si>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</si>
  <si>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</si>
  <si>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</si>
  <si>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</si>
  <si>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</si>
  <si>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</si>
  <si>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</si>
  <si>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</si>
  <si>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</si>
  <si>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</si>
  <si>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</si>
  <si>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</si>
  <si>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</si>
  <si>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</si>
  <si>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</si>
  <si>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</si>
  <si>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</si>
  <si>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</si>
  <si>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</si>
  <si>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</si>
  <si>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</si>
  <si>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</si>
  <si>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</si>
  <si>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</si>
  <si>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</si>
  <si>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</si>
  <si>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</si>
  <si>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</si>
  <si>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</si>
  <si>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</si>
  <si>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</si>
  <si>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</si>
  <si>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</si>
  <si>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</si>
  <si>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</si>
  <si>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</si>
  <si>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</si>
  <si>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</si>
  <si>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</si>
  <si>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</si>
  <si>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</si>
  <si>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</si>
  <si>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</si>
  <si>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</si>
  <si>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</si>
  <si>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</si>
  <si>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</si>
  <si>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</si>
  <si>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</si>
  <si>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</si>
  <si>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</si>
  <si>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</si>
  <si>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</si>
  <si>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</si>
  <si>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</si>
  <si>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</si>
  <si>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</si>
  <si>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</si>
  <si>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</si>
  <si>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</si>
  <si>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</si>
  <si>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</si>
  <si>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</si>
  <si>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</si>
  <si>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</si>
  <si>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</si>
  <si>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</si>
  <si>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</si>
  <si>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</si>
  <si>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</si>
  <si>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</si>
  <si>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</si>
  <si>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</si>
  <si>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</si>
  <si>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</si>
  <si>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</si>
  <si>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</si>
  <si>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</si>
  <si>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</si>
  <si>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</si>
  <si>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</si>
  <si>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</si>
  <si>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</si>
  <si>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</si>
  <si>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</si>
  <si>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</si>
  <si>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</si>
  <si>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</si>
  <si>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</si>
  <si>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</si>
  <si>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</si>
  <si>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</si>
  <si>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</si>
  <si>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</si>
  <si>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</si>
  <si>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</si>
  <si>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</si>
  <si>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</si>
  <si>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</si>
  <si>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</si>
  <si>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</si>
  <si>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</si>
  <si>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</si>
  <si>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</si>
  <si>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</si>
  <si>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</si>
  <si>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</si>
  <si>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</si>
  <si>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</si>
  <si>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</si>
  <si>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</si>
  <si>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</si>
  <si>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</si>
  <si>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</si>
  <si>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</si>
  <si>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</si>
  <si>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</si>
  <si>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</si>
  <si>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</si>
  <si>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</si>
  <si>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</si>
  <si>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</si>
  <si>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</si>
  <si>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</si>
  <si>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</si>
  <si>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</si>
  <si>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</si>
  <si>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</si>
  <si>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</si>
  <si>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</si>
  <si>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</si>
  <si>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</si>
  <si>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</si>
  <si>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</si>
  <si>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</si>
  <si>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</si>
  <si>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</si>
  <si>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</si>
  <si>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</si>
  <si>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</si>
  <si>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</si>
  <si>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</si>
  <si>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</si>
  <si>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</si>
  <si>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</si>
  <si>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</si>
  <si>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</si>
  <si>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</si>
  <si>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</si>
  <si>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</si>
  <si>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</si>
  <si>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</si>
  <si>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</si>
  <si>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</si>
  <si>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</si>
  <si>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</si>
  <si>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</si>
  <si>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</si>
  <si>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</si>
  <si>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24.02.21</t>
  </si>
  <si>
    <t xml:space="preserve">MS2 SP2 OS </t>
  </si>
  <si>
    <t>Vor spülung:</t>
  </si>
  <si>
    <t>OS</t>
  </si>
  <si>
    <t>20.09.2021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</si>
</sst>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4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8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8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0" fontId="10" fillId="17" borderId="44" xfId="3" applyFont="1" applyFill="1" applyBorder="1"/>
    <xf numFmtId="0" fontId="10" fillId="17" borderId="20" xfId="3" applyFont="1" applyFill="1" applyBorder="1"/>
    <xf numFmtId="173" fontId="10" fillId="0" borderId="0" xfId="1" applyNumberFormat="1" applyFont="1" applyFill="1" applyBorder="1"/>
    <xf numFmtId="14" fontId="6" fillId="19" borderId="14" xfId="3" applyNumberFormat="1" applyFill="1" applyBorder="1" applyAlignment="1">
      <alignment horizontal="center"/>
    </xf>
    <xf numFmtId="165" fontId="10" fillId="17" borderId="6" xfId="3" applyNumberFormat="1" applyFont="1" applyFill="1" applyBorder="1"/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167" fontId="10" fillId="17" borderId="6" xfId="3" applyNumberFormat="1" applyFont="1" applyFill="1" applyBorder="1" applyAlignment="1">
      <alignment horizontal="center"/>
    </xf>
    <xf numFmtId="0" fontId="10" fillId="17" borderId="6" xfId="3" applyFont="1" applyFill="1" applyBorder="1" applyAlignment="1">
      <alignment horizontal="center"/>
    </xf>
    <xf numFmtId="0" fontId="1" fillId="0" borderId="0" xfId="10" applyFont="1"/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14" fontId="9" fillId="2" borderId="14" xfId="3" applyNumberFormat="1" applyFont="1" applyFill="1" applyBorder="1" applyAlignment="1">
      <alignment horizontal="center"/>
    </xf>
    <xf numFmtId="49" fontId="6" fillId="2" borderId="19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OS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0.14837750805053257</c:v>
                </c:pt>
                <c:pt idx="3">
                  <c:v>0.26405746841714145</c:v>
                </c:pt>
                <c:pt idx="4">
                  <c:v>0.22640574684171413</c:v>
                </c:pt>
                <c:pt idx="5">
                  <c:v>9.6110973495169685E-2</c:v>
                </c:pt>
                <c:pt idx="6">
                  <c:v>6.0193212781768639E-2</c:v>
                </c:pt>
                <c:pt idx="7">
                  <c:v>3.1211295516472629E-2</c:v>
                </c:pt>
                <c:pt idx="8">
                  <c:v>3.4431508545949965E-2</c:v>
                </c:pt>
                <c:pt idx="9">
                  <c:v>8.7688877879613575E-2</c:v>
                </c:pt>
                <c:pt idx="10">
                  <c:v>2.0064404260589547E-2</c:v>
                </c:pt>
                <c:pt idx="11">
                  <c:v>1.4367104285360416E-2</c:v>
                </c:pt>
                <c:pt idx="12">
                  <c:v>1.7091899925687392E-2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OS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0.85162249194946749</c:v>
                </c:pt>
                <c:pt idx="4">
                  <c:v>0.58756502353232598</c:v>
                </c:pt>
                <c:pt idx="5">
                  <c:v>0.36115927669061182</c:v>
                </c:pt>
                <c:pt idx="6">
                  <c:v>0.26504830319544215</c:v>
                </c:pt>
                <c:pt idx="7">
                  <c:v>0.2048550904136735</c:v>
                </c:pt>
                <c:pt idx="8">
                  <c:v>0.17364379489720089</c:v>
                </c:pt>
                <c:pt idx="9">
                  <c:v>0.13921228635125094</c:v>
                </c:pt>
                <c:pt idx="10">
                  <c:v>5.1523408471637361E-2</c:v>
                </c:pt>
                <c:pt idx="11">
                  <c:v>3.145900421104781E-2</c:v>
                </c:pt>
                <c:pt idx="12">
                  <c:v>1.7091899925687392E-2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0.14837750805053257</c:v>
                </c:pt>
                <c:pt idx="3">
                  <c:v>0.26405746841714145</c:v>
                </c:pt>
                <c:pt idx="4">
                  <c:v>0.22640574684171413</c:v>
                </c:pt>
                <c:pt idx="5">
                  <c:v>9.6110973495169685E-2</c:v>
                </c:pt>
                <c:pt idx="6">
                  <c:v>6.0193212781768639E-2</c:v>
                </c:pt>
                <c:pt idx="7">
                  <c:v>3.1211295516472629E-2</c:v>
                </c:pt>
                <c:pt idx="8">
                  <c:v>3.4431508545949965E-2</c:v>
                </c:pt>
                <c:pt idx="9">
                  <c:v>8.7688877879613575E-2</c:v>
                </c:pt>
                <c:pt idx="10">
                  <c:v>2.0064404260589547E-2</c:v>
                </c:pt>
                <c:pt idx="11">
                  <c:v>1.4367104285360416E-2</c:v>
                </c:pt>
                <c:pt idx="12">
                  <c:v>1.7091899925687392E-2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0.14837750805053257</c:v>
                </c:pt>
                <c:pt idx="3">
                  <c:v>0.26405746841714145</c:v>
                </c:pt>
                <c:pt idx="4">
                  <c:v>0.22640574684171413</c:v>
                </c:pt>
                <c:pt idx="5">
                  <c:v>9.6110973495169685E-2</c:v>
                </c:pt>
                <c:pt idx="6">
                  <c:v>6.0193212781768639E-2</c:v>
                </c:pt>
                <c:pt idx="7">
                  <c:v>3.1211295516472629E-2</c:v>
                </c:pt>
                <c:pt idx="8">
                  <c:v>3.4431508545949965E-2</c:v>
                </c:pt>
                <c:pt idx="9">
                  <c:v>8.7688877879613575E-2</c:v>
                </c:pt>
                <c:pt idx="10">
                  <c:v>2.0064404260589547E-2</c:v>
                </c:pt>
                <c:pt idx="11">
                  <c:v>1.4367104285360416E-2</c:v>
                </c:pt>
                <c:pt idx="12">
                  <c:v>1.7091899925687392E-2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0.14837750805053257</c:v>
                </c:pt>
                <c:pt idx="3">
                  <c:v>0.26405746841714145</c:v>
                </c:pt>
                <c:pt idx="4">
                  <c:v>0.22640574684171413</c:v>
                </c:pt>
                <c:pt idx="5">
                  <c:v>9.6110973495169685E-2</c:v>
                </c:pt>
                <c:pt idx="6">
                  <c:v>6.0193212781768639E-2</c:v>
                </c:pt>
                <c:pt idx="7">
                  <c:v>3.1211295516472629E-2</c:v>
                </c:pt>
                <c:pt idx="8">
                  <c:v>3.4431508545949965E-2</c:v>
                </c:pt>
                <c:pt idx="9">
                  <c:v>8.7688877879613575E-2</c:v>
                </c:pt>
                <c:pt idx="10">
                  <c:v>2.0064404260589547E-2</c:v>
                </c:pt>
                <c:pt idx="11">
                  <c:v>1.4367104285360416E-2</c:v>
                </c:pt>
                <c:pt idx="12">
                  <c:v>1.7091899925687392E-2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3.3462217159171026E-2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Normal="100" workbookViewId="0">
      <selection activeCell="C5" sqref="C5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483" t="s">
        <v>228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80"/>
      <c r="D6" s="380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482" t="s">
        <v>225</v>
      </c>
      <c r="D7" s="263"/>
      <c r="E7" s="387" t="s">
        <v>226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227</v>
      </c>
      <c r="D8" s="263"/>
      <c r="E8" s="263" t="s">
        <v>224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20200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8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9"/>
      <c r="B11" s="274">
        <v>125</v>
      </c>
      <c r="C11" s="273">
        <f t="shared" ref="C11:C22" si="0">K33+K55+K77+K99</f>
        <v>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9"/>
      <c r="B12" s="274">
        <v>63</v>
      </c>
      <c r="C12" s="273">
        <f t="shared" si="0"/>
        <v>2995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90"/>
      <c r="B13" s="275">
        <v>31.5</v>
      </c>
      <c r="C13" s="273">
        <f t="shared" si="0"/>
        <v>5330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91" t="s">
        <v>45</v>
      </c>
      <c r="B14" s="276">
        <v>16</v>
      </c>
      <c r="C14" s="273">
        <f t="shared" si="0"/>
        <v>4570</v>
      </c>
      <c r="D14" s="263"/>
      <c r="I14" s="256"/>
      <c r="J14" s="256"/>
      <c r="K14" s="263"/>
    </row>
    <row r="15" spans="1:11" ht="17.25" customHeight="1" thickBot="1" x14ac:dyDescent="0.25">
      <c r="A15" s="391"/>
      <c r="B15" s="277">
        <v>8</v>
      </c>
      <c r="C15" s="273">
        <f t="shared" si="0"/>
        <v>1940</v>
      </c>
      <c r="D15" s="263"/>
      <c r="I15" s="264"/>
      <c r="J15" s="264"/>
      <c r="K15" s="263"/>
    </row>
    <row r="16" spans="1:11" ht="17.25" customHeight="1" thickBot="1" x14ac:dyDescent="0.25">
      <c r="A16" s="391"/>
      <c r="B16" s="277">
        <v>4</v>
      </c>
      <c r="C16" s="273">
        <f t="shared" si="0"/>
        <v>1215</v>
      </c>
      <c r="D16" s="263"/>
      <c r="I16" s="264"/>
      <c r="J16" s="264"/>
      <c r="K16" s="263"/>
    </row>
    <row r="17" spans="1:11" ht="17.25" customHeight="1" thickBot="1" x14ac:dyDescent="0.25">
      <c r="A17" s="391"/>
      <c r="B17" s="277">
        <v>2</v>
      </c>
      <c r="C17" s="273">
        <f t="shared" si="0"/>
        <v>630</v>
      </c>
      <c r="D17" s="263"/>
      <c r="I17" s="264"/>
      <c r="J17" s="264"/>
      <c r="K17" s="263"/>
    </row>
    <row r="18" spans="1:11" ht="17.25" customHeight="1" thickBot="1" x14ac:dyDescent="0.25">
      <c r="A18" s="391"/>
      <c r="B18" s="277">
        <v>1</v>
      </c>
      <c r="C18" s="273">
        <f t="shared" si="0"/>
        <v>695</v>
      </c>
      <c r="I18" s="278"/>
      <c r="K18" s="279"/>
    </row>
    <row r="19" spans="1:11" ht="17.25" customHeight="1" thickBot="1" x14ac:dyDescent="0.25">
      <c r="A19" s="392"/>
      <c r="B19" s="273">
        <v>0.5</v>
      </c>
      <c r="C19" s="273">
        <f t="shared" si="0"/>
        <v>1770</v>
      </c>
      <c r="I19" s="278"/>
      <c r="K19" s="280"/>
    </row>
    <row r="20" spans="1:11" ht="17.25" customHeight="1" thickBot="1" x14ac:dyDescent="0.25">
      <c r="A20" s="393" t="s">
        <v>44</v>
      </c>
      <c r="B20" s="281">
        <v>0.25</v>
      </c>
      <c r="C20" s="273">
        <f t="shared" si="0"/>
        <v>405</v>
      </c>
      <c r="I20" s="278"/>
    </row>
    <row r="21" spans="1:11" ht="17.25" customHeight="1" thickBot="1" x14ac:dyDescent="0.25">
      <c r="A21" s="394"/>
      <c r="B21" s="282">
        <v>0.125</v>
      </c>
      <c r="C21" s="273">
        <f t="shared" si="0"/>
        <v>290</v>
      </c>
      <c r="I21" s="278"/>
      <c r="K21" s="279"/>
    </row>
    <row r="22" spans="1:11" ht="17.25" customHeight="1" thickBot="1" x14ac:dyDescent="0.25">
      <c r="A22" s="394"/>
      <c r="B22" s="282">
        <v>6.3E-2</v>
      </c>
      <c r="C22" s="273">
        <f t="shared" si="0"/>
        <v>345</v>
      </c>
      <c r="I22" s="278"/>
      <c r="K22" s="279"/>
    </row>
    <row r="23" spans="1:11" ht="17.25" customHeight="1" thickBot="1" x14ac:dyDescent="0.25">
      <c r="A23" s="395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5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6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85">
        <v>0</v>
      </c>
      <c r="F31" s="382">
        <v>0</v>
      </c>
      <c r="G31" s="382">
        <v>0</v>
      </c>
      <c r="H31" s="385">
        <v>0</v>
      </c>
      <c r="I31" s="383">
        <v>0</v>
      </c>
      <c r="J31" s="383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85">
        <v>0</v>
      </c>
      <c r="F32" s="382">
        <v>0</v>
      </c>
      <c r="G32" s="382">
        <v>0</v>
      </c>
      <c r="H32" s="385">
        <v>0</v>
      </c>
      <c r="I32" s="383">
        <v>0</v>
      </c>
      <c r="J32" s="383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85">
        <v>1545</v>
      </c>
      <c r="F33" s="382">
        <v>1545</v>
      </c>
      <c r="G33" s="382">
        <v>1545</v>
      </c>
      <c r="H33" s="385">
        <v>1545</v>
      </c>
      <c r="I33" s="383">
        <v>1545</v>
      </c>
      <c r="J33" s="383">
        <v>1545</v>
      </c>
      <c r="K33" s="292">
        <f t="shared" si="1"/>
        <v>0</v>
      </c>
    </row>
    <row r="34" spans="2:11" ht="10.8" thickBot="1" x14ac:dyDescent="0.25">
      <c r="B34" s="258" t="s">
        <v>26</v>
      </c>
      <c r="C34" s="295"/>
      <c r="D34" s="294">
        <v>31.5</v>
      </c>
      <c r="E34" s="385">
        <v>1710</v>
      </c>
      <c r="F34" s="382">
        <v>1710</v>
      </c>
      <c r="G34" s="382">
        <v>1710</v>
      </c>
      <c r="H34" s="385">
        <v>4705</v>
      </c>
      <c r="I34" s="383">
        <v>4705</v>
      </c>
      <c r="J34" s="383">
        <v>4705</v>
      </c>
      <c r="K34" s="292">
        <f>AVERAGE(H34:J34)-AVERAGE(E34:G34)</f>
        <v>2995</v>
      </c>
    </row>
    <row r="35" spans="2:11" ht="10.8" thickBot="1" x14ac:dyDescent="0.25">
      <c r="B35" s="258" t="s">
        <v>27</v>
      </c>
      <c r="C35" s="296">
        <f>D47-D45</f>
        <v>20200</v>
      </c>
      <c r="D35" s="294">
        <v>16</v>
      </c>
      <c r="E35" s="385">
        <v>1755</v>
      </c>
      <c r="F35" s="382">
        <v>1755</v>
      </c>
      <c r="G35" s="382">
        <v>1755</v>
      </c>
      <c r="H35" s="385">
        <v>7085</v>
      </c>
      <c r="I35" s="383">
        <v>7085</v>
      </c>
      <c r="J35" s="383">
        <v>7085</v>
      </c>
      <c r="K35" s="292">
        <f t="shared" ref="K35:K44" si="2">AVERAGE(H35:J35)-AVERAGE(E35:G35)</f>
        <v>5330</v>
      </c>
    </row>
    <row r="36" spans="2:11" x14ac:dyDescent="0.2">
      <c r="B36" s="258" t="s">
        <v>28</v>
      </c>
      <c r="C36" s="256" t="s">
        <v>29</v>
      </c>
      <c r="D36" s="289">
        <v>8</v>
      </c>
      <c r="E36" s="385">
        <v>1495</v>
      </c>
      <c r="F36" s="382">
        <v>1495</v>
      </c>
      <c r="G36" s="382">
        <v>1495</v>
      </c>
      <c r="H36" s="385">
        <v>6065</v>
      </c>
      <c r="I36" s="383">
        <v>6065</v>
      </c>
      <c r="J36" s="383">
        <v>6065</v>
      </c>
      <c r="K36" s="292">
        <f t="shared" si="2"/>
        <v>4570</v>
      </c>
    </row>
    <row r="37" spans="2:11" x14ac:dyDescent="0.2">
      <c r="D37" s="289">
        <v>4</v>
      </c>
      <c r="E37" s="385">
        <v>1560</v>
      </c>
      <c r="F37" s="382">
        <v>1560</v>
      </c>
      <c r="G37" s="382">
        <v>1560</v>
      </c>
      <c r="H37" s="385">
        <v>3500</v>
      </c>
      <c r="I37" s="383">
        <v>3500</v>
      </c>
      <c r="J37" s="383">
        <v>3500</v>
      </c>
      <c r="K37" s="292">
        <f t="shared" si="2"/>
        <v>1940</v>
      </c>
    </row>
    <row r="38" spans="2:11" x14ac:dyDescent="0.2">
      <c r="B38" s="258"/>
      <c r="C38" s="255"/>
      <c r="D38" s="289">
        <v>2</v>
      </c>
      <c r="E38" s="385">
        <v>1380</v>
      </c>
      <c r="F38" s="382">
        <v>1380</v>
      </c>
      <c r="G38" s="382">
        <v>1380</v>
      </c>
      <c r="H38" s="385">
        <v>2595</v>
      </c>
      <c r="I38" s="383">
        <v>2595</v>
      </c>
      <c r="J38" s="383">
        <v>2595</v>
      </c>
      <c r="K38" s="292">
        <f t="shared" si="2"/>
        <v>1215</v>
      </c>
    </row>
    <row r="39" spans="2:11" x14ac:dyDescent="0.2">
      <c r="C39" s="255"/>
      <c r="D39" s="289">
        <v>1</v>
      </c>
      <c r="E39" s="385">
        <v>1210</v>
      </c>
      <c r="F39" s="382">
        <v>1210</v>
      </c>
      <c r="G39" s="382">
        <v>1210</v>
      </c>
      <c r="H39" s="385">
        <v>1840</v>
      </c>
      <c r="I39" s="383">
        <v>1840</v>
      </c>
      <c r="J39" s="383">
        <v>1840</v>
      </c>
      <c r="K39" s="292">
        <f t="shared" si="2"/>
        <v>630</v>
      </c>
    </row>
    <row r="40" spans="2:11" x14ac:dyDescent="0.2">
      <c r="C40" s="255"/>
      <c r="D40" s="289">
        <v>0.5</v>
      </c>
      <c r="E40" s="385">
        <v>1045</v>
      </c>
      <c r="F40" s="382">
        <v>1045</v>
      </c>
      <c r="G40" s="382">
        <v>1045</v>
      </c>
      <c r="H40" s="385">
        <v>1740</v>
      </c>
      <c r="I40" s="383">
        <v>1740</v>
      </c>
      <c r="J40" s="383">
        <v>1740</v>
      </c>
      <c r="K40" s="292">
        <f t="shared" si="2"/>
        <v>695</v>
      </c>
    </row>
    <row r="41" spans="2:11" x14ac:dyDescent="0.2">
      <c r="C41" s="255"/>
      <c r="D41" s="289">
        <v>0.25</v>
      </c>
      <c r="E41" s="385">
        <v>980</v>
      </c>
      <c r="F41" s="382">
        <v>980</v>
      </c>
      <c r="G41" s="382">
        <v>980</v>
      </c>
      <c r="H41" s="385">
        <v>2750</v>
      </c>
      <c r="I41" s="383">
        <v>2750</v>
      </c>
      <c r="J41" s="383">
        <v>2750</v>
      </c>
      <c r="K41" s="292">
        <f t="shared" si="2"/>
        <v>1770</v>
      </c>
    </row>
    <row r="42" spans="2:11" x14ac:dyDescent="0.2">
      <c r="C42" s="255"/>
      <c r="D42" s="289">
        <v>0.125</v>
      </c>
      <c r="E42" s="385">
        <v>945</v>
      </c>
      <c r="F42" s="382">
        <v>945</v>
      </c>
      <c r="G42" s="382">
        <v>945</v>
      </c>
      <c r="H42" s="385">
        <v>1350</v>
      </c>
      <c r="I42" s="383">
        <v>1350</v>
      </c>
      <c r="J42" s="383">
        <v>1350</v>
      </c>
      <c r="K42" s="292">
        <f t="shared" si="2"/>
        <v>405</v>
      </c>
    </row>
    <row r="43" spans="2:11" x14ac:dyDescent="0.2">
      <c r="C43" s="255"/>
      <c r="D43" s="289">
        <v>6.3E-2</v>
      </c>
      <c r="E43" s="385">
        <v>910</v>
      </c>
      <c r="F43" s="382">
        <v>910</v>
      </c>
      <c r="G43" s="382">
        <v>910</v>
      </c>
      <c r="H43" s="385">
        <v>1200</v>
      </c>
      <c r="I43" s="383">
        <v>1200</v>
      </c>
      <c r="J43" s="383">
        <v>1200</v>
      </c>
      <c r="K43" s="292">
        <f t="shared" si="2"/>
        <v>290</v>
      </c>
    </row>
    <row r="44" spans="2:11" ht="10.8" thickBot="1" x14ac:dyDescent="0.25">
      <c r="C44" s="255"/>
      <c r="D44" s="289" t="s">
        <v>196</v>
      </c>
      <c r="E44" s="386">
        <v>1690</v>
      </c>
      <c r="F44" s="384">
        <v>1690</v>
      </c>
      <c r="G44" s="384">
        <v>1690</v>
      </c>
      <c r="H44" s="385">
        <v>2035</v>
      </c>
      <c r="I44" s="383">
        <v>2035</v>
      </c>
      <c r="J44" s="383">
        <v>2035</v>
      </c>
      <c r="K44" s="292">
        <f t="shared" si="2"/>
        <v>345</v>
      </c>
    </row>
    <row r="45" spans="2:11" ht="10.8" thickBot="1" x14ac:dyDescent="0.25">
      <c r="C45" s="298" t="s">
        <v>30</v>
      </c>
      <c r="D45" s="378">
        <f>3320+3320</f>
        <v>6640</v>
      </c>
      <c r="I45" s="278"/>
      <c r="J45" s="255" t="s">
        <v>31</v>
      </c>
      <c r="K45" s="279">
        <f>SUM(K31:K44)</f>
        <v>20185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9">
        <f>((C35-K45)/C35)</f>
        <v>7.4257425742574258E-4</v>
      </c>
    </row>
    <row r="47" spans="2:11" ht="10.8" thickBot="1" x14ac:dyDescent="0.25">
      <c r="B47" s="298" t="s">
        <v>33</v>
      </c>
      <c r="C47" s="298"/>
      <c r="D47" s="377">
        <f>14190+12650</f>
        <v>26840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1">
        <f>D45+K45</f>
        <v>26825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1" t="s">
        <v>20</v>
      </c>
      <c r="D1" s="452"/>
      <c r="E1" s="452"/>
      <c r="F1" s="453"/>
    </row>
    <row r="2" spans="1:11" ht="16.2" thickBot="1" x14ac:dyDescent="0.35">
      <c r="B2" s="22" t="s">
        <v>3</v>
      </c>
      <c r="C2" s="454" t="s">
        <v>5</v>
      </c>
      <c r="D2" s="455"/>
      <c r="E2" s="455"/>
      <c r="F2" s="456"/>
    </row>
    <row r="3" spans="1:11" x14ac:dyDescent="0.25">
      <c r="B3" s="19" t="s">
        <v>1</v>
      </c>
      <c r="C3" s="457" t="str">
        <f>'Input-data'!C4</f>
        <v>20.09.2021</v>
      </c>
      <c r="D3" s="457"/>
      <c r="E3" s="457"/>
      <c r="F3" s="458"/>
    </row>
    <row r="4" spans="1:11" x14ac:dyDescent="0.25">
      <c r="B4" s="20" t="s">
        <v>42</v>
      </c>
      <c r="C4" s="445">
        <f>'Input-data'!C5</f>
        <v>0</v>
      </c>
      <c r="D4" s="445"/>
      <c r="E4" s="445"/>
      <c r="F4" s="446"/>
    </row>
    <row r="5" spans="1:11" x14ac:dyDescent="0.25">
      <c r="B5" s="20" t="s">
        <v>43</v>
      </c>
      <c r="C5" s="447">
        <f>'Input-data'!C6</f>
        <v>0</v>
      </c>
      <c r="D5" s="447"/>
      <c r="E5" s="447"/>
      <c r="F5" s="448"/>
    </row>
    <row r="6" spans="1:11" x14ac:dyDescent="0.25">
      <c r="B6" s="20" t="s">
        <v>0</v>
      </c>
      <c r="C6" s="459" t="str">
        <f>'Input-data'!C7</f>
        <v xml:space="preserve">MS2 SP2 OS </v>
      </c>
      <c r="D6" s="459"/>
      <c r="E6" s="459"/>
      <c r="F6" s="460"/>
      <c r="G6" s="7"/>
    </row>
    <row r="7" spans="1:11" x14ac:dyDescent="0.25">
      <c r="B7" s="20" t="s">
        <v>4</v>
      </c>
      <c r="C7" s="443" t="str">
        <f>'Input-data'!C8</f>
        <v>OS</v>
      </c>
      <c r="D7" s="443"/>
      <c r="E7" s="443"/>
      <c r="F7" s="444"/>
      <c r="G7" s="7"/>
    </row>
    <row r="8" spans="1:11" x14ac:dyDescent="0.25">
      <c r="B8" s="20" t="s">
        <v>11</v>
      </c>
      <c r="C8" s="449">
        <f>(C9-D12)/D12</f>
        <v>7.4312608372553875E-4</v>
      </c>
      <c r="D8" s="449"/>
      <c r="E8" s="449"/>
      <c r="F8" s="450"/>
      <c r="G8" s="7"/>
    </row>
    <row r="9" spans="1:11" ht="13.8" thickBot="1" x14ac:dyDescent="0.3">
      <c r="B9" s="224" t="s">
        <v>6</v>
      </c>
      <c r="C9" s="461">
        <f>'Input-data'!C9</f>
        <v>20200</v>
      </c>
      <c r="D9" s="461"/>
      <c r="E9" s="461"/>
      <c r="F9" s="462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6" t="s">
        <v>52</v>
      </c>
      <c r="B11" s="230">
        <v>250</v>
      </c>
      <c r="C11" s="242">
        <f>'Input-data'!C10</f>
        <v>0</v>
      </c>
      <c r="D11" s="243">
        <f t="shared" ref="D11:D24" si="0">D12+C11</f>
        <v>20185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7"/>
      <c r="B12" s="231">
        <v>125</v>
      </c>
      <c r="C12" s="242">
        <f>'Input-data'!C11</f>
        <v>0</v>
      </c>
      <c r="D12" s="244">
        <f t="shared" si="0"/>
        <v>20185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38"/>
      <c r="B13" s="231">
        <v>63</v>
      </c>
      <c r="C13" s="242">
        <f>'Input-data'!C12</f>
        <v>2995</v>
      </c>
      <c r="D13" s="244">
        <f t="shared" si="0"/>
        <v>20185</v>
      </c>
      <c r="E13" s="246">
        <f t="shared" si="2"/>
        <v>0.14837750805053257</v>
      </c>
      <c r="F13" s="248">
        <f t="shared" si="1"/>
        <v>1</v>
      </c>
      <c r="G13" s="7"/>
    </row>
    <row r="14" spans="1:11" ht="17.25" customHeight="1" x14ac:dyDescent="0.25">
      <c r="A14" s="440" t="s">
        <v>53</v>
      </c>
      <c r="B14" s="232">
        <v>31.5</v>
      </c>
      <c r="C14" s="242">
        <f>'Input-data'!C13</f>
        <v>5330</v>
      </c>
      <c r="D14" s="244">
        <f t="shared" si="0"/>
        <v>17190</v>
      </c>
      <c r="E14" s="246">
        <f t="shared" si="2"/>
        <v>0.26405746841714145</v>
      </c>
      <c r="F14" s="248">
        <f t="shared" si="1"/>
        <v>0.85162249194946749</v>
      </c>
      <c r="G14" s="7"/>
    </row>
    <row r="15" spans="1:11" ht="17.25" customHeight="1" x14ac:dyDescent="0.25">
      <c r="A15" s="441"/>
      <c r="B15" s="232">
        <v>16</v>
      </c>
      <c r="C15" s="242">
        <f>'Input-data'!C14</f>
        <v>4570</v>
      </c>
      <c r="D15" s="244">
        <f t="shared" si="0"/>
        <v>11860</v>
      </c>
      <c r="E15" s="246">
        <f t="shared" si="2"/>
        <v>0.22640574684171413</v>
      </c>
      <c r="F15" s="248">
        <f t="shared" si="1"/>
        <v>0.58756502353232598</v>
      </c>
      <c r="G15" s="7"/>
    </row>
    <row r="16" spans="1:11" ht="17.25" customHeight="1" x14ac:dyDescent="0.25">
      <c r="A16" s="441"/>
      <c r="B16" s="232">
        <v>8</v>
      </c>
      <c r="C16" s="242">
        <f>'Input-data'!C15</f>
        <v>1940</v>
      </c>
      <c r="D16" s="244">
        <f t="shared" si="0"/>
        <v>7290</v>
      </c>
      <c r="E16" s="246">
        <f t="shared" si="2"/>
        <v>9.6110973495169685E-2</v>
      </c>
      <c r="F16" s="248">
        <f t="shared" si="1"/>
        <v>0.36115927669061182</v>
      </c>
      <c r="G16" s="7"/>
      <c r="H16" s="43"/>
      <c r="I16" s="43"/>
      <c r="J16" s="43"/>
      <c r="K16" s="43"/>
    </row>
    <row r="17" spans="1:8" ht="17.25" customHeight="1" x14ac:dyDescent="0.25">
      <c r="A17" s="441"/>
      <c r="B17" s="232">
        <v>4</v>
      </c>
      <c r="C17" s="242">
        <f>'Input-data'!C16</f>
        <v>1215</v>
      </c>
      <c r="D17" s="244">
        <f t="shared" si="0"/>
        <v>5350</v>
      </c>
      <c r="E17" s="246">
        <f>C17/$D$11</f>
        <v>6.0193212781768639E-2</v>
      </c>
      <c r="F17" s="248">
        <f t="shared" si="1"/>
        <v>0.26504830319544215</v>
      </c>
      <c r="G17" s="7"/>
    </row>
    <row r="18" spans="1:8" ht="17.25" customHeight="1" x14ac:dyDescent="0.25">
      <c r="A18" s="442"/>
      <c r="B18" s="232">
        <v>2</v>
      </c>
      <c r="C18" s="242">
        <f>'Input-data'!C17</f>
        <v>630</v>
      </c>
      <c r="D18" s="244">
        <f t="shared" si="0"/>
        <v>4135</v>
      </c>
      <c r="E18" s="246">
        <f t="shared" si="2"/>
        <v>3.1211295516472629E-2</v>
      </c>
      <c r="F18" s="248">
        <f t="shared" si="1"/>
        <v>0.2048550904136735</v>
      </c>
      <c r="G18" s="7"/>
      <c r="H18" s="12"/>
    </row>
    <row r="19" spans="1:8" ht="17.25" customHeight="1" x14ac:dyDescent="0.25">
      <c r="A19" s="439" t="s">
        <v>54</v>
      </c>
      <c r="B19" s="231">
        <v>1</v>
      </c>
      <c r="C19" s="242">
        <f>'Input-data'!C18</f>
        <v>695</v>
      </c>
      <c r="D19" s="244">
        <f t="shared" si="0"/>
        <v>3505</v>
      </c>
      <c r="E19" s="246">
        <f t="shared" si="2"/>
        <v>3.4431508545949965E-2</v>
      </c>
      <c r="F19" s="248">
        <f t="shared" si="1"/>
        <v>0.17364379489720089</v>
      </c>
      <c r="G19" s="7"/>
    </row>
    <row r="20" spans="1:8" ht="17.25" customHeight="1" x14ac:dyDescent="0.25">
      <c r="A20" s="437"/>
      <c r="B20" s="231">
        <v>0.5</v>
      </c>
      <c r="C20" s="242">
        <f>'Input-data'!C19</f>
        <v>1770</v>
      </c>
      <c r="D20" s="244">
        <f t="shared" si="0"/>
        <v>2810</v>
      </c>
      <c r="E20" s="246">
        <f t="shared" si="2"/>
        <v>8.7688877879613575E-2</v>
      </c>
      <c r="F20" s="248">
        <f t="shared" si="1"/>
        <v>0.13921228635125094</v>
      </c>
      <c r="G20" s="7"/>
    </row>
    <row r="21" spans="1:8" ht="17.25" customHeight="1" x14ac:dyDescent="0.25">
      <c r="A21" s="437"/>
      <c r="B21" s="233">
        <v>0.25</v>
      </c>
      <c r="C21" s="242">
        <f>'Input-data'!C20</f>
        <v>405</v>
      </c>
      <c r="D21" s="244">
        <f t="shared" si="0"/>
        <v>1040</v>
      </c>
      <c r="E21" s="246">
        <f t="shared" si="2"/>
        <v>2.0064404260589547E-2</v>
      </c>
      <c r="F21" s="248">
        <f t="shared" si="1"/>
        <v>5.1523408471637361E-2</v>
      </c>
    </row>
    <row r="22" spans="1:8" ht="17.25" customHeight="1" x14ac:dyDescent="0.25">
      <c r="A22" s="437"/>
      <c r="B22" s="233">
        <v>0.125</v>
      </c>
      <c r="C22" s="242">
        <f>'Input-data'!C21</f>
        <v>290</v>
      </c>
      <c r="D22" s="244">
        <f t="shared" si="0"/>
        <v>635</v>
      </c>
      <c r="E22" s="246">
        <f t="shared" si="2"/>
        <v>1.4367104285360416E-2</v>
      </c>
      <c r="F22" s="248">
        <f t="shared" si="1"/>
        <v>3.145900421104781E-2</v>
      </c>
    </row>
    <row r="23" spans="1:8" ht="17.25" customHeight="1" x14ac:dyDescent="0.25">
      <c r="A23" s="438"/>
      <c r="B23" s="233">
        <v>6.3E-2</v>
      </c>
      <c r="C23" s="242">
        <f>'Input-data'!C22</f>
        <v>345</v>
      </c>
      <c r="D23" s="244">
        <f t="shared" si="0"/>
        <v>345</v>
      </c>
      <c r="E23" s="246">
        <f t="shared" si="2"/>
        <v>1.7091899925687392E-2</v>
      </c>
      <c r="F23" s="248">
        <f t="shared" si="1"/>
        <v>1.7091899925687392E-2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6" t="s">
        <v>63</v>
      </c>
      <c r="B30" s="427"/>
      <c r="C30" s="416">
        <f ca="1">SUM(Interpolation!E3:E403)*0.0025</f>
        <v>17.020748154584279</v>
      </c>
      <c r="D30" s="417"/>
      <c r="E30" s="241" t="s">
        <v>197</v>
      </c>
      <c r="F30" s="241"/>
      <c r="G30" s="241"/>
      <c r="H30" s="241"/>
    </row>
    <row r="31" spans="1:8" ht="20.25" customHeight="1" x14ac:dyDescent="0.25">
      <c r="A31" s="428" t="s">
        <v>68</v>
      </c>
      <c r="B31" s="429"/>
      <c r="C31" s="412">
        <f ca="1">(C45*C39)^0.5</f>
        <v>4.9711023554508857</v>
      </c>
      <c r="D31" s="413"/>
    </row>
    <row r="32" spans="1:8" ht="20.25" customHeight="1" x14ac:dyDescent="0.25">
      <c r="A32" s="424" t="s">
        <v>15</v>
      </c>
      <c r="B32" s="425"/>
      <c r="C32" s="412">
        <f ca="1">C31/C33</f>
        <v>0.80187050359712242</v>
      </c>
      <c r="D32" s="413"/>
    </row>
    <row r="33" spans="1:6" ht="20.25" customHeight="1" x14ac:dyDescent="0.25">
      <c r="A33" s="422" t="s">
        <v>69</v>
      </c>
      <c r="B33" s="423"/>
      <c r="C33" s="412">
        <f ca="1">(C45/C39)^0.5</f>
        <v>6.1993829840989862</v>
      </c>
      <c r="D33" s="413"/>
    </row>
    <row r="34" spans="1:6" ht="20.25" customHeight="1" x14ac:dyDescent="0.25">
      <c r="A34" s="424" t="s">
        <v>12</v>
      </c>
      <c r="B34" s="425"/>
      <c r="C34" s="412">
        <f ca="1">STDEV(Interpolation!E3:E403)</f>
        <v>16.113553365700575</v>
      </c>
      <c r="D34" s="413"/>
    </row>
    <row r="35" spans="1:6" ht="20.25" customHeight="1" x14ac:dyDescent="0.25">
      <c r="A35" s="420" t="s">
        <v>76</v>
      </c>
      <c r="B35" s="421"/>
      <c r="C35" s="418">
        <f>geometric_std_dev!G21</f>
        <v>2.498556102880138</v>
      </c>
      <c r="D35" s="419"/>
      <c r="E35" s="228"/>
    </row>
    <row r="36" spans="1:6" ht="20.25" customHeight="1" x14ac:dyDescent="0.25">
      <c r="A36" s="424" t="s">
        <v>10</v>
      </c>
      <c r="B36" s="425"/>
      <c r="C36" s="412">
        <f ca="1">SKEW(Interpolation!E3:E403)</f>
        <v>1.1001731545371281</v>
      </c>
      <c r="D36" s="413"/>
      <c r="E36" s="228"/>
      <c r="F36" s="228"/>
    </row>
    <row r="37" spans="1:6" ht="20.25" customHeight="1" x14ac:dyDescent="0.25">
      <c r="A37" s="424" t="s">
        <v>9</v>
      </c>
      <c r="B37" s="425"/>
      <c r="C37" s="412">
        <f ca="1">KURT(Interpolation!E3:E403)</f>
        <v>0.53643260741305099</v>
      </c>
      <c r="D37" s="413"/>
      <c r="E37" s="228"/>
      <c r="F37" s="228"/>
    </row>
    <row r="38" spans="1:6" ht="20.25" customHeight="1" x14ac:dyDescent="0.25">
      <c r="A38" s="424" t="s">
        <v>7</v>
      </c>
      <c r="B38" s="425"/>
      <c r="C38" s="412">
        <f ca="1">Interpolation!E363</f>
        <v>0.38820621468926553</v>
      </c>
      <c r="D38" s="413"/>
      <c r="E38" s="228"/>
      <c r="F38" s="228"/>
    </row>
    <row r="39" spans="1:6" ht="20.25" customHeight="1" x14ac:dyDescent="0.25">
      <c r="A39" s="424" t="s">
        <v>16</v>
      </c>
      <c r="B39" s="425"/>
      <c r="C39" s="412">
        <f ca="1">Interpolation!E339</f>
        <v>0.80187050359712231</v>
      </c>
      <c r="D39" s="413"/>
      <c r="E39" s="228"/>
      <c r="F39" s="228"/>
    </row>
    <row r="40" spans="1:6" ht="20.25" customHeight="1" x14ac:dyDescent="0.25">
      <c r="A40" s="424" t="s">
        <v>18</v>
      </c>
      <c r="B40" s="425"/>
      <c r="C40" s="412">
        <f ca="1">Interpolation!E303</f>
        <v>3.5000000000000009</v>
      </c>
      <c r="D40" s="413"/>
      <c r="E40" s="228"/>
      <c r="F40" s="228"/>
    </row>
    <row r="41" spans="1:6" ht="20.25" customHeight="1" x14ac:dyDescent="0.25">
      <c r="A41" s="422" t="s">
        <v>50</v>
      </c>
      <c r="B41" s="423"/>
      <c r="C41" s="412">
        <f ca="1">Interpolation!E283</f>
        <v>5.4546391752577339</v>
      </c>
      <c r="D41" s="413"/>
      <c r="E41" s="228"/>
      <c r="F41" s="228"/>
    </row>
    <row r="42" spans="1:6" ht="20.25" customHeight="1" x14ac:dyDescent="0.3">
      <c r="A42" s="420" t="s">
        <v>51</v>
      </c>
      <c r="B42" s="421"/>
      <c r="C42" s="418">
        <f ca="1">Interpolation!E203</f>
        <v>12.90590809628009</v>
      </c>
      <c r="D42" s="419"/>
      <c r="E42" s="303">
        <f ca="1">17.5*(C42/1000)^(-1/6)</f>
        <v>36.133216285932868</v>
      </c>
      <c r="F42" s="228"/>
    </row>
    <row r="43" spans="1:6" ht="20.25" customHeight="1" x14ac:dyDescent="0.25">
      <c r="A43" s="422" t="s">
        <v>47</v>
      </c>
      <c r="B43" s="423"/>
      <c r="C43" s="412">
        <f ca="1">Interpolation!E163</f>
        <v>16.729924953095683</v>
      </c>
      <c r="D43" s="413"/>
      <c r="E43" s="304"/>
      <c r="F43" s="228"/>
    </row>
    <row r="44" spans="1:6" ht="20.25" customHeight="1" x14ac:dyDescent="0.25">
      <c r="A44" s="424" t="s">
        <v>19</v>
      </c>
      <c r="B44" s="425"/>
      <c r="C44" s="412">
        <f ca="1">Interpolation!E103</f>
        <v>25.534826454033762</v>
      </c>
      <c r="D44" s="413"/>
      <c r="E44" s="304"/>
      <c r="F44" s="228"/>
    </row>
    <row r="45" spans="1:6" ht="20.25" customHeight="1" x14ac:dyDescent="0.25">
      <c r="A45" s="430" t="s">
        <v>17</v>
      </c>
      <c r="B45" s="431"/>
      <c r="C45" s="412">
        <f ca="1">Interpolation!E67</f>
        <v>30.817767354596612</v>
      </c>
      <c r="D45" s="413"/>
      <c r="E45" s="304"/>
      <c r="F45" s="228"/>
    </row>
    <row r="46" spans="1:6" ht="20.25" customHeight="1" x14ac:dyDescent="0.25">
      <c r="A46" s="430" t="s">
        <v>8</v>
      </c>
      <c r="B46" s="431"/>
      <c r="C46" s="412">
        <f ca="1">Interpolation!E43</f>
        <v>42.096410684474108</v>
      </c>
      <c r="D46" s="413"/>
      <c r="E46" s="304">
        <f ca="1">23.5*(2*C46/1000)^(-1/6)</f>
        <v>35.496757615247255</v>
      </c>
      <c r="F46" s="228"/>
    </row>
    <row r="47" spans="1:6" ht="20.25" customHeight="1" x14ac:dyDescent="0.25">
      <c r="A47" s="432" t="s">
        <v>48</v>
      </c>
      <c r="B47" s="433"/>
      <c r="C47" s="412">
        <f ca="1">C43/C38</f>
        <v>43.09545885680096</v>
      </c>
      <c r="D47" s="413"/>
      <c r="E47" s="228"/>
      <c r="F47" s="228"/>
    </row>
    <row r="48" spans="1:6" ht="20.25" customHeight="1" thickBot="1" x14ac:dyDescent="0.3">
      <c r="A48" s="434" t="s">
        <v>49</v>
      </c>
      <c r="B48" s="435"/>
      <c r="C48" s="414">
        <f ca="1">C41^2/(C43*C38)</f>
        <v>4.5811612452217023</v>
      </c>
      <c r="D48" s="415"/>
      <c r="E48" s="228"/>
      <c r="F48" s="228"/>
    </row>
    <row r="49" spans="1:5" ht="20.25" customHeight="1" x14ac:dyDescent="0.25">
      <c r="A49" s="397" t="s">
        <v>184</v>
      </c>
      <c r="B49" s="398"/>
      <c r="C49" s="398"/>
      <c r="D49" s="399"/>
    </row>
    <row r="50" spans="1:5" ht="20.25" customHeight="1" x14ac:dyDescent="0.25">
      <c r="A50" s="402" t="s">
        <v>179</v>
      </c>
      <c r="B50" s="403"/>
      <c r="C50" s="400">
        <f ca="1">-0.0333+(0.4665/((1000*C42/1000)^0.21))</f>
        <v>0.23933778752595314</v>
      </c>
      <c r="D50" s="401"/>
    </row>
    <row r="51" spans="1:5" ht="20.25" customHeight="1" x14ac:dyDescent="0.25">
      <c r="A51" s="404" t="s">
        <v>180</v>
      </c>
      <c r="B51" s="405"/>
      <c r="C51" s="408">
        <f ca="1">0.13+(0.21/((1000*C42/1000+0.002)^0.21))</f>
        <v>0.25272684314436156</v>
      </c>
      <c r="D51" s="409"/>
    </row>
    <row r="52" spans="1:5" ht="20.25" customHeight="1" x14ac:dyDescent="0.25">
      <c r="A52" s="402" t="s">
        <v>181</v>
      </c>
      <c r="B52" s="403"/>
      <c r="C52" s="400">
        <f>0.621*EXP(-0.457*C35)</f>
        <v>0.1982424829787702</v>
      </c>
      <c r="D52" s="401"/>
    </row>
    <row r="53" spans="1:5" ht="20.25" customHeight="1" x14ac:dyDescent="0.25">
      <c r="A53" s="404" t="s">
        <v>182</v>
      </c>
      <c r="B53" s="405"/>
      <c r="C53" s="408">
        <f>'Berechnung_Yu&amp;Stand'!J1086</f>
        <v>0.12089901201647971</v>
      </c>
      <c r="D53" s="409"/>
    </row>
    <row r="54" spans="1:5" ht="20.25" customHeight="1" thickBot="1" x14ac:dyDescent="0.3">
      <c r="A54" s="406" t="s">
        <v>183</v>
      </c>
      <c r="B54" s="407"/>
      <c r="C54" s="410">
        <f>0.353-0.068*C35+0.146*F20</f>
        <v>0.20342317881143324</v>
      </c>
      <c r="D54" s="411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63.452410267111844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63.452410267111844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62.904820534223688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62.357230801335561</v>
      </c>
    </row>
    <row r="7" spans="1:5" x14ac:dyDescent="0.25">
      <c r="A7" s="16">
        <f>Statistik!F23*100</f>
        <v>1.7091899925687393</v>
      </c>
      <c r="B7" s="18">
        <f>'Input-data'!B22</f>
        <v>6.3E-2</v>
      </c>
      <c r="D7" s="2">
        <v>99</v>
      </c>
      <c r="E7" s="6">
        <f t="shared" ca="1" si="0"/>
        <v>61.809641068447405</v>
      </c>
    </row>
    <row r="8" spans="1:5" x14ac:dyDescent="0.25">
      <c r="A8" s="16">
        <f>Statistik!F22*100</f>
        <v>3.145900421104781</v>
      </c>
      <c r="B8" s="18">
        <v>0.125</v>
      </c>
      <c r="D8" s="2">
        <v>98.75</v>
      </c>
      <c r="E8" s="6">
        <f t="shared" ca="1" si="0"/>
        <v>61.262051335559249</v>
      </c>
    </row>
    <row r="9" spans="1:5" x14ac:dyDescent="0.25">
      <c r="A9" s="16">
        <f>Statistik!F21*100</f>
        <v>5.1523408471637362</v>
      </c>
      <c r="B9" s="18">
        <f>'Input-data'!B20</f>
        <v>0.25</v>
      </c>
      <c r="D9" s="2">
        <v>98.5</v>
      </c>
      <c r="E9" s="6">
        <f t="shared" ca="1" si="0"/>
        <v>60.714461602671093</v>
      </c>
    </row>
    <row r="10" spans="1:5" x14ac:dyDescent="0.25">
      <c r="A10" s="16">
        <f>Statistik!F20*100</f>
        <v>13.921228635125093</v>
      </c>
      <c r="B10" s="18">
        <f>'Input-data'!B19</f>
        <v>0.5</v>
      </c>
      <c r="D10" s="2">
        <v>98.25</v>
      </c>
      <c r="E10" s="6">
        <f t="shared" ca="1" si="0"/>
        <v>60.166871869782966</v>
      </c>
    </row>
    <row r="11" spans="1:5" x14ac:dyDescent="0.25">
      <c r="A11" s="16">
        <f>Statistik!F19*100</f>
        <v>17.36437948972009</v>
      </c>
      <c r="B11" s="18">
        <f>'Input-data'!B18</f>
        <v>1</v>
      </c>
      <c r="D11" s="2">
        <v>98</v>
      </c>
      <c r="E11" s="6">
        <f t="shared" ca="1" si="0"/>
        <v>59.61928213689481</v>
      </c>
    </row>
    <row r="12" spans="1:5" x14ac:dyDescent="0.25">
      <c r="A12" s="16">
        <f>Statistik!F18*100</f>
        <v>20.485509041367351</v>
      </c>
      <c r="B12" s="18">
        <f>'Input-data'!B17</f>
        <v>2</v>
      </c>
      <c r="D12" s="2">
        <v>97.75</v>
      </c>
      <c r="E12" s="6">
        <f t="shared" ca="1" si="0"/>
        <v>59.071692404006654</v>
      </c>
    </row>
    <row r="13" spans="1:5" x14ac:dyDescent="0.25">
      <c r="A13" s="16">
        <f>Statistik!F17*100</f>
        <v>26.504830319544215</v>
      </c>
      <c r="B13" s="18">
        <f>'Input-data'!B16</f>
        <v>4</v>
      </c>
      <c r="D13" s="2">
        <v>97.5</v>
      </c>
      <c r="E13" s="6">
        <f t="shared" ca="1" si="0"/>
        <v>58.524102671118527</v>
      </c>
    </row>
    <row r="14" spans="1:5" x14ac:dyDescent="0.25">
      <c r="A14" s="16">
        <f>Statistik!F16*100</f>
        <v>36.115927669061179</v>
      </c>
      <c r="B14" s="18">
        <f>'Input-data'!B15</f>
        <v>8</v>
      </c>
      <c r="D14" s="2">
        <v>97.25</v>
      </c>
      <c r="E14" s="6">
        <f t="shared" ca="1" si="0"/>
        <v>57.976512938230371</v>
      </c>
    </row>
    <row r="15" spans="1:5" x14ac:dyDescent="0.25">
      <c r="A15" s="16">
        <f>Statistik!F15*100</f>
        <v>58.756502353232598</v>
      </c>
      <c r="B15" s="18">
        <f>'Input-data'!B14</f>
        <v>16</v>
      </c>
      <c r="D15" s="2">
        <v>97</v>
      </c>
      <c r="E15" s="6">
        <f t="shared" ca="1" si="0"/>
        <v>57.428923205342215</v>
      </c>
    </row>
    <row r="16" spans="1:5" x14ac:dyDescent="0.25">
      <c r="A16" s="16">
        <f>Statistik!F14*100</f>
        <v>85.162249194946753</v>
      </c>
      <c r="B16" s="18">
        <f>'Input-data'!B13</f>
        <v>31.5</v>
      </c>
      <c r="D16" s="2">
        <v>96.75</v>
      </c>
      <c r="E16" s="6">
        <f t="shared" ca="1" si="0"/>
        <v>56.881333472454088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56.333743739565932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55.786154006677776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55.238564273789621</v>
      </c>
    </row>
    <row r="20" spans="1:5" x14ac:dyDescent="0.25">
      <c r="D20" s="2">
        <v>95.75</v>
      </c>
      <c r="E20" s="6">
        <f t="shared" ca="1" si="0"/>
        <v>54.690974540901493</v>
      </c>
    </row>
    <row r="21" spans="1:5" x14ac:dyDescent="0.25">
      <c r="D21" s="2">
        <v>95.5</v>
      </c>
      <c r="E21" s="6">
        <f t="shared" ca="1" si="0"/>
        <v>54.143384808013337</v>
      </c>
    </row>
    <row r="22" spans="1:5" x14ac:dyDescent="0.25">
      <c r="D22" s="2">
        <v>95.25</v>
      </c>
      <c r="E22" s="6">
        <f t="shared" ca="1" si="0"/>
        <v>53.595795075125181</v>
      </c>
    </row>
    <row r="23" spans="1:5" x14ac:dyDescent="0.25">
      <c r="D23" s="2">
        <v>95</v>
      </c>
      <c r="E23" s="6">
        <f t="shared" ca="1" si="0"/>
        <v>53.048205342237054</v>
      </c>
    </row>
    <row r="24" spans="1:5" x14ac:dyDescent="0.25">
      <c r="D24" s="2">
        <v>94.75</v>
      </c>
      <c r="E24" s="6">
        <f t="shared" ca="1" si="0"/>
        <v>52.500615609348898</v>
      </c>
    </row>
    <row r="25" spans="1:5" x14ac:dyDescent="0.25">
      <c r="D25" s="2">
        <v>94.5</v>
      </c>
      <c r="E25" s="6">
        <f t="shared" ca="1" si="0"/>
        <v>51.953025876460742</v>
      </c>
    </row>
    <row r="26" spans="1:5" x14ac:dyDescent="0.25">
      <c r="D26" s="2">
        <v>94.25</v>
      </c>
      <c r="E26" s="6">
        <f t="shared" ca="1" si="0"/>
        <v>51.405436143572615</v>
      </c>
    </row>
    <row r="27" spans="1:5" x14ac:dyDescent="0.25">
      <c r="D27" s="2">
        <v>94</v>
      </c>
      <c r="E27" s="6">
        <f t="shared" ca="1" si="0"/>
        <v>50.857846410684459</v>
      </c>
    </row>
    <row r="28" spans="1:5" x14ac:dyDescent="0.25">
      <c r="D28" s="2">
        <v>93.75</v>
      </c>
      <c r="E28" s="6">
        <f t="shared" ca="1" si="0"/>
        <v>50.310256677796303</v>
      </c>
    </row>
    <row r="29" spans="1:5" x14ac:dyDescent="0.25">
      <c r="D29" s="2">
        <v>93.5</v>
      </c>
      <c r="E29" s="6">
        <f t="shared" ca="1" si="0"/>
        <v>49.762666944908176</v>
      </c>
    </row>
    <row r="30" spans="1:5" x14ac:dyDescent="0.25">
      <c r="D30" s="2">
        <v>93.25</v>
      </c>
      <c r="E30" s="6">
        <f t="shared" ca="1" si="0"/>
        <v>49.21507721202002</v>
      </c>
    </row>
    <row r="31" spans="1:5" x14ac:dyDescent="0.25">
      <c r="D31" s="2">
        <v>93</v>
      </c>
      <c r="E31" s="6">
        <f t="shared" ca="1" si="0"/>
        <v>48.667487479131864</v>
      </c>
    </row>
    <row r="32" spans="1:5" x14ac:dyDescent="0.25">
      <c r="D32" s="2">
        <v>92.75</v>
      </c>
      <c r="E32" s="6">
        <f t="shared" ca="1" si="0"/>
        <v>48.119897746243709</v>
      </c>
    </row>
    <row r="33" spans="4:5" x14ac:dyDescent="0.25">
      <c r="D33" s="2">
        <v>92.5</v>
      </c>
      <c r="E33" s="6">
        <f t="shared" ca="1" si="0"/>
        <v>47.572308013355581</v>
      </c>
    </row>
    <row r="34" spans="4:5" x14ac:dyDescent="0.25">
      <c r="D34" s="2">
        <v>92.25</v>
      </c>
      <c r="E34" s="6">
        <f t="shared" ca="1" si="0"/>
        <v>47.024718280467425</v>
      </c>
    </row>
    <row r="35" spans="4:5" x14ac:dyDescent="0.25">
      <c r="D35" s="2">
        <v>92</v>
      </c>
      <c r="E35" s="6">
        <f t="shared" ca="1" si="0"/>
        <v>46.477128547579269</v>
      </c>
    </row>
    <row r="36" spans="4:5" x14ac:dyDescent="0.25">
      <c r="D36" s="2">
        <v>91.75</v>
      </c>
      <c r="E36" s="6">
        <f t="shared" ca="1" si="0"/>
        <v>45.929538814691142</v>
      </c>
    </row>
    <row r="37" spans="4:5" x14ac:dyDescent="0.25">
      <c r="D37" s="2">
        <v>91.5</v>
      </c>
      <c r="E37" s="6">
        <f t="shared" ca="1" si="0"/>
        <v>45.381949081802986</v>
      </c>
    </row>
    <row r="38" spans="4:5" x14ac:dyDescent="0.25">
      <c r="D38" s="2">
        <v>91.25</v>
      </c>
      <c r="E38" s="6">
        <f t="shared" ca="1" si="0"/>
        <v>44.83435934891483</v>
      </c>
    </row>
    <row r="39" spans="4:5" x14ac:dyDescent="0.25">
      <c r="D39" s="2">
        <v>91</v>
      </c>
      <c r="E39" s="6">
        <f t="shared" ca="1" si="0"/>
        <v>44.286769616026703</v>
      </c>
    </row>
    <row r="40" spans="4:5" x14ac:dyDescent="0.25">
      <c r="D40" s="2">
        <v>90.75</v>
      </c>
      <c r="E40" s="6">
        <f t="shared" ca="1" si="0"/>
        <v>43.739179883138547</v>
      </c>
    </row>
    <row r="41" spans="4:5" x14ac:dyDescent="0.25">
      <c r="D41" s="2">
        <v>90.5</v>
      </c>
      <c r="E41" s="6">
        <f t="shared" ca="1" si="0"/>
        <v>43.191590150250391</v>
      </c>
    </row>
    <row r="42" spans="4:5" x14ac:dyDescent="0.25">
      <c r="D42" s="2">
        <v>90.25</v>
      </c>
      <c r="E42" s="6">
        <f t="shared" ca="1" si="0"/>
        <v>42.644000417362236</v>
      </c>
    </row>
    <row r="43" spans="4:5" x14ac:dyDescent="0.25">
      <c r="D43" s="2">
        <v>90</v>
      </c>
      <c r="E43" s="6">
        <f t="shared" ca="1" si="0"/>
        <v>42.096410684474108</v>
      </c>
    </row>
    <row r="44" spans="4:5" x14ac:dyDescent="0.25">
      <c r="D44" s="2">
        <v>89.75</v>
      </c>
      <c r="E44" s="6">
        <f t="shared" ca="1" si="0"/>
        <v>41.548820951585952</v>
      </c>
    </row>
    <row r="45" spans="4:5" x14ac:dyDescent="0.25">
      <c r="D45" s="2">
        <v>89.5</v>
      </c>
      <c r="E45" s="6">
        <f t="shared" ca="1" si="0"/>
        <v>41.001231218697797</v>
      </c>
    </row>
    <row r="46" spans="4:5" x14ac:dyDescent="0.25">
      <c r="D46" s="2">
        <v>89.25</v>
      </c>
      <c r="E46" s="6">
        <f t="shared" ca="1" si="0"/>
        <v>40.453641485809669</v>
      </c>
    </row>
    <row r="47" spans="4:5" x14ac:dyDescent="0.25">
      <c r="D47" s="2">
        <v>89</v>
      </c>
      <c r="E47" s="6">
        <f t="shared" ca="1" si="0"/>
        <v>39.906051752921513</v>
      </c>
    </row>
    <row r="48" spans="4:5" x14ac:dyDescent="0.25">
      <c r="D48" s="2">
        <v>88.75</v>
      </c>
      <c r="E48" s="6">
        <f t="shared" ca="1" si="0"/>
        <v>39.358462020033357</v>
      </c>
    </row>
    <row r="49" spans="4:5" x14ac:dyDescent="0.25">
      <c r="D49" s="2">
        <v>88.5</v>
      </c>
      <c r="E49" s="6">
        <f t="shared" ca="1" si="0"/>
        <v>38.81087228714523</v>
      </c>
    </row>
    <row r="50" spans="4:5" x14ac:dyDescent="0.25">
      <c r="D50" s="2">
        <v>88.25</v>
      </c>
      <c r="E50" s="6">
        <f t="shared" ca="1" si="0"/>
        <v>38.263282554257074</v>
      </c>
    </row>
    <row r="51" spans="4:5" x14ac:dyDescent="0.25">
      <c r="D51" s="2">
        <v>88</v>
      </c>
      <c r="E51" s="6">
        <f t="shared" ca="1" si="0"/>
        <v>37.715692821368918</v>
      </c>
    </row>
    <row r="52" spans="4:5" x14ac:dyDescent="0.25">
      <c r="D52" s="2">
        <v>87.75</v>
      </c>
      <c r="E52" s="6">
        <f t="shared" ca="1" si="0"/>
        <v>37.168103088480763</v>
      </c>
    </row>
    <row r="53" spans="4:5" x14ac:dyDescent="0.25">
      <c r="D53" s="2">
        <v>87.5</v>
      </c>
      <c r="E53" s="6">
        <f t="shared" ca="1" si="0"/>
        <v>36.620513355592635</v>
      </c>
    </row>
    <row r="54" spans="4:5" x14ac:dyDescent="0.25">
      <c r="D54" s="2">
        <v>87.25</v>
      </c>
      <c r="E54" s="6">
        <f t="shared" ca="1" si="0"/>
        <v>36.072923622704479</v>
      </c>
    </row>
    <row r="55" spans="4:5" x14ac:dyDescent="0.25">
      <c r="D55" s="2">
        <v>87</v>
      </c>
      <c r="E55" s="6">
        <f t="shared" ca="1" si="0"/>
        <v>35.525333889816324</v>
      </c>
    </row>
    <row r="56" spans="4:5" x14ac:dyDescent="0.25">
      <c r="D56" s="2">
        <v>86.75</v>
      </c>
      <c r="E56" s="6">
        <f t="shared" ca="1" si="0"/>
        <v>34.977744156928196</v>
      </c>
    </row>
    <row r="57" spans="4:5" x14ac:dyDescent="0.25">
      <c r="D57" s="2">
        <v>86.5</v>
      </c>
      <c r="E57" s="6">
        <f t="shared" ca="1" si="0"/>
        <v>34.43015442404004</v>
      </c>
    </row>
    <row r="58" spans="4:5" x14ac:dyDescent="0.25">
      <c r="D58" s="2">
        <v>86.25</v>
      </c>
      <c r="E58" s="6">
        <f t="shared" ca="1" si="0"/>
        <v>33.882564691151885</v>
      </c>
    </row>
    <row r="59" spans="4:5" x14ac:dyDescent="0.25">
      <c r="D59" s="2">
        <v>86</v>
      </c>
      <c r="E59" s="6">
        <f t="shared" ca="1" si="0"/>
        <v>33.334974958263757</v>
      </c>
    </row>
    <row r="60" spans="4:5" x14ac:dyDescent="0.25">
      <c r="D60" s="2">
        <v>85.75</v>
      </c>
      <c r="E60" s="6">
        <f t="shared" ca="1" si="0"/>
        <v>32.787385225375601</v>
      </c>
    </row>
    <row r="61" spans="4:5" x14ac:dyDescent="0.25">
      <c r="D61" s="2">
        <v>85.5</v>
      </c>
      <c r="E61" s="6">
        <f t="shared" ca="1" si="0"/>
        <v>32.239795492487445</v>
      </c>
    </row>
    <row r="62" spans="4:5" x14ac:dyDescent="0.25">
      <c r="D62" s="2">
        <v>85.25</v>
      </c>
      <c r="E62" s="6">
        <f t="shared" ca="1" si="0"/>
        <v>31.69220575959929</v>
      </c>
    </row>
    <row r="63" spans="4:5" x14ac:dyDescent="0.25">
      <c r="D63" s="2">
        <v>85</v>
      </c>
      <c r="E63" s="6">
        <f t="shared" ca="1" si="0"/>
        <v>31.40476078799248</v>
      </c>
    </row>
    <row r="64" spans="4:5" x14ac:dyDescent="0.25">
      <c r="D64" s="2">
        <v>84.75</v>
      </c>
      <c r="E64" s="6">
        <f t="shared" ca="1" si="0"/>
        <v>31.258012429643514</v>
      </c>
    </row>
    <row r="65" spans="4:5" x14ac:dyDescent="0.25">
      <c r="D65" s="2">
        <v>84.5</v>
      </c>
      <c r="E65" s="6">
        <f t="shared" ca="1" si="0"/>
        <v>31.111264071294549</v>
      </c>
    </row>
    <row r="66" spans="4:5" x14ac:dyDescent="0.25">
      <c r="D66" s="2">
        <v>84.25</v>
      </c>
      <c r="E66" s="6">
        <f t="shared" ca="1" si="0"/>
        <v>30.964515712945577</v>
      </c>
    </row>
    <row r="67" spans="4:5" x14ac:dyDescent="0.25">
      <c r="D67" s="2">
        <v>84</v>
      </c>
      <c r="E67" s="6">
        <f t="shared" ca="1" si="0"/>
        <v>30.817767354596612</v>
      </c>
    </row>
    <row r="68" spans="4:5" x14ac:dyDescent="0.25">
      <c r="D68" s="2">
        <v>83.75</v>
      </c>
      <c r="E68" s="6">
        <f t="shared" ca="1" si="0"/>
        <v>30.671018996247646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30.524270637898674</v>
      </c>
    </row>
    <row r="70" spans="4:5" x14ac:dyDescent="0.25">
      <c r="D70" s="2">
        <v>83.25</v>
      </c>
      <c r="E70" s="6">
        <f t="shared" ca="1" si="1"/>
        <v>30.377522279549709</v>
      </c>
    </row>
    <row r="71" spans="4:5" x14ac:dyDescent="0.25">
      <c r="D71" s="2">
        <v>83</v>
      </c>
      <c r="E71" s="6">
        <f t="shared" ca="1" si="1"/>
        <v>30.230773921200736</v>
      </c>
    </row>
    <row r="72" spans="4:5" x14ac:dyDescent="0.25">
      <c r="D72" s="2">
        <v>82.75</v>
      </c>
      <c r="E72" s="6">
        <f t="shared" ca="1" si="1"/>
        <v>30.084025562851771</v>
      </c>
    </row>
    <row r="73" spans="4:5" x14ac:dyDescent="0.25">
      <c r="D73" s="2">
        <v>82.5</v>
      </c>
      <c r="E73" s="6">
        <f t="shared" ca="1" si="1"/>
        <v>29.937277204502806</v>
      </c>
    </row>
    <row r="74" spans="4:5" x14ac:dyDescent="0.25">
      <c r="D74" s="2">
        <v>82.25</v>
      </c>
      <c r="E74" s="6">
        <f t="shared" ca="1" si="1"/>
        <v>29.790528846153833</v>
      </c>
    </row>
    <row r="75" spans="4:5" x14ac:dyDescent="0.25">
      <c r="D75" s="2">
        <v>82</v>
      </c>
      <c r="E75" s="6">
        <f t="shared" ca="1" si="1"/>
        <v>29.643780487804868</v>
      </c>
    </row>
    <row r="76" spans="4:5" x14ac:dyDescent="0.25">
      <c r="D76" s="2">
        <v>81.75</v>
      </c>
      <c r="E76" s="6">
        <f t="shared" ca="1" si="1"/>
        <v>29.497032129455896</v>
      </c>
    </row>
    <row r="77" spans="4:5" x14ac:dyDescent="0.25">
      <c r="D77" s="2">
        <v>81.5</v>
      </c>
      <c r="E77" s="6">
        <f t="shared" ca="1" si="1"/>
        <v>29.35028377110693</v>
      </c>
    </row>
    <row r="78" spans="4:5" x14ac:dyDescent="0.25">
      <c r="D78" s="2">
        <v>81.25</v>
      </c>
      <c r="E78" s="6">
        <f t="shared" ca="1" si="1"/>
        <v>29.203535412757965</v>
      </c>
    </row>
    <row r="79" spans="4:5" x14ac:dyDescent="0.25">
      <c r="D79" s="2">
        <v>81</v>
      </c>
      <c r="E79" s="6">
        <f t="shared" ca="1" si="1"/>
        <v>29.056787054408993</v>
      </c>
    </row>
    <row r="80" spans="4:5" x14ac:dyDescent="0.25">
      <c r="D80" s="2">
        <v>80.75</v>
      </c>
      <c r="E80" s="6">
        <f t="shared" ca="1" si="1"/>
        <v>28.910038696060028</v>
      </c>
    </row>
    <row r="81" spans="4:5" x14ac:dyDescent="0.25">
      <c r="D81" s="2">
        <v>80.5</v>
      </c>
      <c r="E81" s="6">
        <f t="shared" ca="1" si="1"/>
        <v>28.763290337711062</v>
      </c>
    </row>
    <row r="82" spans="4:5" x14ac:dyDescent="0.25">
      <c r="D82" s="2">
        <v>80.25</v>
      </c>
      <c r="E82" s="6">
        <f t="shared" ca="1" si="1"/>
        <v>28.61654197936209</v>
      </c>
    </row>
    <row r="83" spans="4:5" x14ac:dyDescent="0.25">
      <c r="D83" s="2">
        <v>80</v>
      </c>
      <c r="E83" s="6">
        <f t="shared" ca="1" si="1"/>
        <v>28.469793621013125</v>
      </c>
    </row>
    <row r="84" spans="4:5" x14ac:dyDescent="0.25">
      <c r="D84" s="2">
        <v>79.75</v>
      </c>
      <c r="E84" s="6">
        <f t="shared" ca="1" si="1"/>
        <v>28.323045262664152</v>
      </c>
    </row>
    <row r="85" spans="4:5" x14ac:dyDescent="0.25">
      <c r="D85" s="2">
        <v>79.5</v>
      </c>
      <c r="E85" s="6">
        <f t="shared" ca="1" si="1"/>
        <v>28.176296904315187</v>
      </c>
    </row>
    <row r="86" spans="4:5" x14ac:dyDescent="0.25">
      <c r="D86" s="2">
        <v>79.25</v>
      </c>
      <c r="E86" s="6">
        <f t="shared" ca="1" si="1"/>
        <v>28.029548545966222</v>
      </c>
    </row>
    <row r="87" spans="4:5" x14ac:dyDescent="0.25">
      <c r="D87" s="2">
        <v>79</v>
      </c>
      <c r="E87" s="6">
        <f t="shared" ca="1" si="1"/>
        <v>27.882800187617249</v>
      </c>
    </row>
    <row r="88" spans="4:5" x14ac:dyDescent="0.25">
      <c r="D88" s="2">
        <v>78.75</v>
      </c>
      <c r="E88" s="6">
        <f t="shared" ca="1" si="1"/>
        <v>27.736051829268284</v>
      </c>
    </row>
    <row r="89" spans="4:5" x14ac:dyDescent="0.25">
      <c r="D89" s="2">
        <v>78.5</v>
      </c>
      <c r="E89" s="6">
        <f t="shared" ca="1" si="1"/>
        <v>27.589303470919312</v>
      </c>
    </row>
    <row r="90" spans="4:5" x14ac:dyDescent="0.25">
      <c r="D90" s="2">
        <v>78.25</v>
      </c>
      <c r="E90" s="6">
        <f t="shared" ca="1" si="1"/>
        <v>27.442555112570346</v>
      </c>
    </row>
    <row r="91" spans="4:5" x14ac:dyDescent="0.25">
      <c r="D91" s="2">
        <v>78</v>
      </c>
      <c r="E91" s="6">
        <f t="shared" ca="1" si="1"/>
        <v>27.295806754221381</v>
      </c>
    </row>
    <row r="92" spans="4:5" x14ac:dyDescent="0.25">
      <c r="D92" s="2">
        <v>77.75</v>
      </c>
      <c r="E92" s="6">
        <f t="shared" ca="1" si="1"/>
        <v>27.149058395872409</v>
      </c>
    </row>
    <row r="93" spans="4:5" x14ac:dyDescent="0.25">
      <c r="D93" s="2">
        <v>77.5</v>
      </c>
      <c r="E93" s="6">
        <f t="shared" ca="1" si="1"/>
        <v>27.002310037523443</v>
      </c>
    </row>
    <row r="94" spans="4:5" x14ac:dyDescent="0.25">
      <c r="D94" s="2">
        <v>77.25</v>
      </c>
      <c r="E94" s="6">
        <f t="shared" ca="1" si="1"/>
        <v>26.855561679174471</v>
      </c>
    </row>
    <row r="95" spans="4:5" x14ac:dyDescent="0.25">
      <c r="D95" s="2">
        <v>77</v>
      </c>
      <c r="E95" s="6">
        <f t="shared" ca="1" si="1"/>
        <v>26.708813320825506</v>
      </c>
    </row>
    <row r="96" spans="4:5" x14ac:dyDescent="0.25">
      <c r="D96" s="2">
        <v>76.75</v>
      </c>
      <c r="E96" s="6">
        <f t="shared" ca="1" si="1"/>
        <v>26.562064962476541</v>
      </c>
    </row>
    <row r="97" spans="4:5" x14ac:dyDescent="0.25">
      <c r="D97" s="2">
        <v>76.5</v>
      </c>
      <c r="E97" s="6">
        <f t="shared" ca="1" si="1"/>
        <v>26.415316604127568</v>
      </c>
    </row>
    <row r="98" spans="4:5" x14ac:dyDescent="0.25">
      <c r="D98" s="2">
        <v>76.25</v>
      </c>
      <c r="E98" s="6">
        <f t="shared" ca="1" si="1"/>
        <v>26.268568245778603</v>
      </c>
    </row>
    <row r="99" spans="4:5" x14ac:dyDescent="0.25">
      <c r="D99" s="2">
        <v>76</v>
      </c>
      <c r="E99" s="6">
        <f t="shared" ca="1" si="1"/>
        <v>26.121819887429638</v>
      </c>
    </row>
    <row r="100" spans="4:5" x14ac:dyDescent="0.25">
      <c r="D100" s="2">
        <v>75.75</v>
      </c>
      <c r="E100" s="6">
        <f t="shared" ca="1" si="1"/>
        <v>25.975071529080665</v>
      </c>
    </row>
    <row r="101" spans="4:5" x14ac:dyDescent="0.25">
      <c r="D101" s="2">
        <v>75.5</v>
      </c>
      <c r="E101" s="6">
        <f t="shared" ca="1" si="1"/>
        <v>25.8283231707317</v>
      </c>
    </row>
    <row r="102" spans="4:5" x14ac:dyDescent="0.25">
      <c r="D102" s="2">
        <v>75.25</v>
      </c>
      <c r="E102" s="6">
        <f t="shared" ca="1" si="1"/>
        <v>25.681574812382728</v>
      </c>
    </row>
    <row r="103" spans="4:5" x14ac:dyDescent="0.25">
      <c r="D103" s="2">
        <v>75</v>
      </c>
      <c r="E103" s="6">
        <f t="shared" ca="1" si="1"/>
        <v>25.534826454033762</v>
      </c>
    </row>
    <row r="104" spans="4:5" x14ac:dyDescent="0.25">
      <c r="D104" s="2">
        <v>74.75</v>
      </c>
      <c r="E104" s="6">
        <f t="shared" ca="1" si="1"/>
        <v>25.388078095684797</v>
      </c>
    </row>
    <row r="105" spans="4:5" x14ac:dyDescent="0.25">
      <c r="D105" s="2">
        <v>74.5</v>
      </c>
      <c r="E105" s="6">
        <f t="shared" ca="1" si="1"/>
        <v>25.241329737335825</v>
      </c>
    </row>
    <row r="106" spans="4:5" x14ac:dyDescent="0.25">
      <c r="D106" s="2">
        <v>74.25</v>
      </c>
      <c r="E106" s="6">
        <f t="shared" ca="1" si="1"/>
        <v>25.094581378986859</v>
      </c>
    </row>
    <row r="107" spans="4:5" x14ac:dyDescent="0.25">
      <c r="D107" s="2">
        <v>74</v>
      </c>
      <c r="E107" s="6">
        <f t="shared" ca="1" si="1"/>
        <v>24.947833020637887</v>
      </c>
    </row>
    <row r="108" spans="4:5" x14ac:dyDescent="0.25">
      <c r="D108" s="2">
        <v>73.75</v>
      </c>
      <c r="E108" s="6">
        <f t="shared" ca="1" si="1"/>
        <v>24.801084662288922</v>
      </c>
    </row>
    <row r="109" spans="4:5" x14ac:dyDescent="0.25">
      <c r="D109" s="2">
        <v>73.5</v>
      </c>
      <c r="E109" s="6">
        <f t="shared" ca="1" si="1"/>
        <v>24.654336303939957</v>
      </c>
    </row>
    <row r="110" spans="4:5" x14ac:dyDescent="0.25">
      <c r="D110" s="2">
        <v>73.25</v>
      </c>
      <c r="E110" s="6">
        <f t="shared" ca="1" si="1"/>
        <v>24.507587945590984</v>
      </c>
    </row>
    <row r="111" spans="4:5" x14ac:dyDescent="0.25">
      <c r="D111" s="2">
        <v>73</v>
      </c>
      <c r="E111" s="6">
        <f t="shared" ca="1" si="1"/>
        <v>24.360839587242019</v>
      </c>
    </row>
    <row r="112" spans="4:5" x14ac:dyDescent="0.25">
      <c r="D112" s="2">
        <v>72.75</v>
      </c>
      <c r="E112" s="6">
        <f t="shared" ca="1" si="1"/>
        <v>24.214091228893054</v>
      </c>
    </row>
    <row r="113" spans="4:5" x14ac:dyDescent="0.25">
      <c r="D113" s="2">
        <v>72.5</v>
      </c>
      <c r="E113" s="6">
        <f t="shared" ca="1" si="1"/>
        <v>24.067342870544081</v>
      </c>
    </row>
    <row r="114" spans="4:5" x14ac:dyDescent="0.25">
      <c r="D114" s="2">
        <v>72.25</v>
      </c>
      <c r="E114" s="6">
        <f t="shared" ca="1" si="1"/>
        <v>23.920594512195116</v>
      </c>
    </row>
    <row r="115" spans="4:5" x14ac:dyDescent="0.25">
      <c r="D115" s="2">
        <v>72</v>
      </c>
      <c r="E115" s="6">
        <f t="shared" ca="1" si="1"/>
        <v>23.773846153846144</v>
      </c>
    </row>
    <row r="116" spans="4:5" x14ac:dyDescent="0.25">
      <c r="D116" s="2">
        <v>71.75</v>
      </c>
      <c r="E116" s="6">
        <f t="shared" ca="1" si="1"/>
        <v>23.627097795497178</v>
      </c>
    </row>
    <row r="117" spans="4:5" x14ac:dyDescent="0.25">
      <c r="D117" s="2">
        <v>71.5</v>
      </c>
      <c r="E117" s="6">
        <f t="shared" ca="1" si="1"/>
        <v>23.480349437148213</v>
      </c>
    </row>
    <row r="118" spans="4:5" x14ac:dyDescent="0.25">
      <c r="D118" s="2">
        <v>71.25</v>
      </c>
      <c r="E118" s="6">
        <f t="shared" ca="1" si="1"/>
        <v>23.333601078799241</v>
      </c>
    </row>
    <row r="119" spans="4:5" x14ac:dyDescent="0.25">
      <c r="D119" s="2">
        <v>71</v>
      </c>
      <c r="E119" s="6">
        <f t="shared" ca="1" si="1"/>
        <v>23.186852720450275</v>
      </c>
    </row>
    <row r="120" spans="4:5" x14ac:dyDescent="0.25">
      <c r="D120" s="2">
        <v>70.75</v>
      </c>
      <c r="E120" s="6">
        <f t="shared" ca="1" si="1"/>
        <v>23.040104362101303</v>
      </c>
    </row>
    <row r="121" spans="4:5" x14ac:dyDescent="0.25">
      <c r="D121" s="2">
        <v>70.5</v>
      </c>
      <c r="E121" s="6">
        <f t="shared" ca="1" si="1"/>
        <v>22.893356003752338</v>
      </c>
    </row>
    <row r="122" spans="4:5" x14ac:dyDescent="0.25">
      <c r="D122" s="2">
        <v>70.25</v>
      </c>
      <c r="E122" s="6">
        <f t="shared" ca="1" si="1"/>
        <v>22.746607645403373</v>
      </c>
    </row>
    <row r="123" spans="4:5" x14ac:dyDescent="0.25">
      <c r="D123" s="2">
        <v>70</v>
      </c>
      <c r="E123" s="6">
        <f t="shared" ca="1" si="1"/>
        <v>22.5998592870544</v>
      </c>
    </row>
    <row r="124" spans="4:5" x14ac:dyDescent="0.25">
      <c r="D124" s="2">
        <v>69.75</v>
      </c>
      <c r="E124" s="6">
        <f t="shared" ca="1" si="1"/>
        <v>22.453110928705435</v>
      </c>
    </row>
    <row r="125" spans="4:5" x14ac:dyDescent="0.25">
      <c r="D125" s="2">
        <v>69.5</v>
      </c>
      <c r="E125" s="6">
        <f t="shared" ca="1" si="1"/>
        <v>22.30636257035647</v>
      </c>
    </row>
    <row r="126" spans="4:5" x14ac:dyDescent="0.25">
      <c r="D126" s="2">
        <v>69.25</v>
      </c>
      <c r="E126" s="6">
        <f t="shared" ca="1" si="1"/>
        <v>22.159614212007497</v>
      </c>
    </row>
    <row r="127" spans="4:5" x14ac:dyDescent="0.25">
      <c r="D127" s="2">
        <v>69</v>
      </c>
      <c r="E127" s="6">
        <f t="shared" ca="1" si="1"/>
        <v>22.012865853658532</v>
      </c>
    </row>
    <row r="128" spans="4:5" x14ac:dyDescent="0.25">
      <c r="D128" s="2">
        <v>68.75</v>
      </c>
      <c r="E128" s="6">
        <f t="shared" ca="1" si="1"/>
        <v>21.86611749530956</v>
      </c>
    </row>
    <row r="129" spans="4:5" x14ac:dyDescent="0.25">
      <c r="D129" s="2">
        <v>68.5</v>
      </c>
      <c r="E129" s="6">
        <f t="shared" ca="1" si="1"/>
        <v>21.719369136960594</v>
      </c>
    </row>
    <row r="130" spans="4:5" x14ac:dyDescent="0.25">
      <c r="D130" s="2">
        <v>68.25</v>
      </c>
      <c r="E130" s="6">
        <f t="shared" ca="1" si="1"/>
        <v>21.572620778611629</v>
      </c>
    </row>
    <row r="131" spans="4:5" x14ac:dyDescent="0.25">
      <c r="D131" s="2">
        <v>68</v>
      </c>
      <c r="E131" s="6">
        <f t="shared" ca="1" si="1"/>
        <v>21.425872420262657</v>
      </c>
    </row>
    <row r="132" spans="4:5" x14ac:dyDescent="0.25">
      <c r="D132" s="2">
        <v>67.75</v>
      </c>
      <c r="E132" s="6">
        <f t="shared" ca="1" si="1"/>
        <v>21.279124061913691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21.132375703564719</v>
      </c>
    </row>
    <row r="134" spans="4:5" x14ac:dyDescent="0.25">
      <c r="D134" s="2">
        <v>67.25</v>
      </c>
      <c r="E134" s="6">
        <f t="shared" ca="1" si="2"/>
        <v>20.985627345215754</v>
      </c>
    </row>
    <row r="135" spans="4:5" x14ac:dyDescent="0.25">
      <c r="D135" s="2">
        <v>67</v>
      </c>
      <c r="E135" s="6">
        <f t="shared" ca="1" si="2"/>
        <v>20.838878986866789</v>
      </c>
    </row>
    <row r="136" spans="4:5" x14ac:dyDescent="0.25">
      <c r="D136" s="2">
        <v>66.75</v>
      </c>
      <c r="E136" s="6">
        <f t="shared" ca="1" si="2"/>
        <v>20.692130628517816</v>
      </c>
    </row>
    <row r="137" spans="4:5" x14ac:dyDescent="0.25">
      <c r="D137" s="2">
        <v>66.5</v>
      </c>
      <c r="E137" s="6">
        <f t="shared" ca="1" si="2"/>
        <v>20.545382270168851</v>
      </c>
    </row>
    <row r="138" spans="4:5" x14ac:dyDescent="0.25">
      <c r="D138" s="2">
        <v>66.25</v>
      </c>
      <c r="E138" s="6">
        <f t="shared" ca="1" si="2"/>
        <v>20.398633911819879</v>
      </c>
    </row>
    <row r="139" spans="4:5" x14ac:dyDescent="0.25">
      <c r="D139" s="2">
        <v>66</v>
      </c>
      <c r="E139" s="6">
        <f t="shared" ca="1" si="2"/>
        <v>20.251885553470913</v>
      </c>
    </row>
    <row r="140" spans="4:5" x14ac:dyDescent="0.25">
      <c r="D140" s="2">
        <v>65.75</v>
      </c>
      <c r="E140" s="6">
        <f t="shared" ca="1" si="2"/>
        <v>20.105137195121948</v>
      </c>
    </row>
    <row r="141" spans="4:5" x14ac:dyDescent="0.25">
      <c r="D141" s="2">
        <v>65.5</v>
      </c>
      <c r="E141" s="6">
        <f t="shared" ca="1" si="2"/>
        <v>19.958388836772976</v>
      </c>
    </row>
    <row r="142" spans="4:5" x14ac:dyDescent="0.25">
      <c r="D142" s="2">
        <v>65.25</v>
      </c>
      <c r="E142" s="6">
        <f t="shared" ca="1" si="2"/>
        <v>19.81164047842401</v>
      </c>
    </row>
    <row r="143" spans="4:5" x14ac:dyDescent="0.25">
      <c r="D143" s="2">
        <v>65</v>
      </c>
      <c r="E143" s="6">
        <f t="shared" ca="1" si="2"/>
        <v>19.664892120075045</v>
      </c>
    </row>
    <row r="144" spans="4:5" x14ac:dyDescent="0.25">
      <c r="D144" s="2">
        <v>64.75</v>
      </c>
      <c r="E144" s="6">
        <f t="shared" ca="1" si="2"/>
        <v>19.518143761726073</v>
      </c>
    </row>
    <row r="145" spans="4:5" x14ac:dyDescent="0.25">
      <c r="D145" s="2">
        <v>64.5</v>
      </c>
      <c r="E145" s="6">
        <f t="shared" ca="1" si="2"/>
        <v>19.371395403377107</v>
      </c>
    </row>
    <row r="146" spans="4:5" x14ac:dyDescent="0.25">
      <c r="D146" s="2">
        <v>64.25</v>
      </c>
      <c r="E146" s="6">
        <f t="shared" ca="1" si="2"/>
        <v>19.224647045028135</v>
      </c>
    </row>
    <row r="147" spans="4:5" x14ac:dyDescent="0.25">
      <c r="D147" s="2">
        <v>64</v>
      </c>
      <c r="E147" s="6">
        <f t="shared" ca="1" si="2"/>
        <v>19.07789868667917</v>
      </c>
    </row>
    <row r="148" spans="4:5" x14ac:dyDescent="0.25">
      <c r="D148" s="2">
        <v>63.75</v>
      </c>
      <c r="E148" s="6">
        <f t="shared" ca="1" si="2"/>
        <v>18.931150328330205</v>
      </c>
    </row>
    <row r="149" spans="4:5" x14ac:dyDescent="0.25">
      <c r="D149" s="2">
        <v>63.5</v>
      </c>
      <c r="E149" s="6">
        <f t="shared" ca="1" si="2"/>
        <v>18.784401969981232</v>
      </c>
    </row>
    <row r="150" spans="4:5" x14ac:dyDescent="0.25">
      <c r="D150" s="2">
        <v>63.25</v>
      </c>
      <c r="E150" s="6">
        <f t="shared" ca="1" si="2"/>
        <v>18.637653611632267</v>
      </c>
    </row>
    <row r="151" spans="4:5" x14ac:dyDescent="0.25">
      <c r="D151" s="2">
        <v>63</v>
      </c>
      <c r="E151" s="6">
        <f t="shared" ca="1" si="2"/>
        <v>18.490905253283294</v>
      </c>
    </row>
    <row r="152" spans="4:5" x14ac:dyDescent="0.25">
      <c r="D152" s="2">
        <v>62.75</v>
      </c>
      <c r="E152" s="6">
        <f t="shared" ca="1" si="2"/>
        <v>18.344156894934329</v>
      </c>
    </row>
    <row r="153" spans="4:5" x14ac:dyDescent="0.25">
      <c r="D153" s="2">
        <v>62.5</v>
      </c>
      <c r="E153" s="6">
        <f t="shared" ca="1" si="2"/>
        <v>18.197408536585364</v>
      </c>
    </row>
    <row r="154" spans="4:5" x14ac:dyDescent="0.25">
      <c r="D154" s="2">
        <v>62.25</v>
      </c>
      <c r="E154" s="6">
        <f t="shared" ca="1" si="2"/>
        <v>18.050660178236392</v>
      </c>
    </row>
    <row r="155" spans="4:5" x14ac:dyDescent="0.25">
      <c r="D155" s="2">
        <v>62</v>
      </c>
      <c r="E155" s="6">
        <f t="shared" ca="1" si="2"/>
        <v>17.903911819887426</v>
      </c>
    </row>
    <row r="156" spans="4:5" x14ac:dyDescent="0.25">
      <c r="D156" s="2">
        <v>61.75</v>
      </c>
      <c r="E156" s="6">
        <f t="shared" ca="1" si="2"/>
        <v>17.757163461538461</v>
      </c>
    </row>
    <row r="157" spans="4:5" x14ac:dyDescent="0.25">
      <c r="D157" s="2">
        <v>61.5</v>
      </c>
      <c r="E157" s="6">
        <f t="shared" ca="1" si="2"/>
        <v>17.610415103189489</v>
      </c>
    </row>
    <row r="158" spans="4:5" x14ac:dyDescent="0.25">
      <c r="D158" s="2">
        <v>61.25</v>
      </c>
      <c r="E158" s="6">
        <f t="shared" ca="1" si="2"/>
        <v>17.463666744840523</v>
      </c>
    </row>
    <row r="159" spans="4:5" x14ac:dyDescent="0.25">
      <c r="D159" s="2">
        <v>61</v>
      </c>
      <c r="E159" s="6">
        <f t="shared" ca="1" si="2"/>
        <v>17.316918386491551</v>
      </c>
    </row>
    <row r="160" spans="4:5" x14ac:dyDescent="0.25">
      <c r="D160" s="2">
        <v>60.75</v>
      </c>
      <c r="E160" s="6">
        <f t="shared" ca="1" si="2"/>
        <v>17.170170028142586</v>
      </c>
    </row>
    <row r="161" spans="4:5" x14ac:dyDescent="0.25">
      <c r="D161" s="2">
        <v>60.5</v>
      </c>
      <c r="E161" s="6">
        <f t="shared" ca="1" si="2"/>
        <v>17.02342166979362</v>
      </c>
    </row>
    <row r="162" spans="4:5" x14ac:dyDescent="0.25">
      <c r="D162" s="2">
        <v>60.25</v>
      </c>
      <c r="E162" s="6">
        <f t="shared" ca="1" si="2"/>
        <v>16.876673311444648</v>
      </c>
    </row>
    <row r="163" spans="4:5" x14ac:dyDescent="0.25">
      <c r="D163" s="2">
        <v>60</v>
      </c>
      <c r="E163" s="6">
        <f t="shared" ca="1" si="2"/>
        <v>16.729924953095683</v>
      </c>
    </row>
    <row r="164" spans="4:5" x14ac:dyDescent="0.25">
      <c r="D164" s="2">
        <v>59.75</v>
      </c>
      <c r="E164" s="6">
        <f t="shared" ca="1" si="2"/>
        <v>16.58317659474671</v>
      </c>
    </row>
    <row r="165" spans="4:5" x14ac:dyDescent="0.25">
      <c r="D165" s="2">
        <v>59.5</v>
      </c>
      <c r="E165" s="6">
        <f t="shared" ca="1" si="2"/>
        <v>16.436428236397745</v>
      </c>
    </row>
    <row r="166" spans="4:5" x14ac:dyDescent="0.25">
      <c r="D166" s="2">
        <v>59.25</v>
      </c>
      <c r="E166" s="6">
        <f t="shared" ca="1" si="2"/>
        <v>16.28967987804878</v>
      </c>
    </row>
    <row r="167" spans="4:5" x14ac:dyDescent="0.25">
      <c r="D167" s="2">
        <v>59</v>
      </c>
      <c r="E167" s="6">
        <f t="shared" ca="1" si="2"/>
        <v>16.142931519699808</v>
      </c>
    </row>
    <row r="168" spans="4:5" x14ac:dyDescent="0.25">
      <c r="D168" s="2">
        <v>58.75</v>
      </c>
      <c r="E168" s="6">
        <f t="shared" ca="1" si="2"/>
        <v>15.99770240700219</v>
      </c>
    </row>
    <row r="169" spans="4:5" x14ac:dyDescent="0.25">
      <c r="D169" s="2">
        <v>58.5</v>
      </c>
      <c r="E169" s="6">
        <f t="shared" ca="1" si="2"/>
        <v>15.909365426695846</v>
      </c>
    </row>
    <row r="170" spans="4:5" x14ac:dyDescent="0.25">
      <c r="D170" s="2">
        <v>58.25</v>
      </c>
      <c r="E170" s="6">
        <f t="shared" ca="1" si="2"/>
        <v>15.821028446389498</v>
      </c>
    </row>
    <row r="171" spans="4:5" x14ac:dyDescent="0.25">
      <c r="D171" s="2">
        <v>58</v>
      </c>
      <c r="E171" s="6">
        <f t="shared" ca="1" si="2"/>
        <v>15.732691466083153</v>
      </c>
    </row>
    <row r="172" spans="4:5" x14ac:dyDescent="0.25">
      <c r="D172" s="2">
        <v>57.75</v>
      </c>
      <c r="E172" s="6">
        <f t="shared" ca="1" si="2"/>
        <v>15.644354485776809</v>
      </c>
    </row>
    <row r="173" spans="4:5" x14ac:dyDescent="0.25">
      <c r="D173" s="2">
        <v>57.5</v>
      </c>
      <c r="E173" s="6">
        <f t="shared" ca="1" si="2"/>
        <v>15.556017505470461</v>
      </c>
    </row>
    <row r="174" spans="4:5" x14ac:dyDescent="0.25">
      <c r="D174" s="2">
        <v>57.25</v>
      </c>
      <c r="E174" s="6">
        <f t="shared" ca="1" si="2"/>
        <v>15.467680525164116</v>
      </c>
    </row>
    <row r="175" spans="4:5" x14ac:dyDescent="0.25">
      <c r="D175" s="2">
        <v>57</v>
      </c>
      <c r="E175" s="6">
        <f t="shared" ca="1" si="2"/>
        <v>15.379343544857768</v>
      </c>
    </row>
    <row r="176" spans="4:5" x14ac:dyDescent="0.25">
      <c r="D176" s="2">
        <v>56.75</v>
      </c>
      <c r="E176" s="6">
        <f t="shared" ca="1" si="2"/>
        <v>15.291006564551424</v>
      </c>
    </row>
    <row r="177" spans="4:5" x14ac:dyDescent="0.25">
      <c r="D177" s="2">
        <v>56.5</v>
      </c>
      <c r="E177" s="6">
        <f t="shared" ca="1" si="2"/>
        <v>15.202669584245079</v>
      </c>
    </row>
    <row r="178" spans="4:5" x14ac:dyDescent="0.25">
      <c r="D178" s="2">
        <v>56.25</v>
      </c>
      <c r="E178" s="6">
        <f t="shared" ca="1" si="2"/>
        <v>15.114332603938731</v>
      </c>
    </row>
    <row r="179" spans="4:5" x14ac:dyDescent="0.25">
      <c r="D179" s="2">
        <v>56</v>
      </c>
      <c r="E179" s="6">
        <f t="shared" ca="1" si="2"/>
        <v>15.025995623632387</v>
      </c>
    </row>
    <row r="180" spans="4:5" x14ac:dyDescent="0.25">
      <c r="D180" s="2">
        <v>55.75</v>
      </c>
      <c r="E180" s="6">
        <f t="shared" ca="1" si="2"/>
        <v>14.937658643326042</v>
      </c>
    </row>
    <row r="181" spans="4:5" x14ac:dyDescent="0.25">
      <c r="D181" s="2">
        <v>55.5</v>
      </c>
      <c r="E181" s="6">
        <f t="shared" ca="1" si="2"/>
        <v>14.849321663019694</v>
      </c>
    </row>
    <row r="182" spans="4:5" x14ac:dyDescent="0.25">
      <c r="D182" s="2">
        <v>55.25</v>
      </c>
      <c r="E182" s="6">
        <f t="shared" ca="1" si="2"/>
        <v>14.76098468271335</v>
      </c>
    </row>
    <row r="183" spans="4:5" x14ac:dyDescent="0.25">
      <c r="D183" s="2">
        <v>55</v>
      </c>
      <c r="E183" s="6">
        <f t="shared" ca="1" si="2"/>
        <v>14.672647702407005</v>
      </c>
    </row>
    <row r="184" spans="4:5" x14ac:dyDescent="0.25">
      <c r="D184" s="2">
        <v>54.75</v>
      </c>
      <c r="E184" s="6">
        <f t="shared" ca="1" si="2"/>
        <v>14.584310722100657</v>
      </c>
    </row>
    <row r="185" spans="4:5" x14ac:dyDescent="0.25">
      <c r="D185" s="2">
        <v>54.5</v>
      </c>
      <c r="E185" s="6">
        <f t="shared" ca="1" si="2"/>
        <v>14.495973741794312</v>
      </c>
    </row>
    <row r="186" spans="4:5" x14ac:dyDescent="0.25">
      <c r="D186" s="2">
        <v>54.25</v>
      </c>
      <c r="E186" s="6">
        <f t="shared" ca="1" si="2"/>
        <v>14.407636761487968</v>
      </c>
    </row>
    <row r="187" spans="4:5" x14ac:dyDescent="0.25">
      <c r="D187" s="2">
        <v>54</v>
      </c>
      <c r="E187" s="6">
        <f t="shared" ca="1" si="2"/>
        <v>14.31929978118162</v>
      </c>
    </row>
    <row r="188" spans="4:5" x14ac:dyDescent="0.25">
      <c r="D188" s="2">
        <v>53.75</v>
      </c>
      <c r="E188" s="6">
        <f t="shared" ca="1" si="2"/>
        <v>14.230962800875275</v>
      </c>
    </row>
    <row r="189" spans="4:5" x14ac:dyDescent="0.25">
      <c r="D189" s="2">
        <v>53.5</v>
      </c>
      <c r="E189" s="6">
        <f t="shared" ca="1" si="2"/>
        <v>14.142625820568931</v>
      </c>
    </row>
    <row r="190" spans="4:5" x14ac:dyDescent="0.25">
      <c r="D190" s="2">
        <v>53.25</v>
      </c>
      <c r="E190" s="6">
        <f t="shared" ca="1" si="2"/>
        <v>14.054288840262583</v>
      </c>
    </row>
    <row r="191" spans="4:5" x14ac:dyDescent="0.25">
      <c r="D191" s="2">
        <v>53</v>
      </c>
      <c r="E191" s="6">
        <f t="shared" ca="1" si="2"/>
        <v>13.965951859956238</v>
      </c>
    </row>
    <row r="192" spans="4:5" x14ac:dyDescent="0.25">
      <c r="D192" s="2">
        <v>52.75</v>
      </c>
      <c r="E192" s="6">
        <f t="shared" ca="1" si="2"/>
        <v>13.877614879649894</v>
      </c>
    </row>
    <row r="193" spans="4:5" x14ac:dyDescent="0.25">
      <c r="D193" s="2">
        <v>52.5</v>
      </c>
      <c r="E193" s="6">
        <f t="shared" ca="1" si="2"/>
        <v>13.789277899343546</v>
      </c>
    </row>
    <row r="194" spans="4:5" x14ac:dyDescent="0.25">
      <c r="D194" s="2">
        <v>52.25</v>
      </c>
      <c r="E194" s="6">
        <f t="shared" ca="1" si="2"/>
        <v>13.700940919037201</v>
      </c>
    </row>
    <row r="195" spans="4:5" x14ac:dyDescent="0.25">
      <c r="D195" s="2">
        <v>52</v>
      </c>
      <c r="E195" s="6">
        <f t="shared" ca="1" si="2"/>
        <v>13.612603938730857</v>
      </c>
    </row>
    <row r="196" spans="4:5" x14ac:dyDescent="0.25">
      <c r="D196" s="2">
        <v>51.75</v>
      </c>
      <c r="E196" s="6">
        <f t="shared" ca="1" si="2"/>
        <v>13.524266958424509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13.435929978118164</v>
      </c>
    </row>
    <row r="198" spans="4:5" x14ac:dyDescent="0.25">
      <c r="D198" s="2">
        <v>51.25</v>
      </c>
      <c r="E198" s="6">
        <f t="shared" ca="1" si="3"/>
        <v>13.34759299781182</v>
      </c>
    </row>
    <row r="199" spans="4:5" x14ac:dyDescent="0.25">
      <c r="D199" s="2">
        <v>51</v>
      </c>
      <c r="E199" s="6">
        <f t="shared" ca="1" si="3"/>
        <v>13.259256017505471</v>
      </c>
    </row>
    <row r="200" spans="4:5" x14ac:dyDescent="0.25">
      <c r="D200" s="2">
        <v>50.75</v>
      </c>
      <c r="E200" s="6">
        <f t="shared" ca="1" si="3"/>
        <v>13.170919037199127</v>
      </c>
    </row>
    <row r="201" spans="4:5" x14ac:dyDescent="0.25">
      <c r="D201" s="2">
        <v>50.5</v>
      </c>
      <c r="E201" s="6">
        <f t="shared" ca="1" si="3"/>
        <v>13.082582056892782</v>
      </c>
    </row>
    <row r="202" spans="4:5" x14ac:dyDescent="0.25">
      <c r="D202" s="2">
        <v>50.25</v>
      </c>
      <c r="E202" s="6">
        <f t="shared" ca="1" si="3"/>
        <v>12.994245076586434</v>
      </c>
    </row>
    <row r="203" spans="4:5" x14ac:dyDescent="0.25">
      <c r="D203" s="2">
        <v>50</v>
      </c>
      <c r="E203" s="6">
        <f t="shared" ca="1" si="3"/>
        <v>12.90590809628009</v>
      </c>
    </row>
    <row r="204" spans="4:5" x14ac:dyDescent="0.25">
      <c r="D204" s="2">
        <v>49.75</v>
      </c>
      <c r="E204" s="6">
        <f t="shared" ca="1" si="3"/>
        <v>12.817571115973745</v>
      </c>
    </row>
    <row r="205" spans="4:5" x14ac:dyDescent="0.25">
      <c r="D205" s="2">
        <v>49.5</v>
      </c>
      <c r="E205" s="6">
        <f t="shared" ca="1" si="3"/>
        <v>12.729234135667397</v>
      </c>
    </row>
    <row r="206" spans="4:5" x14ac:dyDescent="0.25">
      <c r="D206" s="2">
        <v>49.25</v>
      </c>
      <c r="E206" s="6">
        <f t="shared" ca="1" si="3"/>
        <v>12.640897155361053</v>
      </c>
    </row>
    <row r="207" spans="4:5" x14ac:dyDescent="0.25">
      <c r="D207" s="2">
        <v>49</v>
      </c>
      <c r="E207" s="6">
        <f t="shared" ca="1" si="3"/>
        <v>12.552560175054708</v>
      </c>
    </row>
    <row r="208" spans="4:5" x14ac:dyDescent="0.25">
      <c r="D208" s="2">
        <v>48.75</v>
      </c>
      <c r="E208" s="6">
        <f t="shared" ca="1" si="3"/>
        <v>12.46422319474836</v>
      </c>
    </row>
    <row r="209" spans="4:5" x14ac:dyDescent="0.25">
      <c r="D209" s="2">
        <v>48.5</v>
      </c>
      <c r="E209" s="6">
        <f t="shared" ca="1" si="3"/>
        <v>12.375886214442016</v>
      </c>
    </row>
    <row r="210" spans="4:5" x14ac:dyDescent="0.25">
      <c r="D210" s="2">
        <v>48.25</v>
      </c>
      <c r="E210" s="6">
        <f t="shared" ca="1" si="3"/>
        <v>12.287549234135671</v>
      </c>
    </row>
    <row r="211" spans="4:5" x14ac:dyDescent="0.25">
      <c r="D211" s="2">
        <v>48</v>
      </c>
      <c r="E211" s="6">
        <f t="shared" ca="1" si="3"/>
        <v>12.199212253829323</v>
      </c>
    </row>
    <row r="212" spans="4:5" x14ac:dyDescent="0.25">
      <c r="D212" s="2">
        <v>47.75</v>
      </c>
      <c r="E212" s="6">
        <f t="shared" ca="1" si="3"/>
        <v>12.110875273522979</v>
      </c>
    </row>
    <row r="213" spans="4:5" x14ac:dyDescent="0.25">
      <c r="D213" s="2">
        <v>47.5</v>
      </c>
      <c r="E213" s="6">
        <f t="shared" ca="1" si="3"/>
        <v>12.022538293216634</v>
      </c>
    </row>
    <row r="214" spans="4:5" x14ac:dyDescent="0.25">
      <c r="D214" s="2">
        <v>47.25</v>
      </c>
      <c r="E214" s="6">
        <f t="shared" ca="1" si="3"/>
        <v>11.934201312910286</v>
      </c>
    </row>
    <row r="215" spans="4:5" x14ac:dyDescent="0.25">
      <c r="D215" s="2">
        <v>47</v>
      </c>
      <c r="E215" s="6">
        <f t="shared" ca="1" si="3"/>
        <v>11.845864332603941</v>
      </c>
    </row>
    <row r="216" spans="4:5" x14ac:dyDescent="0.25">
      <c r="D216" s="2">
        <v>46.75</v>
      </c>
      <c r="E216" s="6">
        <f t="shared" ca="1" si="3"/>
        <v>11.757527352297597</v>
      </c>
    </row>
    <row r="217" spans="4:5" x14ac:dyDescent="0.25">
      <c r="D217" s="2">
        <v>46.5</v>
      </c>
      <c r="E217" s="6">
        <f t="shared" ca="1" si="3"/>
        <v>11.669190371991249</v>
      </c>
    </row>
    <row r="218" spans="4:5" x14ac:dyDescent="0.25">
      <c r="D218" s="2">
        <v>46.25</v>
      </c>
      <c r="E218" s="6">
        <f t="shared" ca="1" si="3"/>
        <v>11.580853391684904</v>
      </c>
    </row>
    <row r="219" spans="4:5" x14ac:dyDescent="0.25">
      <c r="D219" s="2">
        <v>46</v>
      </c>
      <c r="E219" s="6">
        <f t="shared" ca="1" si="3"/>
        <v>11.49251641137856</v>
      </c>
    </row>
    <row r="220" spans="4:5" x14ac:dyDescent="0.25">
      <c r="D220" s="2">
        <v>45.75</v>
      </c>
      <c r="E220" s="6">
        <f t="shared" ca="1" si="3"/>
        <v>11.404179431072212</v>
      </c>
    </row>
    <row r="221" spans="4:5" x14ac:dyDescent="0.25">
      <c r="D221" s="2">
        <v>45.5</v>
      </c>
      <c r="E221" s="6">
        <f t="shared" ca="1" si="3"/>
        <v>11.315842450765867</v>
      </c>
    </row>
    <row r="222" spans="4:5" x14ac:dyDescent="0.25">
      <c r="D222" s="2">
        <v>45.25</v>
      </c>
      <c r="E222" s="6">
        <f t="shared" ca="1" si="3"/>
        <v>11.227505470459521</v>
      </c>
    </row>
    <row r="223" spans="4:5" x14ac:dyDescent="0.25">
      <c r="D223" s="2">
        <v>45</v>
      </c>
      <c r="E223" s="6">
        <f t="shared" ca="1" si="3"/>
        <v>11.139168490153175</v>
      </c>
    </row>
    <row r="224" spans="4:5" x14ac:dyDescent="0.25">
      <c r="D224" s="2">
        <v>44.75</v>
      </c>
      <c r="E224" s="6">
        <f t="shared" ca="1" si="3"/>
        <v>11.05083150984683</v>
      </c>
    </row>
    <row r="225" spans="4:5" x14ac:dyDescent="0.25">
      <c r="D225" s="2">
        <v>44.5</v>
      </c>
      <c r="E225" s="6">
        <f t="shared" ca="1" si="3"/>
        <v>10.962494529540484</v>
      </c>
    </row>
    <row r="226" spans="4:5" x14ac:dyDescent="0.25">
      <c r="D226" s="2">
        <v>44.25</v>
      </c>
      <c r="E226" s="6">
        <f t="shared" ca="1" si="3"/>
        <v>10.874157549234138</v>
      </c>
    </row>
    <row r="227" spans="4:5" x14ac:dyDescent="0.25">
      <c r="D227" s="2">
        <v>44</v>
      </c>
      <c r="E227" s="6">
        <f t="shared" ca="1" si="3"/>
        <v>10.785820568927793</v>
      </c>
    </row>
    <row r="228" spans="4:5" x14ac:dyDescent="0.25">
      <c r="D228" s="2">
        <v>43.75</v>
      </c>
      <c r="E228" s="6">
        <f t="shared" ca="1" si="3"/>
        <v>10.697483588621447</v>
      </c>
    </row>
    <row r="229" spans="4:5" x14ac:dyDescent="0.25">
      <c r="D229" s="2">
        <v>43.5</v>
      </c>
      <c r="E229" s="6">
        <f t="shared" ca="1" si="3"/>
        <v>10.6091466083151</v>
      </c>
    </row>
    <row r="230" spans="4:5" x14ac:dyDescent="0.25">
      <c r="D230" s="2">
        <v>43.25</v>
      </c>
      <c r="E230" s="6">
        <f t="shared" ca="1" si="3"/>
        <v>10.520809628008756</v>
      </c>
    </row>
    <row r="231" spans="4:5" x14ac:dyDescent="0.25">
      <c r="D231" s="2">
        <v>43</v>
      </c>
      <c r="E231" s="6">
        <f t="shared" ca="1" si="3"/>
        <v>10.43247264770241</v>
      </c>
    </row>
    <row r="232" spans="4:5" x14ac:dyDescent="0.25">
      <c r="D232" s="2">
        <v>42.75</v>
      </c>
      <c r="E232" s="6">
        <f t="shared" ca="1" si="3"/>
        <v>10.344135667396063</v>
      </c>
    </row>
    <row r="233" spans="4:5" x14ac:dyDescent="0.25">
      <c r="D233" s="2">
        <v>42.5</v>
      </c>
      <c r="E233" s="6">
        <f t="shared" ca="1" si="3"/>
        <v>10.255798687089719</v>
      </c>
    </row>
    <row r="234" spans="4:5" x14ac:dyDescent="0.25">
      <c r="D234" s="2">
        <v>42.25</v>
      </c>
      <c r="E234" s="6">
        <f t="shared" ca="1" si="3"/>
        <v>10.167461706783373</v>
      </c>
    </row>
    <row r="235" spans="4:5" x14ac:dyDescent="0.25">
      <c r="D235" s="2">
        <v>42</v>
      </c>
      <c r="E235" s="6">
        <f t="shared" ca="1" si="3"/>
        <v>10.079124726477026</v>
      </c>
    </row>
    <row r="236" spans="4:5" x14ac:dyDescent="0.25">
      <c r="D236" s="2">
        <v>41.75</v>
      </c>
      <c r="E236" s="6">
        <f t="shared" ca="1" si="3"/>
        <v>9.9907877461706818</v>
      </c>
    </row>
    <row r="237" spans="4:5" x14ac:dyDescent="0.25">
      <c r="D237" s="2">
        <v>41.5</v>
      </c>
      <c r="E237" s="6">
        <f t="shared" ca="1" si="3"/>
        <v>9.9024507658643355</v>
      </c>
    </row>
    <row r="238" spans="4:5" x14ac:dyDescent="0.25">
      <c r="D238" s="2">
        <v>41.25</v>
      </c>
      <c r="E238" s="6">
        <f t="shared" ca="1" si="3"/>
        <v>9.8141137855579892</v>
      </c>
    </row>
    <row r="239" spans="4:5" x14ac:dyDescent="0.25">
      <c r="D239" s="2">
        <v>41</v>
      </c>
      <c r="E239" s="6">
        <f t="shared" ca="1" si="3"/>
        <v>9.7257768052516429</v>
      </c>
    </row>
    <row r="240" spans="4:5" x14ac:dyDescent="0.25">
      <c r="D240" s="2">
        <v>40.75</v>
      </c>
      <c r="E240" s="6">
        <f t="shared" ca="1" si="3"/>
        <v>9.6374398249452984</v>
      </c>
    </row>
    <row r="241" spans="4:5" x14ac:dyDescent="0.25">
      <c r="D241" s="2">
        <v>40.5</v>
      </c>
      <c r="E241" s="6">
        <f t="shared" ca="1" si="3"/>
        <v>9.5491028446389521</v>
      </c>
    </row>
    <row r="242" spans="4:5" x14ac:dyDescent="0.25">
      <c r="D242" s="2">
        <v>40.25</v>
      </c>
      <c r="E242" s="6">
        <f t="shared" ca="1" si="3"/>
        <v>9.4607658643326058</v>
      </c>
    </row>
    <row r="243" spans="4:5" x14ac:dyDescent="0.25">
      <c r="D243" s="2">
        <v>40</v>
      </c>
      <c r="E243" s="6">
        <f t="shared" ca="1" si="3"/>
        <v>9.3724288840262613</v>
      </c>
    </row>
    <row r="244" spans="4:5" x14ac:dyDescent="0.25">
      <c r="D244" s="2">
        <v>39.75</v>
      </c>
      <c r="E244" s="6">
        <f t="shared" ca="1" si="3"/>
        <v>9.284091903719915</v>
      </c>
    </row>
    <row r="245" spans="4:5" x14ac:dyDescent="0.25">
      <c r="D245" s="2">
        <v>39.5</v>
      </c>
      <c r="E245" s="6">
        <f t="shared" ca="1" si="3"/>
        <v>9.1957549234135687</v>
      </c>
    </row>
    <row r="246" spans="4:5" x14ac:dyDescent="0.25">
      <c r="D246" s="2">
        <v>39.25</v>
      </c>
      <c r="E246" s="6">
        <f t="shared" ca="1" si="3"/>
        <v>9.1074179431072242</v>
      </c>
    </row>
    <row r="247" spans="4:5" x14ac:dyDescent="0.25">
      <c r="D247" s="2">
        <v>39</v>
      </c>
      <c r="E247" s="6">
        <f t="shared" ca="1" si="3"/>
        <v>9.0190809628008779</v>
      </c>
    </row>
    <row r="248" spans="4:5" x14ac:dyDescent="0.25">
      <c r="D248" s="2">
        <v>38.75</v>
      </c>
      <c r="E248" s="6">
        <f t="shared" ca="1" si="3"/>
        <v>8.9307439824945316</v>
      </c>
    </row>
    <row r="249" spans="4:5" x14ac:dyDescent="0.25">
      <c r="D249" s="2">
        <v>38.5</v>
      </c>
      <c r="E249" s="6">
        <f t="shared" ca="1" si="3"/>
        <v>8.8424070021881871</v>
      </c>
    </row>
    <row r="250" spans="4:5" x14ac:dyDescent="0.25">
      <c r="D250" s="2">
        <v>38.25</v>
      </c>
      <c r="E250" s="6">
        <f t="shared" ca="1" si="3"/>
        <v>8.7540700218818408</v>
      </c>
    </row>
    <row r="251" spans="4:5" x14ac:dyDescent="0.25">
      <c r="D251" s="2">
        <v>38</v>
      </c>
      <c r="E251" s="6">
        <f t="shared" ca="1" si="3"/>
        <v>8.6657330415754945</v>
      </c>
    </row>
    <row r="252" spans="4:5" x14ac:dyDescent="0.25">
      <c r="D252" s="2">
        <v>37.75</v>
      </c>
      <c r="E252" s="6">
        <f t="shared" ca="1" si="3"/>
        <v>8.57739606126915</v>
      </c>
    </row>
    <row r="253" spans="4:5" x14ac:dyDescent="0.25">
      <c r="D253" s="2">
        <v>37.5</v>
      </c>
      <c r="E253" s="6">
        <f t="shared" ca="1" si="3"/>
        <v>8.4890590809628037</v>
      </c>
    </row>
    <row r="254" spans="4:5" x14ac:dyDescent="0.25">
      <c r="D254" s="2">
        <v>37.25</v>
      </c>
      <c r="E254" s="6">
        <f t="shared" ca="1" si="3"/>
        <v>8.4007221006564574</v>
      </c>
    </row>
    <row r="255" spans="4:5" x14ac:dyDescent="0.25">
      <c r="D255" s="2">
        <v>37</v>
      </c>
      <c r="E255" s="6">
        <f t="shared" ca="1" si="3"/>
        <v>8.3123851203501129</v>
      </c>
    </row>
    <row r="256" spans="4:5" x14ac:dyDescent="0.25">
      <c r="D256" s="2">
        <v>36.75</v>
      </c>
      <c r="E256" s="6">
        <f t="shared" ca="1" si="3"/>
        <v>8.2240481400437666</v>
      </c>
    </row>
    <row r="257" spans="4:5" x14ac:dyDescent="0.25">
      <c r="D257" s="2">
        <v>36.5</v>
      </c>
      <c r="E257" s="6">
        <f t="shared" ca="1" si="3"/>
        <v>8.1357111597374203</v>
      </c>
    </row>
    <row r="258" spans="4:5" x14ac:dyDescent="0.25">
      <c r="D258" s="2">
        <v>36.25</v>
      </c>
      <c r="E258" s="6">
        <f t="shared" ca="1" si="3"/>
        <v>8.0473741794310758</v>
      </c>
    </row>
    <row r="259" spans="4:5" x14ac:dyDescent="0.25">
      <c r="D259" s="2">
        <v>36</v>
      </c>
      <c r="E259" s="6">
        <f t="shared" ca="1" si="3"/>
        <v>7.9517525773195903</v>
      </c>
    </row>
    <row r="260" spans="4:5" x14ac:dyDescent="0.25">
      <c r="D260" s="2">
        <v>35.75</v>
      </c>
      <c r="E260" s="6">
        <f t="shared" ca="1" si="3"/>
        <v>7.8477061855670129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7.7436597938144356</v>
      </c>
    </row>
    <row r="262" spans="4:5" x14ac:dyDescent="0.25">
      <c r="D262" s="2">
        <v>35.25</v>
      </c>
      <c r="E262" s="6">
        <f t="shared" ca="1" si="4"/>
        <v>7.6396134020618582</v>
      </c>
    </row>
    <row r="263" spans="4:5" x14ac:dyDescent="0.25">
      <c r="D263" s="2">
        <v>35</v>
      </c>
      <c r="E263" s="6">
        <f t="shared" ca="1" si="4"/>
        <v>7.5355670103092809</v>
      </c>
    </row>
    <row r="264" spans="4:5" x14ac:dyDescent="0.25">
      <c r="D264" s="2">
        <v>34.75</v>
      </c>
      <c r="E264" s="6">
        <f t="shared" ca="1" si="4"/>
        <v>7.4315206185567035</v>
      </c>
    </row>
    <row r="265" spans="4:5" x14ac:dyDescent="0.25">
      <c r="D265" s="2">
        <v>34.5</v>
      </c>
      <c r="E265" s="6">
        <f t="shared" ca="1" si="4"/>
        <v>7.3274742268041262</v>
      </c>
    </row>
    <row r="266" spans="4:5" x14ac:dyDescent="0.25">
      <c r="D266" s="2">
        <v>34.25</v>
      </c>
      <c r="E266" s="6">
        <f t="shared" ca="1" si="4"/>
        <v>7.2234278350515488</v>
      </c>
    </row>
    <row r="267" spans="4:5" x14ac:dyDescent="0.25">
      <c r="D267" s="2">
        <v>34</v>
      </c>
      <c r="E267" s="6">
        <f t="shared" ca="1" si="4"/>
        <v>7.1193814432989715</v>
      </c>
    </row>
    <row r="268" spans="4:5" x14ac:dyDescent="0.25">
      <c r="D268" s="2">
        <v>33.75</v>
      </c>
      <c r="E268" s="6">
        <f t="shared" ca="1" si="4"/>
        <v>7.0153350515463941</v>
      </c>
    </row>
    <row r="269" spans="4:5" x14ac:dyDescent="0.25">
      <c r="D269" s="2">
        <v>33.5</v>
      </c>
      <c r="E269" s="6">
        <f t="shared" ca="1" si="4"/>
        <v>6.9112886597938168</v>
      </c>
    </row>
    <row r="270" spans="4:5" x14ac:dyDescent="0.25">
      <c r="D270" s="2">
        <v>33.25</v>
      </c>
      <c r="E270" s="6">
        <f t="shared" ca="1" si="4"/>
        <v>6.8072422680412394</v>
      </c>
    </row>
    <row r="271" spans="4:5" x14ac:dyDescent="0.25">
      <c r="D271" s="2">
        <v>33</v>
      </c>
      <c r="E271" s="6">
        <f t="shared" ca="1" si="4"/>
        <v>6.7031958762886621</v>
      </c>
    </row>
    <row r="272" spans="4:5" x14ac:dyDescent="0.25">
      <c r="D272" s="2">
        <v>32.75</v>
      </c>
      <c r="E272" s="6">
        <f t="shared" ca="1" si="4"/>
        <v>6.5991494845360847</v>
      </c>
    </row>
    <row r="273" spans="4:5" x14ac:dyDescent="0.25">
      <c r="D273" s="2">
        <v>32.5</v>
      </c>
      <c r="E273" s="6">
        <f t="shared" ca="1" si="4"/>
        <v>6.4951030927835074</v>
      </c>
    </row>
    <row r="274" spans="4:5" x14ac:dyDescent="0.25">
      <c r="D274" s="2">
        <v>32.25</v>
      </c>
      <c r="E274" s="6">
        <f t="shared" ca="1" si="4"/>
        <v>6.39105670103093</v>
      </c>
    </row>
    <row r="275" spans="4:5" x14ac:dyDescent="0.25">
      <c r="D275" s="2">
        <v>32</v>
      </c>
      <c r="E275" s="6">
        <f t="shared" ca="1" si="4"/>
        <v>6.2870103092783527</v>
      </c>
    </row>
    <row r="276" spans="4:5" x14ac:dyDescent="0.25">
      <c r="D276" s="2">
        <v>31.75</v>
      </c>
      <c r="E276" s="6">
        <f t="shared" ca="1" si="4"/>
        <v>6.1829639175257753</v>
      </c>
    </row>
    <row r="277" spans="4:5" x14ac:dyDescent="0.25">
      <c r="D277" s="2">
        <v>31.5</v>
      </c>
      <c r="E277" s="6">
        <f t="shared" ca="1" si="4"/>
        <v>6.078917525773198</v>
      </c>
    </row>
    <row r="278" spans="4:5" x14ac:dyDescent="0.25">
      <c r="D278" s="2">
        <v>31.25</v>
      </c>
      <c r="E278" s="6">
        <f t="shared" ca="1" si="4"/>
        <v>5.9748711340206206</v>
      </c>
    </row>
    <row r="279" spans="4:5" x14ac:dyDescent="0.25">
      <c r="D279" s="2">
        <v>31</v>
      </c>
      <c r="E279" s="6">
        <f t="shared" ca="1" si="4"/>
        <v>5.8708247422680433</v>
      </c>
    </row>
    <row r="280" spans="4:5" x14ac:dyDescent="0.25">
      <c r="D280" s="2">
        <v>30.75</v>
      </c>
      <c r="E280" s="6">
        <f t="shared" ca="1" si="4"/>
        <v>5.7667783505154659</v>
      </c>
    </row>
    <row r="281" spans="4:5" x14ac:dyDescent="0.25">
      <c r="D281" s="2">
        <v>30.5</v>
      </c>
      <c r="E281" s="6">
        <f t="shared" ca="1" si="4"/>
        <v>5.6627319587628886</v>
      </c>
    </row>
    <row r="282" spans="4:5" x14ac:dyDescent="0.25">
      <c r="D282" s="2">
        <v>30.25</v>
      </c>
      <c r="E282" s="6">
        <f t="shared" ca="1" si="4"/>
        <v>5.5586855670103112</v>
      </c>
    </row>
    <row r="283" spans="4:5" x14ac:dyDescent="0.25">
      <c r="D283" s="2">
        <v>30</v>
      </c>
      <c r="E283" s="6">
        <f t="shared" ca="1" si="4"/>
        <v>5.4546391752577339</v>
      </c>
    </row>
    <row r="284" spans="4:5" x14ac:dyDescent="0.25">
      <c r="D284" s="2">
        <v>29.75</v>
      </c>
      <c r="E284" s="6">
        <f t="shared" ca="1" si="4"/>
        <v>5.3505927835051565</v>
      </c>
    </row>
    <row r="285" spans="4:5" x14ac:dyDescent="0.25">
      <c r="D285" s="2">
        <v>29.5</v>
      </c>
      <c r="E285" s="6">
        <f t="shared" ca="1" si="4"/>
        <v>5.2465463917525792</v>
      </c>
    </row>
    <row r="286" spans="4:5" x14ac:dyDescent="0.25">
      <c r="D286" s="2">
        <v>29.25</v>
      </c>
      <c r="E286" s="6">
        <f t="shared" ca="1" si="4"/>
        <v>5.1425000000000018</v>
      </c>
    </row>
    <row r="287" spans="4:5" x14ac:dyDescent="0.25">
      <c r="D287" s="2">
        <v>29</v>
      </c>
      <c r="E287" s="6">
        <f t="shared" ca="1" si="4"/>
        <v>5.0384536082474245</v>
      </c>
    </row>
    <row r="288" spans="4:5" x14ac:dyDescent="0.25">
      <c r="D288" s="2">
        <v>28.75</v>
      </c>
      <c r="E288" s="6">
        <f t="shared" ca="1" si="4"/>
        <v>4.9344072164948471</v>
      </c>
    </row>
    <row r="289" spans="4:5" x14ac:dyDescent="0.25">
      <c r="D289" s="2">
        <v>28.5</v>
      </c>
      <c r="E289" s="6">
        <f t="shared" ca="1" si="4"/>
        <v>4.8303608247422698</v>
      </c>
    </row>
    <row r="290" spans="4:5" x14ac:dyDescent="0.25">
      <c r="D290" s="2">
        <v>28.25</v>
      </c>
      <c r="E290" s="6">
        <f t="shared" ca="1" si="4"/>
        <v>4.7263144329896924</v>
      </c>
    </row>
    <row r="291" spans="4:5" x14ac:dyDescent="0.25">
      <c r="D291" s="2">
        <v>28</v>
      </c>
      <c r="E291" s="6">
        <f t="shared" ca="1" si="4"/>
        <v>4.6222680412371151</v>
      </c>
    </row>
    <row r="292" spans="4:5" x14ac:dyDescent="0.25">
      <c r="D292" s="2">
        <v>27.75</v>
      </c>
      <c r="E292" s="6">
        <f t="shared" ca="1" si="4"/>
        <v>4.5182216494845377</v>
      </c>
    </row>
    <row r="293" spans="4:5" x14ac:dyDescent="0.25">
      <c r="D293" s="2">
        <v>27.5</v>
      </c>
      <c r="E293" s="6">
        <f t="shared" ca="1" si="4"/>
        <v>4.4141752577319604</v>
      </c>
    </row>
    <row r="294" spans="4:5" x14ac:dyDescent="0.25">
      <c r="D294" s="2">
        <v>27.25</v>
      </c>
      <c r="E294" s="6">
        <f t="shared" ca="1" si="4"/>
        <v>4.3101288659793831</v>
      </c>
    </row>
    <row r="295" spans="4:5" x14ac:dyDescent="0.25">
      <c r="D295" s="2">
        <v>27</v>
      </c>
      <c r="E295" s="6">
        <f t="shared" ca="1" si="4"/>
        <v>4.2060824742268057</v>
      </c>
    </row>
    <row r="296" spans="4:5" x14ac:dyDescent="0.25">
      <c r="D296" s="2">
        <v>26.75</v>
      </c>
      <c r="E296" s="6">
        <f t="shared" ca="1" si="4"/>
        <v>4.1020360824742284</v>
      </c>
    </row>
    <row r="297" spans="4:5" x14ac:dyDescent="0.25">
      <c r="D297" s="2">
        <v>26.5</v>
      </c>
      <c r="E297" s="6">
        <f t="shared" ca="1" si="4"/>
        <v>3.9983950617283961</v>
      </c>
    </row>
    <row r="298" spans="4:5" x14ac:dyDescent="0.25">
      <c r="D298" s="2">
        <v>26.25</v>
      </c>
      <c r="E298" s="6">
        <f t="shared" ca="1" si="4"/>
        <v>3.9153292181069963</v>
      </c>
    </row>
    <row r="299" spans="4:5" x14ac:dyDescent="0.25">
      <c r="D299" s="2">
        <v>26</v>
      </c>
      <c r="E299" s="6">
        <f t="shared" ca="1" si="4"/>
        <v>3.8322633744855965</v>
      </c>
    </row>
    <row r="300" spans="4:5" x14ac:dyDescent="0.25">
      <c r="D300" s="2">
        <v>25.75</v>
      </c>
      <c r="E300" s="6">
        <f t="shared" ca="1" si="4"/>
        <v>3.7491975308641985</v>
      </c>
    </row>
    <row r="301" spans="4:5" x14ac:dyDescent="0.25">
      <c r="D301" s="2">
        <v>25.5</v>
      </c>
      <c r="E301" s="6">
        <f t="shared" ca="1" si="4"/>
        <v>3.6661316872427987</v>
      </c>
    </row>
    <row r="302" spans="4:5" x14ac:dyDescent="0.25">
      <c r="D302" s="2">
        <v>25.25</v>
      </c>
      <c r="E302" s="6">
        <f t="shared" ca="1" si="4"/>
        <v>3.5830658436213989</v>
      </c>
    </row>
    <row r="303" spans="4:5" x14ac:dyDescent="0.25">
      <c r="D303" s="2">
        <v>25</v>
      </c>
      <c r="E303" s="6">
        <f t="shared" ca="1" si="4"/>
        <v>3.5000000000000009</v>
      </c>
    </row>
    <row r="304" spans="4:5" x14ac:dyDescent="0.25">
      <c r="D304" s="2">
        <v>24.75</v>
      </c>
      <c r="E304" s="6">
        <f t="shared" ca="1" si="4"/>
        <v>3.4169341563786011</v>
      </c>
    </row>
    <row r="305" spans="4:5" x14ac:dyDescent="0.25">
      <c r="D305" s="2">
        <v>24.5</v>
      </c>
      <c r="E305" s="6">
        <f t="shared" ca="1" si="4"/>
        <v>3.3338683127572031</v>
      </c>
    </row>
    <row r="306" spans="4:5" x14ac:dyDescent="0.25">
      <c r="D306" s="2">
        <v>24.25</v>
      </c>
      <c r="E306" s="6">
        <f t="shared" ca="1" si="4"/>
        <v>3.2508024691358033</v>
      </c>
    </row>
    <row r="307" spans="4:5" x14ac:dyDescent="0.25">
      <c r="D307" s="2">
        <v>24</v>
      </c>
      <c r="E307" s="6">
        <f t="shared" ca="1" si="4"/>
        <v>3.1677366255144035</v>
      </c>
    </row>
    <row r="308" spans="4:5" x14ac:dyDescent="0.25">
      <c r="D308" s="2">
        <v>23.75</v>
      </c>
      <c r="E308" s="6">
        <f t="shared" ca="1" si="4"/>
        <v>3.0846707818930046</v>
      </c>
    </row>
    <row r="309" spans="4:5" x14ac:dyDescent="0.25">
      <c r="D309" s="2">
        <v>23.5</v>
      </c>
      <c r="E309" s="6">
        <f t="shared" ca="1" si="4"/>
        <v>3.0016049382716057</v>
      </c>
    </row>
    <row r="310" spans="4:5" x14ac:dyDescent="0.25">
      <c r="D310" s="2">
        <v>23.25</v>
      </c>
      <c r="E310" s="6">
        <f t="shared" ca="1" si="4"/>
        <v>2.9185390946502068</v>
      </c>
    </row>
    <row r="311" spans="4:5" x14ac:dyDescent="0.25">
      <c r="D311" s="2">
        <v>23</v>
      </c>
      <c r="E311" s="6">
        <f t="shared" ca="1" si="4"/>
        <v>2.835473251028807</v>
      </c>
    </row>
    <row r="312" spans="4:5" x14ac:dyDescent="0.25">
      <c r="D312" s="2">
        <v>22.75</v>
      </c>
      <c r="E312" s="6">
        <f t="shared" ca="1" si="4"/>
        <v>2.7524074074074081</v>
      </c>
    </row>
    <row r="313" spans="4:5" x14ac:dyDescent="0.25">
      <c r="D313" s="2">
        <v>22.5</v>
      </c>
      <c r="E313" s="6">
        <f t="shared" ca="1" si="4"/>
        <v>2.6693415637860092</v>
      </c>
    </row>
    <row r="314" spans="4:5" x14ac:dyDescent="0.25">
      <c r="D314" s="2">
        <v>22.25</v>
      </c>
      <c r="E314" s="6">
        <f t="shared" ca="1" si="4"/>
        <v>2.5862757201646094</v>
      </c>
    </row>
    <row r="315" spans="4:5" x14ac:dyDescent="0.25">
      <c r="D315" s="2">
        <v>22</v>
      </c>
      <c r="E315" s="6">
        <f t="shared" ca="1" si="4"/>
        <v>2.5032098765432105</v>
      </c>
    </row>
    <row r="316" spans="4:5" x14ac:dyDescent="0.25">
      <c r="D316" s="2">
        <v>21.75</v>
      </c>
      <c r="E316" s="6">
        <f t="shared" ca="1" si="4"/>
        <v>2.4201440329218116</v>
      </c>
    </row>
    <row r="317" spans="4:5" x14ac:dyDescent="0.25">
      <c r="D317" s="2">
        <v>21.5</v>
      </c>
      <c r="E317" s="6">
        <f t="shared" ca="1" si="4"/>
        <v>2.3370781893004127</v>
      </c>
    </row>
    <row r="318" spans="4:5" x14ac:dyDescent="0.25">
      <c r="D318" s="2">
        <v>21.25</v>
      </c>
      <c r="E318" s="6">
        <f t="shared" ca="1" si="4"/>
        <v>2.2540123456790129</v>
      </c>
    </row>
    <row r="319" spans="4:5" x14ac:dyDescent="0.25">
      <c r="D319" s="2">
        <v>21</v>
      </c>
      <c r="E319" s="6">
        <f t="shared" ca="1" si="4"/>
        <v>2.170946502057614</v>
      </c>
    </row>
    <row r="320" spans="4:5" x14ac:dyDescent="0.25">
      <c r="D320" s="2">
        <v>20.75</v>
      </c>
      <c r="E320" s="6">
        <f t="shared" ca="1" si="4"/>
        <v>2.0878806584362151</v>
      </c>
    </row>
    <row r="321" spans="4:5" x14ac:dyDescent="0.25">
      <c r="D321" s="2">
        <v>20.5</v>
      </c>
      <c r="E321" s="6">
        <f t="shared" ca="1" si="4"/>
        <v>2.0048148148148153</v>
      </c>
    </row>
    <row r="322" spans="4:5" x14ac:dyDescent="0.25">
      <c r="D322" s="2">
        <v>20.25</v>
      </c>
      <c r="E322" s="6">
        <f t="shared" ca="1" si="4"/>
        <v>1.9245436507936509</v>
      </c>
    </row>
    <row r="323" spans="4:5" x14ac:dyDescent="0.25">
      <c r="D323" s="2">
        <v>20</v>
      </c>
      <c r="E323" s="6">
        <f t="shared" ca="1" si="4"/>
        <v>1.844444444444445</v>
      </c>
    </row>
    <row r="324" spans="4:5" x14ac:dyDescent="0.25">
      <c r="D324" s="2">
        <v>19.75</v>
      </c>
      <c r="E324" s="6">
        <f t="shared" ca="1" si="4"/>
        <v>1.7643452380952382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1.6842460317460315</v>
      </c>
    </row>
    <row r="326" spans="4:5" x14ac:dyDescent="0.25">
      <c r="D326" s="2">
        <v>19.25</v>
      </c>
      <c r="E326" s="6">
        <f t="shared" ca="1" si="5"/>
        <v>1.6041468253968256</v>
      </c>
    </row>
    <row r="327" spans="4:5" x14ac:dyDescent="0.25">
      <c r="D327" s="2">
        <v>19</v>
      </c>
      <c r="E327" s="6">
        <f t="shared" ca="1" si="5"/>
        <v>1.5240476190476189</v>
      </c>
    </row>
    <row r="328" spans="4:5" x14ac:dyDescent="0.25">
      <c r="D328" s="2">
        <v>18.75</v>
      </c>
      <c r="E328" s="6">
        <f t="shared" ca="1" si="5"/>
        <v>1.443948412698413</v>
      </c>
    </row>
    <row r="329" spans="4:5" x14ac:dyDescent="0.25">
      <c r="D329" s="2">
        <v>18.5</v>
      </c>
      <c r="E329" s="6">
        <f t="shared" ca="1" si="5"/>
        <v>1.3638492063492063</v>
      </c>
    </row>
    <row r="330" spans="4:5" x14ac:dyDescent="0.25">
      <c r="D330" s="2">
        <v>18.25</v>
      </c>
      <c r="E330" s="6">
        <f t="shared" ca="1" si="5"/>
        <v>1.2837499999999995</v>
      </c>
    </row>
    <row r="331" spans="4:5" x14ac:dyDescent="0.25">
      <c r="D331" s="2">
        <v>18</v>
      </c>
      <c r="E331" s="6">
        <f t="shared" ca="1" si="5"/>
        <v>1.2036507936507936</v>
      </c>
    </row>
    <row r="332" spans="4:5" x14ac:dyDescent="0.25">
      <c r="D332" s="2">
        <v>17.75</v>
      </c>
      <c r="E332" s="6">
        <f t="shared" ca="1" si="5"/>
        <v>1.1235515873015869</v>
      </c>
    </row>
    <row r="333" spans="4:5" x14ac:dyDescent="0.25">
      <c r="D333" s="2">
        <v>17.5</v>
      </c>
      <c r="E333" s="6">
        <f t="shared" ca="1" si="5"/>
        <v>1.043452380952381</v>
      </c>
    </row>
    <row r="334" spans="4:5" x14ac:dyDescent="0.25">
      <c r="D334" s="2">
        <v>17.25</v>
      </c>
      <c r="E334" s="6">
        <f t="shared" ca="1" si="5"/>
        <v>0.98339028776978399</v>
      </c>
    </row>
    <row r="335" spans="4:5" x14ac:dyDescent="0.25">
      <c r="D335" s="2">
        <v>17</v>
      </c>
      <c r="E335" s="6">
        <f t="shared" ca="1" si="5"/>
        <v>0.94708633093525174</v>
      </c>
    </row>
    <row r="336" spans="4:5" x14ac:dyDescent="0.25">
      <c r="D336" s="2">
        <v>16.75</v>
      </c>
      <c r="E336" s="6">
        <f t="shared" ca="1" si="5"/>
        <v>0.91078237410071949</v>
      </c>
    </row>
    <row r="337" spans="4:5" x14ac:dyDescent="0.25">
      <c r="D337" s="2">
        <v>16.5</v>
      </c>
      <c r="E337" s="6">
        <f t="shared" ca="1" si="5"/>
        <v>0.87447841726618725</v>
      </c>
    </row>
    <row r="338" spans="4:5" x14ac:dyDescent="0.25">
      <c r="D338" s="2">
        <v>16.25</v>
      </c>
      <c r="E338" s="6">
        <f t="shared" ca="1" si="5"/>
        <v>0.83817446043165456</v>
      </c>
    </row>
    <row r="339" spans="4:5" x14ac:dyDescent="0.25">
      <c r="D339" s="2">
        <v>16</v>
      </c>
      <c r="E339" s="6">
        <f t="shared" ca="1" si="5"/>
        <v>0.80187050359712231</v>
      </c>
    </row>
    <row r="340" spans="4:5" x14ac:dyDescent="0.25">
      <c r="D340" s="2">
        <v>15.75</v>
      </c>
      <c r="E340" s="6">
        <f t="shared" ca="1" si="5"/>
        <v>0.76556654676259006</v>
      </c>
    </row>
    <row r="341" spans="4:5" x14ac:dyDescent="0.25">
      <c r="D341" s="2">
        <v>15.5</v>
      </c>
      <c r="E341" s="6">
        <f t="shared" ca="1" si="5"/>
        <v>0.72926258992805737</v>
      </c>
    </row>
    <row r="342" spans="4:5" x14ac:dyDescent="0.25">
      <c r="D342" s="2">
        <v>15.25</v>
      </c>
      <c r="E342" s="6">
        <f t="shared" ca="1" si="5"/>
        <v>0.69295863309352512</v>
      </c>
    </row>
    <row r="343" spans="4:5" x14ac:dyDescent="0.25">
      <c r="D343" s="2">
        <v>15</v>
      </c>
      <c r="E343" s="6">
        <f t="shared" ca="1" si="5"/>
        <v>0.65665467625899288</v>
      </c>
    </row>
    <row r="344" spans="4:5" x14ac:dyDescent="0.25">
      <c r="D344" s="2">
        <v>14.75</v>
      </c>
      <c r="E344" s="6">
        <f t="shared" ca="1" si="5"/>
        <v>0.62035071942446063</v>
      </c>
    </row>
    <row r="345" spans="4:5" x14ac:dyDescent="0.25">
      <c r="D345" s="2">
        <v>14.5</v>
      </c>
      <c r="E345" s="6">
        <f t="shared" ca="1" si="5"/>
        <v>0.58404676258992794</v>
      </c>
    </row>
    <row r="346" spans="4:5" x14ac:dyDescent="0.25">
      <c r="D346" s="2">
        <v>14.25</v>
      </c>
      <c r="E346" s="6">
        <f t="shared" ca="1" si="5"/>
        <v>0.54774280575539569</v>
      </c>
    </row>
    <row r="347" spans="4:5" x14ac:dyDescent="0.25">
      <c r="D347" s="2">
        <v>14</v>
      </c>
      <c r="E347" s="6">
        <f t="shared" ca="1" si="5"/>
        <v>0.51143884892086344</v>
      </c>
    </row>
    <row r="348" spans="4:5" x14ac:dyDescent="0.25">
      <c r="D348" s="2">
        <v>13.75</v>
      </c>
      <c r="E348" s="6">
        <f t="shared" ca="1" si="5"/>
        <v>0.49511829096045201</v>
      </c>
    </row>
    <row r="349" spans="4:5" x14ac:dyDescent="0.25">
      <c r="D349" s="2">
        <v>13.5</v>
      </c>
      <c r="E349" s="6">
        <f t="shared" ca="1" si="5"/>
        <v>0.48799081920903958</v>
      </c>
    </row>
    <row r="350" spans="4:5" x14ac:dyDescent="0.25">
      <c r="D350" s="2">
        <v>13.25</v>
      </c>
      <c r="E350" s="6">
        <f t="shared" ca="1" si="5"/>
        <v>0.48086334745762715</v>
      </c>
    </row>
    <row r="351" spans="4:5" x14ac:dyDescent="0.25">
      <c r="D351" s="2">
        <v>13</v>
      </c>
      <c r="E351" s="6">
        <f t="shared" ca="1" si="5"/>
        <v>0.47373587570621473</v>
      </c>
    </row>
    <row r="352" spans="4:5" x14ac:dyDescent="0.25">
      <c r="D352" s="2">
        <v>12.75</v>
      </c>
      <c r="E352" s="6">
        <f t="shared" ca="1" si="5"/>
        <v>0.4666084039548023</v>
      </c>
    </row>
    <row r="353" spans="4:5" x14ac:dyDescent="0.25">
      <c r="D353" s="2">
        <v>12.5</v>
      </c>
      <c r="E353" s="6">
        <f t="shared" ca="1" si="5"/>
        <v>0.45948093220338987</v>
      </c>
    </row>
    <row r="354" spans="4:5" x14ac:dyDescent="0.25">
      <c r="D354" s="2">
        <v>12.25</v>
      </c>
      <c r="E354" s="6">
        <f t="shared" ca="1" si="5"/>
        <v>0.45235346045197744</v>
      </c>
    </row>
    <row r="355" spans="4:5" x14ac:dyDescent="0.25">
      <c r="D355" s="2">
        <v>12</v>
      </c>
      <c r="E355" s="6">
        <f t="shared" ca="1" si="5"/>
        <v>0.44522598870056501</v>
      </c>
    </row>
    <row r="356" spans="4:5" x14ac:dyDescent="0.25">
      <c r="D356" s="2">
        <v>11.75</v>
      </c>
      <c r="E356" s="6">
        <f t="shared" ca="1" si="5"/>
        <v>0.43809851694915253</v>
      </c>
    </row>
    <row r="357" spans="4:5" x14ac:dyDescent="0.25">
      <c r="D357" s="2">
        <v>11.5</v>
      </c>
      <c r="E357" s="6">
        <f t="shared" ca="1" si="5"/>
        <v>0.4309710451977401</v>
      </c>
    </row>
    <row r="358" spans="4:5" x14ac:dyDescent="0.25">
      <c r="D358" s="2">
        <v>11.25</v>
      </c>
      <c r="E358" s="6">
        <f t="shared" ca="1" si="5"/>
        <v>0.42384357344632767</v>
      </c>
    </row>
    <row r="359" spans="4:5" x14ac:dyDescent="0.25">
      <c r="D359" s="2">
        <v>11</v>
      </c>
      <c r="E359" s="6">
        <f t="shared" ca="1" si="5"/>
        <v>0.41671610169491524</v>
      </c>
    </row>
    <row r="360" spans="4:5" x14ac:dyDescent="0.25">
      <c r="D360" s="2">
        <v>10.75</v>
      </c>
      <c r="E360" s="6">
        <f t="shared" ca="1" si="5"/>
        <v>0.40958862994350281</v>
      </c>
    </row>
    <row r="361" spans="4:5" x14ac:dyDescent="0.25">
      <c r="D361" s="2">
        <v>10.5</v>
      </c>
      <c r="E361" s="6">
        <f t="shared" ca="1" si="5"/>
        <v>0.40246115819209038</v>
      </c>
    </row>
    <row r="362" spans="4:5" x14ac:dyDescent="0.25">
      <c r="D362" s="2">
        <v>10.25</v>
      </c>
      <c r="E362" s="6">
        <f t="shared" ca="1" si="5"/>
        <v>0.39533368644067796</v>
      </c>
    </row>
    <row r="363" spans="4:5" x14ac:dyDescent="0.25">
      <c r="D363" s="2">
        <v>10</v>
      </c>
      <c r="E363" s="6">
        <f t="shared" ca="1" si="5"/>
        <v>0.38820621468926553</v>
      </c>
    </row>
    <row r="364" spans="4:5" x14ac:dyDescent="0.25">
      <c r="D364" s="2">
        <v>9.75</v>
      </c>
      <c r="E364" s="6">
        <f t="shared" ca="1" si="5"/>
        <v>0.3810787429378531</v>
      </c>
    </row>
    <row r="365" spans="4:5" x14ac:dyDescent="0.25">
      <c r="D365" s="2">
        <v>9.5</v>
      </c>
      <c r="E365" s="6">
        <f t="shared" ca="1" si="5"/>
        <v>0.37395127118644067</v>
      </c>
    </row>
    <row r="366" spans="4:5" x14ac:dyDescent="0.25">
      <c r="D366" s="2">
        <v>9.25</v>
      </c>
      <c r="E366" s="6">
        <f t="shared" ca="1" si="5"/>
        <v>0.36682379943502824</v>
      </c>
    </row>
    <row r="367" spans="4:5" x14ac:dyDescent="0.25">
      <c r="D367" s="2">
        <v>9</v>
      </c>
      <c r="E367" s="6">
        <f t="shared" ca="1" si="5"/>
        <v>0.35969632768361581</v>
      </c>
    </row>
    <row r="368" spans="4:5" x14ac:dyDescent="0.25">
      <c r="D368" s="2">
        <v>8.75</v>
      </c>
      <c r="E368" s="6">
        <f t="shared" ca="1" si="5"/>
        <v>0.35256885593220338</v>
      </c>
    </row>
    <row r="369" spans="4:5" x14ac:dyDescent="0.25">
      <c r="D369" s="2">
        <v>8.5</v>
      </c>
      <c r="E369" s="6">
        <f t="shared" ca="1" si="5"/>
        <v>0.34544138418079096</v>
      </c>
    </row>
    <row r="370" spans="4:5" x14ac:dyDescent="0.25">
      <c r="D370" s="2">
        <v>8.25</v>
      </c>
      <c r="E370" s="6">
        <f t="shared" ca="1" si="5"/>
        <v>0.33831391242937853</v>
      </c>
    </row>
    <row r="371" spans="4:5" x14ac:dyDescent="0.25">
      <c r="D371" s="2">
        <v>8</v>
      </c>
      <c r="E371" s="6">
        <f t="shared" ca="1" si="5"/>
        <v>0.3311864406779661</v>
      </c>
    </row>
    <row r="372" spans="4:5" x14ac:dyDescent="0.25">
      <c r="D372" s="2">
        <v>7.75</v>
      </c>
      <c r="E372" s="6">
        <f t="shared" ca="1" si="5"/>
        <v>0.32405896892655367</v>
      </c>
    </row>
    <row r="373" spans="4:5" x14ac:dyDescent="0.25">
      <c r="D373" s="2">
        <v>7.5</v>
      </c>
      <c r="E373" s="6">
        <f t="shared" ca="1" si="5"/>
        <v>0.31693149717514124</v>
      </c>
    </row>
    <row r="374" spans="4:5" x14ac:dyDescent="0.25">
      <c r="D374" s="2">
        <v>7.25</v>
      </c>
      <c r="E374" s="6">
        <f t="shared" ca="1" si="5"/>
        <v>0.30980402542372881</v>
      </c>
    </row>
    <row r="375" spans="4:5" x14ac:dyDescent="0.25">
      <c r="D375" s="2">
        <v>7</v>
      </c>
      <c r="E375" s="6">
        <f t="shared" ca="1" si="5"/>
        <v>0.30267655367231638</v>
      </c>
    </row>
    <row r="376" spans="4:5" x14ac:dyDescent="0.25">
      <c r="D376" s="2">
        <v>6.75</v>
      </c>
      <c r="E376" s="6">
        <f t="shared" ca="1" si="5"/>
        <v>0.29554908192090396</v>
      </c>
    </row>
    <row r="377" spans="4:5" x14ac:dyDescent="0.25">
      <c r="D377" s="2">
        <v>6.5</v>
      </c>
      <c r="E377" s="6">
        <f t="shared" ca="1" si="5"/>
        <v>0.28842161016949153</v>
      </c>
    </row>
    <row r="378" spans="4:5" x14ac:dyDescent="0.25">
      <c r="D378" s="2">
        <v>6.25</v>
      </c>
      <c r="E378" s="6">
        <f t="shared" ca="1" si="5"/>
        <v>0.2812941384180791</v>
      </c>
    </row>
    <row r="379" spans="4:5" x14ac:dyDescent="0.25">
      <c r="D379" s="2">
        <v>6</v>
      </c>
      <c r="E379" s="6">
        <f t="shared" ca="1" si="5"/>
        <v>0.27416666666666667</v>
      </c>
    </row>
    <row r="380" spans="4:5" x14ac:dyDescent="0.25">
      <c r="D380" s="2">
        <v>5.75</v>
      </c>
      <c r="E380" s="6">
        <f t="shared" ca="1" si="5"/>
        <v>0.26703919491525419</v>
      </c>
    </row>
    <row r="381" spans="4:5" x14ac:dyDescent="0.25">
      <c r="D381" s="2">
        <v>5.5</v>
      </c>
      <c r="E381" s="6">
        <f t="shared" ca="1" si="5"/>
        <v>0.25991172316384181</v>
      </c>
    </row>
    <row r="382" spans="4:5" x14ac:dyDescent="0.25">
      <c r="D382" s="2">
        <v>5.25</v>
      </c>
      <c r="E382" s="6">
        <f t="shared" ca="1" si="5"/>
        <v>0.25278425141242933</v>
      </c>
    </row>
    <row r="383" spans="4:5" x14ac:dyDescent="0.25">
      <c r="D383" s="2">
        <v>5</v>
      </c>
      <c r="E383" s="6">
        <f t="shared" ca="1" si="5"/>
        <v>0.24050925925925926</v>
      </c>
    </row>
    <row r="384" spans="4:5" x14ac:dyDescent="0.25">
      <c r="D384" s="2">
        <v>4.75</v>
      </c>
      <c r="E384" s="6">
        <f t="shared" ca="1" si="5"/>
        <v>0.22493441358024691</v>
      </c>
    </row>
    <row r="385" spans="4:5" x14ac:dyDescent="0.25">
      <c r="D385" s="2">
        <v>4.5</v>
      </c>
      <c r="E385" s="6">
        <f t="shared" ca="1" si="5"/>
        <v>0.20935956790123456</v>
      </c>
    </row>
    <row r="386" spans="4:5" x14ac:dyDescent="0.25">
      <c r="D386" s="2">
        <v>4.25</v>
      </c>
      <c r="E386" s="6">
        <f t="shared" ca="1" si="5"/>
        <v>0.19378472222222221</v>
      </c>
    </row>
    <row r="387" spans="4:5" x14ac:dyDescent="0.25">
      <c r="D387" s="2">
        <v>4</v>
      </c>
      <c r="E387" s="6">
        <f t="shared" ca="1" si="5"/>
        <v>0.17820987654320986</v>
      </c>
    </row>
    <row r="388" spans="4:5" x14ac:dyDescent="0.25">
      <c r="D388" s="2">
        <v>3.75</v>
      </c>
      <c r="E388" s="6">
        <f t="shared" ca="1" si="5"/>
        <v>0.16263503086419751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0.14706018518518515</v>
      </c>
    </row>
    <row r="390" spans="4:5" x14ac:dyDescent="0.25">
      <c r="D390" s="2">
        <v>3.25</v>
      </c>
      <c r="E390" s="6">
        <f t="shared" ca="1" si="6"/>
        <v>0.13148533950617283</v>
      </c>
    </row>
    <row r="391" spans="4:5" x14ac:dyDescent="0.25">
      <c r="D391" s="2">
        <v>3</v>
      </c>
      <c r="E391" s="6">
        <f t="shared" ca="1" si="6"/>
        <v>0.11870379310344828</v>
      </c>
    </row>
    <row r="392" spans="4:5" x14ac:dyDescent="0.25">
      <c r="D392" s="2">
        <v>2.75</v>
      </c>
      <c r="E392" s="6">
        <f t="shared" ca="1" si="6"/>
        <v>0.10791525862068965</v>
      </c>
    </row>
    <row r="393" spans="4:5" x14ac:dyDescent="0.25">
      <c r="D393" s="2">
        <v>2.5</v>
      </c>
      <c r="E393" s="6">
        <f t="shared" ca="1" si="6"/>
        <v>9.7126724137931039E-2</v>
      </c>
    </row>
    <row r="394" spans="4:5" x14ac:dyDescent="0.25">
      <c r="D394" s="2">
        <v>2.25</v>
      </c>
      <c r="E394" s="6">
        <f t="shared" ca="1" si="6"/>
        <v>8.6338189655172426E-2</v>
      </c>
    </row>
    <row r="395" spans="4:5" x14ac:dyDescent="0.25">
      <c r="D395" s="2">
        <v>2</v>
      </c>
      <c r="E395" s="6">
        <f t="shared" ca="1" si="6"/>
        <v>7.5549655172413799E-2</v>
      </c>
    </row>
    <row r="396" spans="4:5" x14ac:dyDescent="0.25">
      <c r="D396" s="2">
        <v>1.75</v>
      </c>
      <c r="E396" s="6">
        <f t="shared" ca="1" si="6"/>
        <v>6.4761120689655172E-2</v>
      </c>
    </row>
    <row r="397" spans="4:5" x14ac:dyDescent="0.25">
      <c r="D397" s="2">
        <v>1.5</v>
      </c>
      <c r="E397" s="6">
        <f t="shared" ca="1" si="6"/>
        <v>5.9083478260869564E-2</v>
      </c>
    </row>
    <row r="398" spans="4:5" x14ac:dyDescent="0.25">
      <c r="D398" s="2">
        <v>1.25</v>
      </c>
      <c r="E398" s="6">
        <f t="shared" ca="1" si="6"/>
        <v>5.4402898550724638E-2</v>
      </c>
    </row>
    <row r="399" spans="4:5" x14ac:dyDescent="0.25">
      <c r="D399" s="2">
        <v>1</v>
      </c>
      <c r="E399" s="6">
        <f t="shared" ca="1" si="6"/>
        <v>4.9722318840579705E-2</v>
      </c>
    </row>
    <row r="400" spans="4:5" x14ac:dyDescent="0.25">
      <c r="D400" s="2">
        <v>0.75</v>
      </c>
      <c r="E400" s="6">
        <f t="shared" ca="1" si="6"/>
        <v>4.5041739130434785E-2</v>
      </c>
    </row>
    <row r="401" spans="4:5" x14ac:dyDescent="0.25">
      <c r="D401" s="2">
        <v>0.5</v>
      </c>
      <c r="E401" s="6">
        <f t="shared" ca="1" si="6"/>
        <v>4.0361159420289852E-2</v>
      </c>
    </row>
    <row r="402" spans="4:5" x14ac:dyDescent="0.25">
      <c r="D402" s="2">
        <v>0.25</v>
      </c>
      <c r="E402" s="6">
        <f t="shared" ca="1" si="6"/>
        <v>3.5680579710144926E-2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5" t="s">
        <v>20</v>
      </c>
      <c r="E1" s="466"/>
      <c r="F1" s="466"/>
      <c r="G1" s="467"/>
      <c r="H1" s="313"/>
    </row>
    <row r="2" spans="1:15" ht="16.2" thickBot="1" x14ac:dyDescent="0.35">
      <c r="B2" s="314" t="s">
        <v>3</v>
      </c>
      <c r="C2" s="315"/>
      <c r="D2" s="468" t="s">
        <v>5</v>
      </c>
      <c r="E2" s="469"/>
      <c r="F2" s="469"/>
      <c r="G2" s="470"/>
      <c r="H2" s="313"/>
    </row>
    <row r="3" spans="1:15" ht="13.8" thickBot="1" x14ac:dyDescent="0.3">
      <c r="B3" s="316" t="s">
        <v>1</v>
      </c>
      <c r="C3" s="317"/>
      <c r="D3" s="463" t="str">
        <f>Statistik!C3</f>
        <v>20.09.2021</v>
      </c>
      <c r="E3" s="463"/>
      <c r="F3" s="463"/>
      <c r="G3" s="464"/>
      <c r="H3" s="318"/>
    </row>
    <row r="4" spans="1:15" ht="13.8" thickBot="1" x14ac:dyDescent="0.3">
      <c r="B4" s="319" t="s">
        <v>42</v>
      </c>
      <c r="C4" s="320"/>
      <c r="D4" s="463">
        <f>Statistik!C4</f>
        <v>0</v>
      </c>
      <c r="E4" s="463"/>
      <c r="F4" s="463"/>
      <c r="G4" s="464"/>
      <c r="H4" s="321"/>
    </row>
    <row r="5" spans="1:15" ht="13.8" thickBot="1" x14ac:dyDescent="0.3">
      <c r="B5" s="319" t="s">
        <v>43</v>
      </c>
      <c r="C5" s="320"/>
      <c r="D5" s="463">
        <f>Statistik!C5</f>
        <v>0</v>
      </c>
      <c r="E5" s="463"/>
      <c r="F5" s="463"/>
      <c r="G5" s="464"/>
      <c r="H5" s="322"/>
    </row>
    <row r="6" spans="1:15" ht="13.8" thickBot="1" x14ac:dyDescent="0.3">
      <c r="B6" s="319" t="s">
        <v>0</v>
      </c>
      <c r="C6" s="320"/>
      <c r="D6" s="463" t="str">
        <f>Statistik!C6</f>
        <v xml:space="preserve">MS2 SP2 OS </v>
      </c>
      <c r="E6" s="463"/>
      <c r="F6" s="463"/>
      <c r="G6" s="464"/>
      <c r="H6" s="323"/>
    </row>
    <row r="7" spans="1:15" ht="13.8" thickBot="1" x14ac:dyDescent="0.3">
      <c r="B7" s="319" t="s">
        <v>4</v>
      </c>
      <c r="C7" s="320"/>
      <c r="D7" s="463" t="str">
        <f>Statistik!C7</f>
        <v>OS</v>
      </c>
      <c r="E7" s="463"/>
      <c r="F7" s="463"/>
      <c r="G7" s="464"/>
      <c r="H7" s="318"/>
    </row>
    <row r="8" spans="1:15" ht="13.8" thickBot="1" x14ac:dyDescent="0.3">
      <c r="B8" s="319" t="s">
        <v>11</v>
      </c>
      <c r="C8" s="320"/>
      <c r="D8" s="477">
        <f>Statistik!C8</f>
        <v>7.4312608372553875E-4</v>
      </c>
      <c r="E8" s="477"/>
      <c r="F8" s="477"/>
      <c r="G8" s="478"/>
      <c r="H8" s="324"/>
      <c r="I8" s="479" t="s">
        <v>202</v>
      </c>
      <c r="J8" s="479"/>
      <c r="M8" s="374" t="s">
        <v>213</v>
      </c>
    </row>
    <row r="9" spans="1:15" ht="13.8" thickBot="1" x14ac:dyDescent="0.3">
      <c r="B9" s="325" t="s">
        <v>6</v>
      </c>
      <c r="C9" s="326"/>
      <c r="D9" s="480">
        <f>Statistik!C9</f>
        <v>20200</v>
      </c>
      <c r="E9" s="480"/>
      <c r="F9" s="480"/>
      <c r="G9" s="481"/>
      <c r="H9" s="322"/>
      <c r="I9" s="479" t="s">
        <v>203</v>
      </c>
      <c r="J9" s="479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5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20185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1.7020748154584278E-2</v>
      </c>
      <c r="O11" s="373" t="s">
        <v>114</v>
      </c>
    </row>
    <row r="12" spans="1:15" x14ac:dyDescent="0.25">
      <c r="A12" s="475"/>
      <c r="B12" s="344">
        <v>128</v>
      </c>
      <c r="C12" s="345">
        <f t="shared" ref="C12:C26" si="1">B12/10</f>
        <v>12.8</v>
      </c>
      <c r="D12" s="338">
        <f>Statistik!C12</f>
        <v>0</v>
      </c>
      <c r="E12" s="346">
        <f t="shared" ref="E12:E24" si="2">E13+D12</f>
        <v>20185</v>
      </c>
      <c r="F12" s="340">
        <f t="shared" ref="F12:F26" si="3">D12/$E$11</f>
        <v>0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</v>
      </c>
      <c r="M12" s="310" t="s">
        <v>216</v>
      </c>
      <c r="N12" s="375">
        <f>1/J32</f>
        <v>70686.944635662163</v>
      </c>
      <c r="O12" s="373" t="s">
        <v>217</v>
      </c>
    </row>
    <row r="13" spans="1:15" x14ac:dyDescent="0.25">
      <c r="A13" s="476"/>
      <c r="B13" s="344">
        <v>63</v>
      </c>
      <c r="C13" s="345">
        <f t="shared" si="1"/>
        <v>6.3</v>
      </c>
      <c r="D13" s="338">
        <f>Statistik!C13</f>
        <v>2995</v>
      </c>
      <c r="E13" s="346">
        <f t="shared" si="2"/>
        <v>20185</v>
      </c>
      <c r="F13" s="340">
        <f t="shared" si="3"/>
        <v>0.14837750805053257</v>
      </c>
      <c r="G13" s="347">
        <f t="shared" si="0"/>
        <v>1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1.7719343134296148</v>
      </c>
      <c r="M13" s="310" t="s">
        <v>218</v>
      </c>
      <c r="N13" s="310">
        <f ca="1">10.44/(9.81*N11)</f>
        <v>62.52487692202925</v>
      </c>
      <c r="O13" s="373" t="s">
        <v>219</v>
      </c>
    </row>
    <row r="14" spans="1:15" x14ac:dyDescent="0.25">
      <c r="A14" s="471" t="s">
        <v>53</v>
      </c>
      <c r="B14" s="348">
        <v>31.5</v>
      </c>
      <c r="C14" s="349">
        <f t="shared" si="1"/>
        <v>3.15</v>
      </c>
      <c r="D14" s="338">
        <f>Statistik!C14</f>
        <v>5330</v>
      </c>
      <c r="E14" s="346">
        <f t="shared" si="2"/>
        <v>17190</v>
      </c>
      <c r="F14" s="340">
        <f>D14/$E$11</f>
        <v>0.26405746841714145</v>
      </c>
      <c r="G14" s="347">
        <f t="shared" si="0"/>
        <v>0.85162249194946749</v>
      </c>
      <c r="H14" s="342"/>
      <c r="I14" s="343">
        <f t="shared" si="4"/>
        <v>4.1632104163180852</v>
      </c>
      <c r="J14" s="343">
        <f t="shared" si="5"/>
        <v>6.3426404628059148</v>
      </c>
    </row>
    <row r="15" spans="1:15" x14ac:dyDescent="0.25">
      <c r="A15" s="472"/>
      <c r="B15" s="348">
        <v>16</v>
      </c>
      <c r="C15" s="349">
        <f t="shared" si="1"/>
        <v>1.6</v>
      </c>
      <c r="D15" s="338">
        <f>Statistik!C15</f>
        <v>4570</v>
      </c>
      <c r="E15" s="346">
        <f t="shared" si="2"/>
        <v>11860</v>
      </c>
      <c r="F15" s="340">
        <f t="shared" si="3"/>
        <v>0.22640574684171413</v>
      </c>
      <c r="G15" s="347">
        <f t="shared" si="0"/>
        <v>0.58756502353232598</v>
      </c>
      <c r="H15" s="342"/>
      <c r="I15" s="343">
        <f t="shared" si="4"/>
        <v>2.102659033821578</v>
      </c>
      <c r="J15" s="343">
        <f t="shared" si="5"/>
        <v>10.7675920441662</v>
      </c>
      <c r="M15" s="310" t="s">
        <v>220</v>
      </c>
      <c r="N15" s="310">
        <f ca="1">N13/N12</f>
        <v>8.8453217555657258E-4</v>
      </c>
      <c r="O15" s="373" t="s">
        <v>221</v>
      </c>
    </row>
    <row r="16" spans="1:15" x14ac:dyDescent="0.25">
      <c r="A16" s="472"/>
      <c r="B16" s="348">
        <v>8</v>
      </c>
      <c r="C16" s="349">
        <f t="shared" si="1"/>
        <v>0.8</v>
      </c>
      <c r="D16" s="338">
        <f>Statistik!C16</f>
        <v>1940</v>
      </c>
      <c r="E16" s="346">
        <f t="shared" si="2"/>
        <v>7290</v>
      </c>
      <c r="F16" s="340">
        <f t="shared" si="3"/>
        <v>9.6110973495169685E-2</v>
      </c>
      <c r="G16" s="347">
        <f t="shared" si="0"/>
        <v>0.36115927669061182</v>
      </c>
      <c r="H16" s="342"/>
      <c r="I16" s="343">
        <f t="shared" si="4"/>
        <v>1.0587733840216291</v>
      </c>
      <c r="J16" s="343">
        <f t="shared" si="5"/>
        <v>9.0775774066120931</v>
      </c>
      <c r="M16" s="376" t="s">
        <v>223</v>
      </c>
    </row>
    <row r="17" spans="1:11" x14ac:dyDescent="0.25">
      <c r="A17" s="472"/>
      <c r="B17" s="348">
        <v>4</v>
      </c>
      <c r="C17" s="349">
        <f t="shared" si="1"/>
        <v>0.4</v>
      </c>
      <c r="D17" s="338">
        <f>Statistik!C17</f>
        <v>1215</v>
      </c>
      <c r="E17" s="346">
        <f t="shared" si="2"/>
        <v>5350</v>
      </c>
      <c r="F17" s="340">
        <f>D17/$E$11</f>
        <v>6.0193212781768639E-2</v>
      </c>
      <c r="G17" s="347">
        <f t="shared" si="0"/>
        <v>0.26504830319544215</v>
      </c>
      <c r="H17" s="342"/>
      <c r="I17" s="343">
        <f t="shared" si="4"/>
        <v>0.52975376210591196</v>
      </c>
      <c r="J17" s="343">
        <f>F17*100/I17</f>
        <v>11.362488968928625</v>
      </c>
    </row>
    <row r="18" spans="1:11" x14ac:dyDescent="0.25">
      <c r="A18" s="473"/>
      <c r="B18" s="348">
        <v>2</v>
      </c>
      <c r="C18" s="349">
        <f t="shared" si="1"/>
        <v>0.2</v>
      </c>
      <c r="D18" s="338">
        <f>Statistik!C18</f>
        <v>630</v>
      </c>
      <c r="E18" s="346">
        <f t="shared" si="2"/>
        <v>4135</v>
      </c>
      <c r="F18" s="340">
        <f t="shared" si="3"/>
        <v>3.1211295516472629E-2</v>
      </c>
      <c r="G18" s="347">
        <f t="shared" si="0"/>
        <v>0.2048550904136735</v>
      </c>
      <c r="H18" s="342"/>
      <c r="I18" s="343">
        <f t="shared" si="4"/>
        <v>0.26506054336140555</v>
      </c>
      <c r="J18" s="343">
        <f t="shared" si="5"/>
        <v>11.775157147367858</v>
      </c>
    </row>
    <row r="19" spans="1:11" x14ac:dyDescent="0.25">
      <c r="A19" s="474" t="s">
        <v>54</v>
      </c>
      <c r="B19" s="344">
        <v>1</v>
      </c>
      <c r="C19" s="345">
        <f t="shared" si="1"/>
        <v>0.1</v>
      </c>
      <c r="D19" s="338">
        <f>Statistik!C19</f>
        <v>695</v>
      </c>
      <c r="E19" s="346">
        <f t="shared" si="2"/>
        <v>3505</v>
      </c>
      <c r="F19" s="340">
        <f t="shared" si="3"/>
        <v>3.4431508545949965E-2</v>
      </c>
      <c r="G19" s="347">
        <f t="shared" si="0"/>
        <v>0.17364379489720089</v>
      </c>
      <c r="H19" s="342"/>
      <c r="I19" s="343">
        <f t="shared" si="4"/>
        <v>0.1326221665094986</v>
      </c>
      <c r="J19" s="343">
        <f t="shared" si="5"/>
        <v>25.962106827355992</v>
      </c>
    </row>
    <row r="20" spans="1:11" x14ac:dyDescent="0.25">
      <c r="A20" s="475"/>
      <c r="B20" s="344">
        <v>0.5</v>
      </c>
      <c r="C20" s="345">
        <f t="shared" si="1"/>
        <v>0.05</v>
      </c>
      <c r="D20" s="338">
        <f>Statistik!C20</f>
        <v>1770</v>
      </c>
      <c r="E20" s="346">
        <f t="shared" si="2"/>
        <v>2810</v>
      </c>
      <c r="F20" s="340">
        <f t="shared" si="3"/>
        <v>8.7688877879613575E-2</v>
      </c>
      <c r="G20" s="347">
        <f t="shared" si="0"/>
        <v>0.13921228635125094</v>
      </c>
      <c r="H20" s="342"/>
      <c r="I20" s="343">
        <f t="shared" si="4"/>
        <v>6.6357062528508273E-2</v>
      </c>
      <c r="J20" s="343">
        <f t="shared" si="5"/>
        <v>132.14701576330438</v>
      </c>
    </row>
    <row r="21" spans="1:11" x14ac:dyDescent="0.25">
      <c r="A21" s="475"/>
      <c r="B21" s="350">
        <v>0.25</v>
      </c>
      <c r="C21" s="351">
        <f t="shared" si="1"/>
        <v>2.5000000000000001E-2</v>
      </c>
      <c r="D21" s="338">
        <f>Statistik!C21</f>
        <v>405</v>
      </c>
      <c r="E21" s="346">
        <f t="shared" si="2"/>
        <v>1040</v>
      </c>
      <c r="F21" s="340">
        <f t="shared" si="3"/>
        <v>2.0064404260589547E-2</v>
      </c>
      <c r="G21" s="347">
        <f t="shared" si="0"/>
        <v>5.1523408471637361E-2</v>
      </c>
      <c r="H21" s="342"/>
      <c r="I21" s="343">
        <f t="shared" si="4"/>
        <v>3.3201536841859614E-2</v>
      </c>
      <c r="J21" s="343">
        <f>F21*100/I21</f>
        <v>60.432155162446819</v>
      </c>
    </row>
    <row r="22" spans="1:11" x14ac:dyDescent="0.25">
      <c r="A22" s="475"/>
      <c r="B22" s="350">
        <v>0.125</v>
      </c>
      <c r="C22" s="351">
        <f t="shared" si="1"/>
        <v>1.2500000000000001E-2</v>
      </c>
      <c r="D22" s="338">
        <f>Statistik!C22</f>
        <v>290</v>
      </c>
      <c r="E22" s="346">
        <f t="shared" si="2"/>
        <v>635</v>
      </c>
      <c r="F22" s="340">
        <f t="shared" si="3"/>
        <v>1.4367104285360416E-2</v>
      </c>
      <c r="G22" s="347">
        <f t="shared" si="0"/>
        <v>3.145900421104781E-2</v>
      </c>
      <c r="H22" s="342"/>
      <c r="I22" s="343">
        <f t="shared" si="4"/>
        <v>1.6612279185622081E-2</v>
      </c>
      <c r="J22" s="343">
        <f>F22*100/I22</f>
        <v>86.484847291725856</v>
      </c>
    </row>
    <row r="23" spans="1:11" x14ac:dyDescent="0.25">
      <c r="A23" s="476"/>
      <c r="B23" s="350">
        <v>6.3E-2</v>
      </c>
      <c r="C23" s="351">
        <f t="shared" si="1"/>
        <v>6.3E-3</v>
      </c>
      <c r="D23" s="338">
        <f>Statistik!C23</f>
        <v>345</v>
      </c>
      <c r="E23" s="346">
        <f t="shared" si="2"/>
        <v>345</v>
      </c>
      <c r="F23" s="340">
        <f t="shared" si="3"/>
        <v>1.7091899925687392E-2</v>
      </c>
      <c r="G23" s="347">
        <f t="shared" si="0"/>
        <v>1.7091899925687392E-2</v>
      </c>
      <c r="H23" s="342"/>
      <c r="I23" s="343">
        <f t="shared" si="4"/>
        <v>8.3513997492220722E-3</v>
      </c>
      <c r="J23" s="343">
        <f t="shared" ref="J23:J25" si="6">F23*100/I23</f>
        <v>204.65910432894191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0.17832221699461726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1.4146883914055773E-5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0.85162249194946749</v>
      </c>
      <c r="C6" s="38">
        <f t="shared" si="1"/>
        <v>0.14837750805053251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-0.81270514594412901</v>
      </c>
      <c r="G6" s="28">
        <f t="shared" si="4"/>
        <v>1.05519454767806</v>
      </c>
      <c r="I6" s="30"/>
    </row>
    <row r="7" spans="1:9" x14ac:dyDescent="0.25">
      <c r="A7" s="37">
        <f>Statistik!B15</f>
        <v>16</v>
      </c>
      <c r="B7" s="254">
        <f>Statistik!F15</f>
        <v>0.58756502353232598</v>
      </c>
      <c r="C7" s="38">
        <f t="shared" si="1"/>
        <v>0.26405746841714151</v>
      </c>
      <c r="D7" s="253">
        <f t="shared" si="0"/>
        <v>-4</v>
      </c>
      <c r="E7" s="252">
        <f t="shared" si="2"/>
        <v>-4.4886399617499588</v>
      </c>
      <c r="F7" s="29">
        <f t="shared" si="3"/>
        <v>-1.185258904935709</v>
      </c>
      <c r="G7" s="28">
        <f t="shared" si="4"/>
        <v>0.74359951904095878</v>
      </c>
      <c r="I7" s="30"/>
    </row>
    <row r="8" spans="1:9" x14ac:dyDescent="0.25">
      <c r="A8" s="37">
        <f>Statistik!B16</f>
        <v>8</v>
      </c>
      <c r="B8" s="254">
        <f>Statistik!F16</f>
        <v>0.36115927669061182</v>
      </c>
      <c r="C8" s="38">
        <f t="shared" si="1"/>
        <v>0.22640574684171416</v>
      </c>
      <c r="D8" s="253">
        <f t="shared" si="0"/>
        <v>-3</v>
      </c>
      <c r="E8" s="252">
        <f t="shared" si="2"/>
        <v>-3.5</v>
      </c>
      <c r="F8" s="29">
        <f t="shared" si="3"/>
        <v>-0.79242011394599954</v>
      </c>
      <c r="G8" s="28">
        <f t="shared" si="4"/>
        <v>0.10762613426544017</v>
      </c>
      <c r="I8" s="30"/>
    </row>
    <row r="9" spans="1:9" x14ac:dyDescent="0.25">
      <c r="A9" s="37">
        <f>Statistik!B17</f>
        <v>4</v>
      </c>
      <c r="B9" s="254">
        <f>Statistik!F17</f>
        <v>0.26504830319544215</v>
      </c>
      <c r="C9" s="38">
        <f t="shared" si="1"/>
        <v>9.6110973495169671E-2</v>
      </c>
      <c r="D9" s="253">
        <f t="shared" si="0"/>
        <v>-2</v>
      </c>
      <c r="E9" s="252">
        <f t="shared" si="2"/>
        <v>-2.5</v>
      </c>
      <c r="F9" s="29">
        <f t="shared" si="3"/>
        <v>-0.24027743373792418</v>
      </c>
      <c r="G9" s="28">
        <f t="shared" si="4"/>
        <v>9.2678950759612008E-3</v>
      </c>
      <c r="I9" s="30"/>
    </row>
    <row r="10" spans="1:9" x14ac:dyDescent="0.25">
      <c r="A10" s="37">
        <f>Statistik!B18</f>
        <v>2</v>
      </c>
      <c r="B10" s="254">
        <f>Statistik!F18</f>
        <v>0.2048550904136735</v>
      </c>
      <c r="C10" s="38">
        <f t="shared" si="1"/>
        <v>6.0193212781768646E-2</v>
      </c>
      <c r="D10" s="253">
        <f t="shared" si="0"/>
        <v>-1</v>
      </c>
      <c r="E10" s="252">
        <f t="shared" si="2"/>
        <v>-1.5</v>
      </c>
      <c r="F10" s="29">
        <f t="shared" si="3"/>
        <v>-9.0289819172652969E-2</v>
      </c>
      <c r="G10" s="28">
        <f t="shared" si="4"/>
        <v>0.10338123037878101</v>
      </c>
      <c r="I10" s="30"/>
    </row>
    <row r="11" spans="1:9" x14ac:dyDescent="0.25">
      <c r="A11" s="37">
        <f>Statistik!B19</f>
        <v>1</v>
      </c>
      <c r="B11" s="254">
        <f>Statistik!F19</f>
        <v>0.17364379489720089</v>
      </c>
      <c r="C11" s="38">
        <f t="shared" si="1"/>
        <v>3.1211295516472615E-2</v>
      </c>
      <c r="D11" s="253">
        <f t="shared" si="0"/>
        <v>0</v>
      </c>
      <c r="E11" s="252">
        <f t="shared" si="2"/>
        <v>-0.5</v>
      </c>
      <c r="F11" s="29">
        <f t="shared" si="3"/>
        <v>-1.5605647758236307E-2</v>
      </c>
      <c r="G11" s="28">
        <f t="shared" si="4"/>
        <v>0.1666230786032637</v>
      </c>
      <c r="I11" s="30"/>
    </row>
    <row r="12" spans="1:9" x14ac:dyDescent="0.25">
      <c r="A12" s="37">
        <f>Statistik!B20</f>
        <v>0.5</v>
      </c>
      <c r="B12" s="254">
        <f>Statistik!F20</f>
        <v>0.13921228635125094</v>
      </c>
      <c r="C12" s="38">
        <f t="shared" si="1"/>
        <v>3.4431508545949951E-2</v>
      </c>
      <c r="D12" s="253">
        <f t="shared" si="0"/>
        <v>1</v>
      </c>
      <c r="E12" s="252">
        <f t="shared" si="2"/>
        <v>0.5</v>
      </c>
      <c r="F12" s="29">
        <f t="shared" si="3"/>
        <v>1.7215754272974976E-2</v>
      </c>
      <c r="G12" s="28">
        <f t="shared" si="4"/>
        <v>0.37735594880236129</v>
      </c>
      <c r="I12" s="30"/>
    </row>
    <row r="13" spans="1:9" x14ac:dyDescent="0.25">
      <c r="A13" s="37">
        <f>Statistik!B21</f>
        <v>0.25</v>
      </c>
      <c r="B13" s="254">
        <f>Statistik!F21</f>
        <v>5.1523408471637361E-2</v>
      </c>
      <c r="C13" s="38">
        <f t="shared" si="1"/>
        <v>8.7688877879613575E-2</v>
      </c>
      <c r="D13" s="253">
        <f t="shared" si="0"/>
        <v>2</v>
      </c>
      <c r="E13" s="252">
        <f t="shared" si="2"/>
        <v>1.5</v>
      </c>
      <c r="F13" s="29">
        <f t="shared" si="3"/>
        <v>0.13153331681942038</v>
      </c>
      <c r="G13" s="28">
        <f t="shared" si="4"/>
        <v>1.6293182762005229</v>
      </c>
    </row>
    <row r="14" spans="1:9" x14ac:dyDescent="0.25">
      <c r="A14" s="37">
        <f>Statistik!B22</f>
        <v>0.125</v>
      </c>
      <c r="B14" s="254">
        <f>Statistik!F22</f>
        <v>3.145900421104781E-2</v>
      </c>
      <c r="C14" s="38">
        <f t="shared" si="1"/>
        <v>2.0064404260589551E-2</v>
      </c>
      <c r="D14" s="253">
        <f t="shared" si="0"/>
        <v>3</v>
      </c>
      <c r="E14" s="252">
        <f t="shared" si="2"/>
        <v>2.5</v>
      </c>
      <c r="F14" s="29">
        <f t="shared" si="3"/>
        <v>5.0161010651473881E-2</v>
      </c>
      <c r="G14" s="28">
        <f t="shared" si="4"/>
        <v>0.56585096572811466</v>
      </c>
    </row>
    <row r="15" spans="1:9" x14ac:dyDescent="0.25">
      <c r="A15" s="37">
        <f>Statistik!B23</f>
        <v>6.3E-2</v>
      </c>
      <c r="B15" s="254">
        <f>Statistik!F23</f>
        <v>1.7091899925687392E-2</v>
      </c>
      <c r="C15" s="38">
        <f t="shared" si="1"/>
        <v>1.4367104285360418E-2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5.02022854777565E-2</v>
      </c>
      <c r="G15" s="28">
        <f t="shared" si="4"/>
        <v>0.57109645947908327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1.7091899925687392E-2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7.6914338759620934E-2</v>
      </c>
      <c r="G16" s="28">
        <f t="shared" si="4"/>
        <v>0.91346854398703625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-2.8105303595134044</v>
      </c>
      <c r="G19" s="3"/>
    </row>
    <row r="20" spans="1:8" x14ac:dyDescent="0.25">
      <c r="G20" s="33">
        <f>SUM(G3:G18)</f>
        <v>6.2427825992395825</v>
      </c>
    </row>
    <row r="21" spans="1:8" ht="18" thickBot="1" x14ac:dyDescent="0.35">
      <c r="C21" s="41" t="s">
        <v>75</v>
      </c>
      <c r="F21" s="42"/>
      <c r="G21" s="40">
        <f>SQRT(G20)</f>
        <v>2.498556102880138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17.36437948972009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0.12089901201647971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0.14837750805053257</v>
      </c>
      <c r="H20" s="87">
        <f>Statistik!E14</f>
        <v>0.26405746841714145</v>
      </c>
      <c r="I20" s="87">
        <f>Statistik!E15</f>
        <v>0.22640574684171413</v>
      </c>
      <c r="J20" s="87">
        <f>Statistik!E16</f>
        <v>9.6110973495169685E-2</v>
      </c>
      <c r="K20" s="87">
        <f>Statistik!E17</f>
        <v>6.0193212781768639E-2</v>
      </c>
      <c r="L20" s="87">
        <f>Statistik!E18</f>
        <v>3.1211295516472629E-2</v>
      </c>
      <c r="M20" s="87">
        <f>Statistik!E19</f>
        <v>3.4431508545949965E-2</v>
      </c>
      <c r="N20" s="87">
        <f>Statistik!E20</f>
        <v>8.7688877879613575E-2</v>
      </c>
      <c r="O20" s="87">
        <f>Statistik!E21</f>
        <v>2.0064404260589547E-2</v>
      </c>
      <c r="P20" s="87">
        <f>Statistik!E22</f>
        <v>1.4367104285360416E-2</v>
      </c>
      <c r="Q20" s="87">
        <f>Statistik!E23</f>
        <v>1.7091899925687392E-2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0.14837750805053257</v>
      </c>
      <c r="H15" s="124">
        <f>'Eintrag_Yu&amp;Stand'!H20</f>
        <v>0.26405746841714145</v>
      </c>
      <c r="I15" s="124">
        <f>'Eintrag_Yu&amp;Stand'!I20</f>
        <v>0.22640574684171413</v>
      </c>
      <c r="J15" s="124">
        <f>'Eintrag_Yu&amp;Stand'!J20</f>
        <v>9.6110973495169685E-2</v>
      </c>
      <c r="K15" s="125">
        <f>'Eintrag_Yu&amp;Stand'!K20</f>
        <v>6.0193212781768639E-2</v>
      </c>
      <c r="L15" s="124">
        <f>'Eintrag_Yu&amp;Stand'!L20</f>
        <v>3.1211295516472629E-2</v>
      </c>
      <c r="M15" s="124">
        <f>'Eintrag_Yu&amp;Stand'!M20</f>
        <v>3.4431508545949965E-2</v>
      </c>
      <c r="N15" s="124">
        <f>'Eintrag_Yu&amp;Stand'!N20</f>
        <v>8.7688877879613575E-2</v>
      </c>
      <c r="O15" s="124">
        <f>'Eintrag_Yu&amp;Stand'!O20</f>
        <v>2.0064404260589547E-2</v>
      </c>
      <c r="P15" s="124">
        <f>'Eintrag_Yu&amp;Stand'!P20</f>
        <v>1.4367104285360416E-2</v>
      </c>
      <c r="Q15" s="124">
        <f>'Eintrag_Yu&amp;Stand'!Q20</f>
        <v>1.7091899925687392E-2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-1.5139951508274315E-2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-3.2883466064005024E-2</v>
      </c>
      <c r="H296" s="178">
        <f t="shared" si="156"/>
        <v>-2.2092638188969133E-2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-1.7789784617227682E-2</v>
      </c>
      <c r="H297" s="178">
        <f t="shared" si="156"/>
        <v>-2.4842397123946532E-2</v>
      </c>
      <c r="I297" s="178">
        <f t="shared" si="156"/>
        <v>-8.4084970937841012E-3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-1.1932073485994869E-2</v>
      </c>
      <c r="H298" s="179">
        <f t="shared" si="156"/>
        <v>-1.9827849799827133E-2</v>
      </c>
      <c r="I298" s="179">
        <f t="shared" si="156"/>
        <v>-1.3469755361174228E-2</v>
      </c>
      <c r="J298" s="179">
        <f t="shared" si="156"/>
        <v>-2.2355194680410686E-3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-6.311289080989704E-3</v>
      </c>
      <c r="H299" s="179">
        <f t="shared" si="156"/>
        <v>-1.1010589544610611E-2</v>
      </c>
      <c r="I299" s="179">
        <f t="shared" si="156"/>
        <v>-8.8388881542200513E-3</v>
      </c>
      <c r="J299" s="179">
        <f t="shared" si="156"/>
        <v>-2.964896309340239E-3</v>
      </c>
      <c r="K299" s="179">
        <f t="shared" si="156"/>
        <v>-7.2596766230199645E-4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-7.0045110224888083E-3</v>
      </c>
      <c r="H300" s="179">
        <f t="shared" si="160"/>
        <v>-1.2390610651172172E-2</v>
      </c>
      <c r="I300" s="179">
        <f t="shared" si="160"/>
        <v>-1.0422686465505118E-2</v>
      </c>
      <c r="J300" s="179">
        <f t="shared" si="160"/>
        <v>-4.1393049558316481E-3</v>
      </c>
      <c r="K300" s="179">
        <f t="shared" si="160"/>
        <v>-2.0484638897190566E-3</v>
      </c>
      <c r="L300" s="179">
        <f t="shared" si="160"/>
        <v>-4.1526545292171815E-4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-1.7874086839686998E-2</v>
      </c>
      <c r="H301" s="179">
        <f t="shared" si="160"/>
        <v>-3.1746559583604166E-2</v>
      </c>
      <c r="I301" s="179">
        <f t="shared" si="160"/>
        <v>-2.7062606386485919E-2</v>
      </c>
      <c r="J301" s="179">
        <f t="shared" si="160"/>
        <v>-1.1268177128048572E-2</v>
      </c>
      <c r="K301" s="179">
        <f t="shared" si="160"/>
        <v>-6.6022267097558037E-3</v>
      </c>
      <c r="L301" s="179">
        <f t="shared" si="160"/>
        <v>-2.7050858080063002E-3</v>
      </c>
      <c r="M301" s="179">
        <f t="shared" si="160"/>
        <v>-1.1666981772562558E-3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-4.0927792136906845E-3</v>
      </c>
      <c r="H302" s="179">
        <f t="shared" si="160"/>
        <v>-7.2784013952614697E-3</v>
      </c>
      <c r="I302" s="179">
        <f t="shared" si="160"/>
        <v>-6.2287204190099718E-3</v>
      </c>
      <c r="J302" s="179">
        <f t="shared" si="160"/>
        <v>-2.6286750779292599E-3</v>
      </c>
      <c r="K302" s="179">
        <f t="shared" si="160"/>
        <v>-1.6147673889814493E-3</v>
      </c>
      <c r="L302" s="179">
        <f t="shared" si="160"/>
        <v>-7.8331503336085805E-4</v>
      </c>
      <c r="M302" s="179">
        <f t="shared" si="160"/>
        <v>-6.8282129657301887E-4</v>
      </c>
      <c r="N302" s="179">
        <f t="shared" si="160"/>
        <v>-6.7987447739393321E-4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-2.931488110079906E-3</v>
      </c>
      <c r="H303" s="179">
        <f t="shared" si="160"/>
        <v>-5.2154486536010146E-3</v>
      </c>
      <c r="I303" s="179">
        <f t="shared" si="160"/>
        <v>-4.4686765700743371E-3</v>
      </c>
      <c r="J303" s="179">
        <f t="shared" si="160"/>
        <v>-1.8933344721263259E-3</v>
      </c>
      <c r="K303" s="179">
        <f t="shared" si="160"/>
        <v>-1.1788388236074513E-3</v>
      </c>
      <c r="L303" s="179">
        <f t="shared" si="160"/>
        <v>-5.9953869220527513E-4</v>
      </c>
      <c r="M303" s="179">
        <f t="shared" si="160"/>
        <v>-6.1876208102638029E-4</v>
      </c>
      <c r="N303" s="179">
        <f t="shared" si="160"/>
        <v>-1.2451982290822652E-3</v>
      </c>
      <c r="O303" s="179">
        <f t="shared" si="160"/>
        <v>-1.1139186352781957E-4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-3.4879061485446547E-3</v>
      </c>
      <c r="H304" s="179">
        <f t="shared" si="164"/>
        <v>-6.2063845391402356E-3</v>
      </c>
      <c r="I304" s="179">
        <f t="shared" si="164"/>
        <v>-5.3199050275893568E-3</v>
      </c>
      <c r="J304" s="179">
        <f t="shared" si="164"/>
        <v>-2.2567322660345082E-3</v>
      </c>
      <c r="K304" s="179">
        <f t="shared" si="164"/>
        <v>-1.4106107439116114E-3</v>
      </c>
      <c r="L304" s="179">
        <f t="shared" si="164"/>
        <v>-7.270927479739917E-4</v>
      </c>
      <c r="M304" s="179">
        <f t="shared" si="164"/>
        <v>-7.865273268595831E-4</v>
      </c>
      <c r="N304" s="179">
        <f t="shared" si="164"/>
        <v>-1.8721733870166869E-3</v>
      </c>
      <c r="O304" s="179">
        <f t="shared" si="164"/>
        <v>-3.3731118249359329E-4</v>
      </c>
      <c r="P304" s="179">
        <f t="shared" si="164"/>
        <v>-9.2792932444525335E-5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2.9916005037507724E-4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1.1381477955226774E-3</v>
      </c>
      <c r="H423" s="179">
        <f t="shared" si="258"/>
        <v>-1.3551202815112969E-4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-5.1590187334180136E-4</v>
      </c>
      <c r="H424" s="179">
        <f t="shared" si="258"/>
        <v>-1.8506901511686036E-3</v>
      </c>
      <c r="I424" s="179">
        <f t="shared" si="258"/>
        <v>-1.8713988381774031E-4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-6.2381074953894418E-4</v>
      </c>
      <c r="H425" s="179">
        <f t="shared" si="258"/>
        <v>-2.2427941524318933E-3</v>
      </c>
      <c r="I425" s="179">
        <f t="shared" si="258"/>
        <v>-1.002101624627212E-3</v>
      </c>
      <c r="J425" s="179">
        <f t="shared" si="258"/>
        <v>-1.3715406740766951E-5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-4.4792248702918425E-4</v>
      </c>
      <c r="H426" s="179">
        <f t="shared" si="258"/>
        <v>-1.5199362178315036E-3</v>
      </c>
      <c r="I426" s="179">
        <f t="shared" si="258"/>
        <v>-9.596911511625363E-4</v>
      </c>
      <c r="J426" s="179">
        <f t="shared" si="258"/>
        <v>-8.6127202030918562E-5</v>
      </c>
      <c r="K426" s="179">
        <f t="shared" si="258"/>
        <v>-3.5938948839741618E-6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-4.8710869028513112E-4</v>
      </c>
      <c r="H427" s="179">
        <f t="shared" si="262"/>
        <v>-1.7234397153126509E-3</v>
      </c>
      <c r="I427" s="179">
        <f t="shared" si="262"/>
        <v>-1.1871716105608218E-3</v>
      </c>
      <c r="J427" s="179">
        <f t="shared" si="262"/>
        <v>-1.4201506110773457E-4</v>
      </c>
      <c r="K427" s="179">
        <f t="shared" si="262"/>
        <v>-2.3620614396375926E-5</v>
      </c>
      <c r="L427" s="179">
        <f t="shared" si="262"/>
        <v>2.2841855915519382E-7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-6.6394627402813591E-4</v>
      </c>
      <c r="H428" s="179">
        <f t="shared" si="262"/>
        <v>-3.417172350804147E-3</v>
      </c>
      <c r="I428" s="179">
        <f t="shared" si="262"/>
        <v>-2.2745639805759415E-3</v>
      </c>
      <c r="J428" s="179">
        <f t="shared" si="262"/>
        <v>-5.6307300752407213E-5</v>
      </c>
      <c r="K428" s="179">
        <f t="shared" si="262"/>
        <v>1.0097667046690502E-4</v>
      </c>
      <c r="L428" s="179">
        <f t="shared" si="262"/>
        <v>6.8382571912326847E-5</v>
      </c>
      <c r="M428" s="179">
        <f t="shared" si="262"/>
        <v>1.0613514369537111E-5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-3.2182329853785578E-4</v>
      </c>
      <c r="H429" s="179">
        <f t="shared" si="262"/>
        <v>-1.0869641570374494E-3</v>
      </c>
      <c r="I429" s="179">
        <f t="shared" si="262"/>
        <v>-7.8447147896735679E-4</v>
      </c>
      <c r="J429" s="179">
        <f t="shared" si="262"/>
        <v>-1.2111998062122278E-4</v>
      </c>
      <c r="K429" s="179">
        <f t="shared" si="262"/>
        <v>-3.8446526681758872E-5</v>
      </c>
      <c r="L429" s="179">
        <f t="shared" si="262"/>
        <v>-4.8568714608451791E-6</v>
      </c>
      <c r="M429" s="179">
        <f t="shared" si="262"/>
        <v>-4.3910116506083464E-6</v>
      </c>
      <c r="N429" s="179">
        <f t="shared" si="262"/>
        <v>-7.8533258575731693E-6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-2.4087533784129223E-4</v>
      </c>
      <c r="H430" s="179">
        <f t="shared" si="262"/>
        <v>-7.980343977499457E-4</v>
      </c>
      <c r="I430" s="179">
        <f t="shared" si="262"/>
        <v>-5.7998018012951191E-4</v>
      </c>
      <c r="J430" s="179">
        <f t="shared" si="262"/>
        <v>-9.446579886002316E-5</v>
      </c>
      <c r="K430" s="179">
        <f t="shared" si="262"/>
        <v>-3.2731557273558207E-5</v>
      </c>
      <c r="L430" s="179">
        <f t="shared" si="262"/>
        <v>-5.9918130627670765E-6</v>
      </c>
      <c r="M430" s="179">
        <f t="shared" si="262"/>
        <v>-6.9058373399177857E-6</v>
      </c>
      <c r="N430" s="179">
        <f t="shared" si="262"/>
        <v>-4.0865775361696861E-5</v>
      </c>
      <c r="O430" s="179">
        <f t="shared" si="262"/>
        <v>-1.0840355843217865E-7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-2.8084000248628389E-4</v>
      </c>
      <c r="H431" s="179">
        <f t="shared" si="264"/>
        <v>-9.3980757638539825E-4</v>
      </c>
      <c r="I431" s="179">
        <f t="shared" si="264"/>
        <v>-6.82391811084862E-4</v>
      </c>
      <c r="J431" s="179">
        <f t="shared" si="264"/>
        <v>-1.0914966001041846E-4</v>
      </c>
      <c r="K431" s="179">
        <f t="shared" si="264"/>
        <v>-3.7108044252362596E-5</v>
      </c>
      <c r="L431" s="179">
        <f t="shared" si="264"/>
        <v>-6.2193700569661613E-6</v>
      </c>
      <c r="M431" s="179">
        <f t="shared" si="264"/>
        <v>-8.0885453441467526E-6</v>
      </c>
      <c r="N431" s="179">
        <f t="shared" si="264"/>
        <v>-7.3425836628516136E-5</v>
      </c>
      <c r="O431" s="179">
        <f t="shared" si="264"/>
        <v>-4.4675998274475192E-7</v>
      </c>
      <c r="P431" s="179">
        <f t="shared" si="264"/>
        <v>4.2174913075512763E-8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1.581926046289343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1.4998560943999795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1.4392127151691469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1.3897547412555789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1.3920723116191067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1.3596841834139717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1.3043125454129445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1.3549710365893004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1.4124048319281515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1.3897232547089564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1.3973265620457125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1.4589368404206398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1.5742597037924724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0.11554612994722553</v>
      </c>
      <c r="G552" s="175">
        <f t="shared" si="358"/>
        <v>6.4403080758746595E-2</v>
      </c>
      <c r="H552" s="175">
        <f t="shared" si="358"/>
        <v>1.8911209136927499E-2</v>
      </c>
      <c r="I552" s="175">
        <f t="shared" si="358"/>
        <v>4.9766090753836211E-3</v>
      </c>
      <c r="J552" s="175">
        <f t="shared" si="358"/>
        <v>1.2602846829755908E-3</v>
      </c>
      <c r="K552" s="175">
        <f t="shared" si="358"/>
        <v>3.1094929607091982E-4</v>
      </c>
      <c r="L552" s="175">
        <f t="shared" si="358"/>
        <v>7.5664795065355742E-5</v>
      </c>
      <c r="M552" s="175">
        <f t="shared" si="358"/>
        <v>1.9406568338160632E-5</v>
      </c>
      <c r="N552" s="175">
        <f t="shared" si="358"/>
        <v>4.9897067009415754E-6</v>
      </c>
      <c r="O552" s="175">
        <f t="shared" si="358"/>
        <v>1.2338297489664367E-6</v>
      </c>
      <c r="P552" s="175">
        <f t="shared" si="358"/>
        <v>3.0959872515033707E-7</v>
      </c>
      <c r="Q552" s="175">
        <f t="shared" si="358"/>
        <v>8.0990579810533565E-8</v>
      </c>
      <c r="R552" s="175">
        <f t="shared" si="358"/>
        <v>2.0673889530236661E-8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0.10165037830897106</v>
      </c>
      <c r="H553" s="179">
        <f t="shared" si="358"/>
        <v>6.101585495693905E-2</v>
      </c>
      <c r="I553" s="179">
        <f t="shared" si="358"/>
        <v>1.8895898579770691E-2</v>
      </c>
      <c r="J553" s="179">
        <f t="shared" si="358"/>
        <v>4.9826117496747273E-3</v>
      </c>
      <c r="K553" s="179">
        <f t="shared" si="358"/>
        <v>1.2401028396808829E-3</v>
      </c>
      <c r="L553" s="179">
        <f t="shared" si="358"/>
        <v>3.0240525320340757E-4</v>
      </c>
      <c r="M553" s="179">
        <f t="shared" si="358"/>
        <v>7.7612310927166841E-5</v>
      </c>
      <c r="N553" s="179">
        <f t="shared" si="358"/>
        <v>1.9958044738874461E-5</v>
      </c>
      <c r="O553" s="179">
        <f t="shared" si="358"/>
        <v>4.935268440913956E-6</v>
      </c>
      <c r="P553" s="179">
        <f t="shared" si="358"/>
        <v>1.2383917873771177E-6</v>
      </c>
      <c r="Q553" s="179">
        <f t="shared" si="358"/>
        <v>3.2396213605013849E-7</v>
      </c>
      <c r="R553" s="179">
        <f t="shared" si="358"/>
        <v>8.26955486017325E-8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0.11730935717639474</v>
      </c>
      <c r="G554" s="179">
        <f t="shared" si="358"/>
        <v>0</v>
      </c>
      <c r="H554" s="179">
        <f t="shared" si="358"/>
        <v>9.1690234714643451E-2</v>
      </c>
      <c r="I554" s="179">
        <f t="shared" si="358"/>
        <v>5.8625522888441875E-2</v>
      </c>
      <c r="J554" s="179">
        <f t="shared" si="358"/>
        <v>1.8645942471998855E-2</v>
      </c>
      <c r="K554" s="179">
        <f t="shared" si="358"/>
        <v>4.8222030660801012E-3</v>
      </c>
      <c r="L554" s="179">
        <f t="shared" si="358"/>
        <v>1.1864741801883704E-3</v>
      </c>
      <c r="M554" s="179">
        <f t="shared" si="358"/>
        <v>3.0532266966530727E-4</v>
      </c>
      <c r="N554" s="179">
        <f t="shared" si="358"/>
        <v>7.8557886378069277E-5</v>
      </c>
      <c r="O554" s="179">
        <f t="shared" si="358"/>
        <v>1.9428184642454834E-5</v>
      </c>
      <c r="P554" s="179">
        <f t="shared" si="358"/>
        <v>4.8752030358758698E-6</v>
      </c>
      <c r="Q554" s="179">
        <f t="shared" si="358"/>
        <v>1.2753583162949795E-6</v>
      </c>
      <c r="R554" s="179">
        <f t="shared" si="358"/>
        <v>3.2555237194334893E-7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0.48057065707183527</v>
      </c>
      <c r="G555" s="179">
        <f t="shared" si="358"/>
        <v>0.1098508558630137</v>
      </c>
      <c r="H555" s="179">
        <f t="shared" si="358"/>
        <v>0</v>
      </c>
      <c r="I555" s="179">
        <f t="shared" si="358"/>
        <v>8.1968495137189637E-2</v>
      </c>
      <c r="J555" s="179">
        <f t="shared" si="358"/>
        <v>5.8774038324021165E-2</v>
      </c>
      <c r="K555" s="179">
        <f t="shared" si="358"/>
        <v>1.8259149215759531E-2</v>
      </c>
      <c r="L555" s="179">
        <f t="shared" si="358"/>
        <v>4.6780647396882447E-3</v>
      </c>
      <c r="M555" s="179">
        <f t="shared" si="358"/>
        <v>1.2176801345308583E-3</v>
      </c>
      <c r="N555" s="179">
        <f t="shared" si="358"/>
        <v>3.1403338896596373E-4</v>
      </c>
      <c r="O555" s="179">
        <f t="shared" si="358"/>
        <v>7.7700063311071248E-5</v>
      </c>
      <c r="P555" s="179">
        <f t="shared" si="358"/>
        <v>1.9500035860393512E-5</v>
      </c>
      <c r="Q555" s="179">
        <f t="shared" si="358"/>
        <v>5.1013877142556101E-6</v>
      </c>
      <c r="R555" s="179">
        <f t="shared" si="358"/>
        <v>1.3022071242614914E-6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0.74254114313111952</v>
      </c>
      <c r="G556" s="179">
        <f t="shared" si="358"/>
        <v>0.45725412399518178</v>
      </c>
      <c r="H556" s="179">
        <f t="shared" si="358"/>
        <v>9.4870595399300747E-2</v>
      </c>
      <c r="I556" s="179">
        <f t="shared" si="358"/>
        <v>0</v>
      </c>
      <c r="J556" s="179">
        <f t="shared" si="358"/>
        <v>8.3318075099510905E-2</v>
      </c>
      <c r="K556" s="179">
        <f t="shared" si="358"/>
        <v>5.5495764440267201E-2</v>
      </c>
      <c r="L556" s="179">
        <f t="shared" si="358"/>
        <v>1.7063095686200524E-2</v>
      </c>
      <c r="M556" s="179">
        <f t="shared" si="358"/>
        <v>4.6634145863943257E-3</v>
      </c>
      <c r="N556" s="179">
        <f t="shared" si="358"/>
        <v>1.2141608284490216E-3</v>
      </c>
      <c r="O556" s="179">
        <f t="shared" si="358"/>
        <v>3.0097256379293214E-4</v>
      </c>
      <c r="P556" s="179">
        <f t="shared" si="358"/>
        <v>7.5570061122712397E-5</v>
      </c>
      <c r="Q556" s="179">
        <f t="shared" si="358"/>
        <v>1.9772179775521936E-5</v>
      </c>
      <c r="R556" s="179">
        <f t="shared" si="358"/>
        <v>5.0472891054404196E-6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0.8781372306860924</v>
      </c>
      <c r="G557" s="179">
        <f t="shared" si="358"/>
        <v>0.73324981297627889</v>
      </c>
      <c r="H557" s="179">
        <f t="shared" si="358"/>
        <v>0.44070611203737287</v>
      </c>
      <c r="I557" s="179">
        <f t="shared" si="358"/>
        <v>9.3357299842575833E-2</v>
      </c>
      <c r="J557" s="179">
        <f t="shared" si="358"/>
        <v>0</v>
      </c>
      <c r="K557" s="179">
        <f t="shared" si="358"/>
        <v>7.7406354095950008E-2</v>
      </c>
      <c r="L557" s="179">
        <f t="shared" si="358"/>
        <v>5.1648320391687333E-2</v>
      </c>
      <c r="M557" s="179">
        <f t="shared" si="358"/>
        <v>1.7679916370857179E-2</v>
      </c>
      <c r="N557" s="179">
        <f t="shared" si="358"/>
        <v>4.805271443582588E-3</v>
      </c>
      <c r="O557" s="179">
        <f t="shared" si="358"/>
        <v>1.200715715557568E-3</v>
      </c>
      <c r="P557" s="179">
        <f t="shared" si="358"/>
        <v>3.0208963630555985E-4</v>
      </c>
      <c r="Q557" s="179">
        <f t="shared" si="358"/>
        <v>7.9077652453389766E-5</v>
      </c>
      <c r="R557" s="179">
        <f t="shared" si="358"/>
        <v>2.0188585434467089E-5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0.94145937878952768</v>
      </c>
      <c r="G558" s="179">
        <f t="shared" si="358"/>
        <v>0.87386473397916753</v>
      </c>
      <c r="H558" s="179">
        <f t="shared" si="358"/>
        <v>0.72338482457098097</v>
      </c>
      <c r="I558" s="179">
        <f t="shared" si="358"/>
        <v>0.43341481353796751</v>
      </c>
      <c r="J558" s="179">
        <f t="shared" si="358"/>
        <v>9.3728434024057283E-2</v>
      </c>
      <c r="K558" s="179">
        <f t="shared" si="358"/>
        <v>0</v>
      </c>
      <c r="L558" s="179">
        <f t="shared" si="358"/>
        <v>6.6973778136923748E-2</v>
      </c>
      <c r="M558" s="179">
        <f t="shared" si="358"/>
        <v>5.5185957400504866E-2</v>
      </c>
      <c r="N558" s="179">
        <f t="shared" si="358"/>
        <v>1.8336021872056008E-2</v>
      </c>
      <c r="O558" s="179">
        <f t="shared" si="358"/>
        <v>4.7495323442197238E-3</v>
      </c>
      <c r="P558" s="179">
        <f t="shared" si="358"/>
        <v>1.2052250297473004E-3</v>
      </c>
      <c r="Q558" s="179">
        <f t="shared" si="358"/>
        <v>3.1613104220781134E-4</v>
      </c>
      <c r="R558" s="179">
        <f t="shared" si="358"/>
        <v>8.0745144531311791E-5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0.97140582747219928</v>
      </c>
      <c r="G559" s="179">
        <f t="shared" si="358"/>
        <v>0.9395301427885796</v>
      </c>
      <c r="H559" s="179">
        <f t="shared" si="358"/>
        <v>0.8694034828531173</v>
      </c>
      <c r="I559" s="179">
        <f t="shared" si="358"/>
        <v>0.71894217743669497</v>
      </c>
      <c r="J559" s="179">
        <f t="shared" si="358"/>
        <v>0.4341761054308379</v>
      </c>
      <c r="K559" s="179">
        <f t="shared" si="358"/>
        <v>8.8432759568647573E-2</v>
      </c>
      <c r="L559" s="179">
        <f t="shared" si="358"/>
        <v>0</v>
      </c>
      <c r="M559" s="179">
        <f t="shared" si="358"/>
        <v>7.6534707781564973E-2</v>
      </c>
      <c r="N559" s="179">
        <f t="shared" si="358"/>
        <v>5.8781228860546417E-2</v>
      </c>
      <c r="O559" s="179">
        <f t="shared" si="358"/>
        <v>1.8081283235289236E-2</v>
      </c>
      <c r="P559" s="179">
        <f t="shared" si="358"/>
        <v>4.7682540201298869E-3</v>
      </c>
      <c r="Q559" s="179">
        <f t="shared" si="358"/>
        <v>1.2615723836047065E-3</v>
      </c>
      <c r="R559" s="179">
        <f t="shared" si="358"/>
        <v>3.2283146356747552E-4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0.98588118495775001</v>
      </c>
      <c r="G560" s="179">
        <f t="shared" si="358"/>
        <v>0.97050635957791709</v>
      </c>
      <c r="H560" s="179">
        <f t="shared" si="358"/>
        <v>0.93754851666912631</v>
      </c>
      <c r="I560" s="179">
        <f t="shared" si="358"/>
        <v>0.86757937187953027</v>
      </c>
      <c r="J560" s="179">
        <f t="shared" si="358"/>
        <v>0.71939715015297734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0.42307547101345416</v>
      </c>
      <c r="L560" s="179">
        <f t="shared" si="358"/>
        <v>7.877447440373618E-2</v>
      </c>
      <c r="M560" s="179">
        <f t="shared" si="358"/>
        <v>0</v>
      </c>
      <c r="N560" s="179">
        <f t="shared" si="358"/>
        <v>8.6961906417458115E-2</v>
      </c>
      <c r="O560" s="179">
        <f t="shared" si="358"/>
        <v>5.740558146422476E-2</v>
      </c>
      <c r="P560" s="179">
        <f t="shared" si="358"/>
        <v>1.8167249129671121E-2</v>
      </c>
      <c r="Q560" s="179">
        <f t="shared" si="358"/>
        <v>4.996663381711024E-3</v>
      </c>
      <c r="R560" s="179">
        <f t="shared" si="358"/>
        <v>1.2888778494766487E-3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0.99298627332921952</v>
      </c>
      <c r="G561" s="179">
        <f t="shared" si="358"/>
        <v>0.98544929199847864</v>
      </c>
      <c r="H561" s="179">
        <f t="shared" si="358"/>
        <v>0.96959315194811835</v>
      </c>
      <c r="I561" s="179">
        <f t="shared" si="358"/>
        <v>0.93682746119599392</v>
      </c>
      <c r="J561" s="179">
        <f t="shared" si="358"/>
        <v>0.86777883771718101</v>
      </c>
      <c r="K561" s="179">
        <f t="shared" si="358"/>
        <v>0.71273271484155032</v>
      </c>
      <c r="L561" s="179">
        <f t="shared" si="358"/>
        <v>0.40134309481125291</v>
      </c>
      <c r="M561" s="179">
        <f t="shared" si="358"/>
        <v>8.764171906574332E-2</v>
      </c>
      <c r="N561" s="179">
        <f t="shared" si="358"/>
        <v>0</v>
      </c>
      <c r="O561" s="179">
        <f t="shared" si="358"/>
        <v>8.2893803076276834E-2</v>
      </c>
      <c r="P561" s="179">
        <f t="shared" si="358"/>
        <v>5.7872643618962119E-2</v>
      </c>
      <c r="Q561" s="179">
        <f t="shared" si="358"/>
        <v>1.9128593358457395E-2</v>
      </c>
      <c r="R561" s="179">
        <f t="shared" si="358"/>
        <v>5.1144080369935731E-3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0.99650469323661106</v>
      </c>
      <c r="G562" s="179">
        <f t="shared" si="358"/>
        <v>0.99277497165062734</v>
      </c>
      <c r="H562" s="179">
        <f t="shared" si="358"/>
        <v>0.98501385343950998</v>
      </c>
      <c r="I562" s="179">
        <f t="shared" si="358"/>
        <v>0.96929094911271274</v>
      </c>
      <c r="J562" s="179">
        <f t="shared" si="358"/>
        <v>0.93691299290058716</v>
      </c>
      <c r="K562" s="179">
        <f t="shared" si="358"/>
        <v>0.8648757853351966</v>
      </c>
      <c r="L562" s="179">
        <f t="shared" si="358"/>
        <v>0.69945258475856664</v>
      </c>
      <c r="M562" s="179">
        <f t="shared" si="358"/>
        <v>0.42137133824755374</v>
      </c>
      <c r="N562" s="179">
        <f t="shared" si="358"/>
        <v>9.6935978022688954E-2</v>
      </c>
      <c r="O562" s="179">
        <f t="shared" si="358"/>
        <v>0</v>
      </c>
      <c r="P562" s="179">
        <f t="shared" si="358"/>
        <v>8.4264574902517528E-2</v>
      </c>
      <c r="Q562" s="179">
        <f t="shared" si="358"/>
        <v>6.2147760082591721E-2</v>
      </c>
      <c r="R562" s="179">
        <f t="shared" si="358"/>
        <v>1.9744520378092205E-2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0.9982552526277868</v>
      </c>
      <c r="G563" s="179">
        <f t="shared" si="358"/>
        <v>0.99640022600530476</v>
      </c>
      <c r="H563" s="179">
        <f t="shared" si="358"/>
        <v>0.99256275180535136</v>
      </c>
      <c r="I563" s="179">
        <f t="shared" si="358"/>
        <v>0.98487852610308602</v>
      </c>
      <c r="J563" s="179">
        <f t="shared" si="358"/>
        <v>0.96932932991817966</v>
      </c>
      <c r="K563" s="179">
        <f t="shared" si="358"/>
        <v>0.93567902204119957</v>
      </c>
      <c r="L563" s="179">
        <f t="shared" si="358"/>
        <v>0.85920323969579759</v>
      </c>
      <c r="M563" s="179">
        <f t="shared" si="358"/>
        <v>0.71170336279941615</v>
      </c>
      <c r="N563" s="179">
        <f t="shared" si="358"/>
        <v>0.44065774321687268</v>
      </c>
      <c r="O563" s="179">
        <f t="shared" si="358"/>
        <v>9.33522496149716E-2</v>
      </c>
      <c r="P563" s="179">
        <f t="shared" si="358"/>
        <v>0</v>
      </c>
      <c r="Q563" s="179">
        <f t="shared" si="358"/>
        <v>9.4667534114004123E-2</v>
      </c>
      <c r="R563" s="179">
        <f t="shared" si="358"/>
        <v>6.6627879551424574E-2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0.99912137587156269</v>
      </c>
      <c r="G564" s="179">
        <f t="shared" si="358"/>
        <v>0.99818891831882295</v>
      </c>
      <c r="H564" s="179">
        <f t="shared" si="358"/>
        <v>0.99626576572379533</v>
      </c>
      <c r="I564" s="179">
        <f t="shared" si="358"/>
        <v>0.9924386765393064</v>
      </c>
      <c r="J564" s="179">
        <f t="shared" si="358"/>
        <v>0.98477379304930668</v>
      </c>
      <c r="K564" s="179">
        <f t="shared" si="358"/>
        <v>0.96852183504161071</v>
      </c>
      <c r="L564" s="179">
        <f t="shared" si="358"/>
        <v>0.93277030835390373</v>
      </c>
      <c r="M564" s="179">
        <f t="shared" si="358"/>
        <v>0.86325272657803409</v>
      </c>
      <c r="N564" s="179">
        <f t="shared" si="358"/>
        <v>0.72087646095035318</v>
      </c>
      <c r="O564" s="179">
        <f t="shared" si="358"/>
        <v>0.42933430262801142</v>
      </c>
      <c r="P564" s="179">
        <f t="shared" si="358"/>
        <v>9.1581632819254619E-2</v>
      </c>
      <c r="Q564" s="179">
        <f t="shared" si="358"/>
        <v>0</v>
      </c>
      <c r="R564" s="179">
        <f t="shared" si="358"/>
        <v>0.11501492073707482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0.9995678464372536</v>
      </c>
      <c r="G565" s="179">
        <f t="shared" si="358"/>
        <v>0.99910964912666267</v>
      </c>
      <c r="H565" s="179">
        <f t="shared" si="358"/>
        <v>0.99816613358737583</v>
      </c>
      <c r="I565" s="179">
        <f t="shared" si="358"/>
        <v>0.99629476563313024</v>
      </c>
      <c r="J565" s="179">
        <f t="shared" si="358"/>
        <v>0.99256827593020625</v>
      </c>
      <c r="K565" s="179">
        <f t="shared" si="358"/>
        <v>0.98476475043595524</v>
      </c>
      <c r="L565" s="179">
        <f t="shared" si="358"/>
        <v>0.96802831451698379</v>
      </c>
      <c r="M565" s="179">
        <f t="shared" si="358"/>
        <v>0.93603694185355257</v>
      </c>
      <c r="N565" s="179">
        <f t="shared" si="358"/>
        <v>0.87060686114931418</v>
      </c>
      <c r="O565" s="179">
        <f t="shared" si="358"/>
        <v>0.72135654906972657</v>
      </c>
      <c r="P565" s="179">
        <f t="shared" si="358"/>
        <v>0.43997079403697148</v>
      </c>
      <c r="Q565" s="179">
        <f t="shared" si="358"/>
        <v>0.11053201090810941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0.9999456520531943</v>
      </c>
      <c r="G566" s="179">
        <f t="shared" si="358"/>
        <v>0.99988807525264567</v>
      </c>
      <c r="H566" s="179">
        <f t="shared" si="358"/>
        <v>0.99976967435121933</v>
      </c>
      <c r="I566" s="179">
        <f t="shared" si="358"/>
        <v>0.99953551365145887</v>
      </c>
      <c r="J566" s="179">
        <f t="shared" si="358"/>
        <v>0.99907159933552259</v>
      </c>
      <c r="K566" s="179">
        <f t="shared" si="358"/>
        <v>0.99811134773838806</v>
      </c>
      <c r="L566" s="179">
        <f t="shared" si="358"/>
        <v>0.99610588138929179</v>
      </c>
      <c r="M566" s="179">
        <f t="shared" si="358"/>
        <v>0.9923781786300484</v>
      </c>
      <c r="N566" s="179">
        <f t="shared" si="358"/>
        <v>0.98507643560152558</v>
      </c>
      <c r="O566" s="179">
        <f t="shared" si="358"/>
        <v>0.96934102276576961</v>
      </c>
      <c r="P566" s="179">
        <f t="shared" si="358"/>
        <v>0.93721134651027815</v>
      </c>
      <c r="Q566" s="179">
        <f t="shared" si="358"/>
        <v>0.87438453372728131</v>
      </c>
      <c r="R566" s="179">
        <f t="shared" si="358"/>
        <v>0.74630467235427311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0.99999916392083665</v>
      </c>
      <c r="G567" s="179">
        <f t="shared" si="358"/>
        <v>0.99999827827095344</v>
      </c>
      <c r="H567" s="179">
        <f t="shared" si="358"/>
        <v>0.99999645737295362</v>
      </c>
      <c r="I567" s="179">
        <f t="shared" si="358"/>
        <v>0.9999928576815561</v>
      </c>
      <c r="J567" s="179">
        <f t="shared" si="358"/>
        <v>0.99998573133135782</v>
      </c>
      <c r="K567" s="179">
        <f t="shared" si="358"/>
        <v>0.99997100602103695</v>
      </c>
      <c r="L567" s="179">
        <f t="shared" si="358"/>
        <v>0.99994038041198419</v>
      </c>
      <c r="M567" s="179">
        <f t="shared" si="358"/>
        <v>0.99988374183725293</v>
      </c>
      <c r="N567" s="179">
        <f t="shared" si="358"/>
        <v>0.99977388230586262</v>
      </c>
      <c r="O567" s="179">
        <f t="shared" si="358"/>
        <v>0.99954265620334004</v>
      </c>
      <c r="P567" s="179">
        <f t="shared" si="358"/>
        <v>0.99908823216300724</v>
      </c>
      <c r="Q567" s="179">
        <f t="shared" si="358"/>
        <v>0.99824195404694693</v>
      </c>
      <c r="R567" s="179">
        <f t="shared" si="358"/>
        <v>0.99660616958290926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1.0000000000000002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1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1.0000000000000002</v>
      </c>
      <c r="P568" s="179">
        <f t="shared" si="372"/>
        <v>1.0000000000000002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1.0000000000000002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1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1.0000000000000002</v>
      </c>
      <c r="P569" s="179">
        <f t="shared" si="372"/>
        <v>1.0000000000000002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1.0000000000000002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1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1.0000000000000002</v>
      </c>
      <c r="P570" s="179">
        <f t="shared" si="372"/>
        <v>1.0000000000000002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1.0000000000000002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1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1.0000000000000002</v>
      </c>
      <c r="P571" s="179">
        <f t="shared" si="372"/>
        <v>1.0000000000000002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1.0000000000000002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1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1.0000000000000002</v>
      </c>
      <c r="P572" s="179">
        <f t="shared" si="372"/>
        <v>1.0000000000000002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1.0000000000000002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1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1.0000000000000002</v>
      </c>
      <c r="P573" s="179">
        <f t="shared" si="372"/>
        <v>1.0000000000000002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1.0000000000000002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1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1.0000000000000002</v>
      </c>
      <c r="P574" s="179">
        <f t="shared" si="372"/>
        <v>1.0000000000000002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1.0000000000000002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1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1.0000000000000002</v>
      </c>
      <c r="P575" s="179">
        <f t="shared" si="372"/>
        <v>1.0000000000000002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1.0000000000000002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1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1.0000000000000002</v>
      </c>
      <c r="P576" s="179">
        <f t="shared" si="372"/>
        <v>1.0000000000000002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1.0000000000000002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1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1.0000000000000002</v>
      </c>
      <c r="P577" s="179">
        <f t="shared" si="372"/>
        <v>1.0000000000000002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1.0000000000000002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1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1.0000000000000002</v>
      </c>
      <c r="P578" s="179">
        <f t="shared" si="372"/>
        <v>1.0000000000000002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1.0000000000000002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1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1.0000000000000002</v>
      </c>
      <c r="P579" s="179">
        <f t="shared" si="372"/>
        <v>1.0000000000000002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1.0000000000000002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1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1.0000000000000002</v>
      </c>
      <c r="P580" s="179">
        <f t="shared" si="372"/>
        <v>1.0000000000000002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1.0000000000000002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1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1.0000000000000002</v>
      </c>
      <c r="P581" s="179">
        <f t="shared" si="372"/>
        <v>1.0000000000000002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1.0000000000000002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1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1.0000000000000002</v>
      </c>
      <c r="P582" s="179">
        <f t="shared" si="372"/>
        <v>1.0000000000000002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1.0000000000000002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1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1.0000000000000002</v>
      </c>
      <c r="P583" s="179">
        <f t="shared" si="372"/>
        <v>1.0000000000000002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1.0000000000000002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1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1.0000000000000002</v>
      </c>
      <c r="P584" s="179">
        <f t="shared" si="381"/>
        <v>1.0000000000000002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1.0000000000000002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1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1.0000000000000002</v>
      </c>
      <c r="P585" s="179">
        <f t="shared" si="381"/>
        <v>1.0000000000000002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1.0000000000000002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1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1.0000000000000002</v>
      </c>
      <c r="P586" s="179">
        <f t="shared" si="381"/>
        <v>1.0000000000000002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1.0000000000000002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1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1.0000000000000002</v>
      </c>
      <c r="P587" s="179">
        <f t="shared" si="381"/>
        <v>1.0000000000000002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1.0000000000000002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1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1.0000000000000002</v>
      </c>
      <c r="P588" s="179">
        <f t="shared" si="381"/>
        <v>1.0000000000000002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1.0000000000000002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1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1.0000000000000002</v>
      </c>
      <c r="P589" s="179">
        <f t="shared" si="381"/>
        <v>1.0000000000000002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1.0000000000000002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1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1.0000000000000002</v>
      </c>
      <c r="P590" s="179">
        <f t="shared" si="381"/>
        <v>1.0000000000000002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1.0000000000000002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1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1.0000000000000002</v>
      </c>
      <c r="P591" s="179">
        <f t="shared" si="381"/>
        <v>1.0000000000000002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1.0000000000000002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1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1.0000000000000002</v>
      </c>
      <c r="P592" s="179">
        <f t="shared" si="381"/>
        <v>1.0000000000000002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1.0000000000000002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1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1.0000000000000002</v>
      </c>
      <c r="P593" s="179">
        <f t="shared" si="381"/>
        <v>1.0000000000000002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1.0000000000000002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1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1.0000000000000002</v>
      </c>
      <c r="P594" s="179">
        <f t="shared" si="381"/>
        <v>1.0000000000000002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1.0000000000000002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1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1.0000000000000002</v>
      </c>
      <c r="P595" s="179">
        <f t="shared" si="381"/>
        <v>1.0000000000000002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1.0000000000000002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1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1.0000000000000002</v>
      </c>
      <c r="P596" s="179">
        <f t="shared" si="381"/>
        <v>1.0000000000000002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1.0000000000000002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1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1.0000000000000002</v>
      </c>
      <c r="P597" s="179">
        <f t="shared" si="381"/>
        <v>1.0000000000000002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1.0000000000000002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1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1.0000000000000002</v>
      </c>
      <c r="P598" s="179">
        <f t="shared" si="381"/>
        <v>1.0000000000000002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1.0000000000000002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1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1.0000000000000002</v>
      </c>
      <c r="P599" s="179">
        <f t="shared" si="381"/>
        <v>1.0000000000000002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1.0000000000000002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1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1.0000000000000002</v>
      </c>
      <c r="P600" s="179">
        <f t="shared" si="389"/>
        <v>1.0000000000000002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1.0000000000000002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1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1.0000000000000002</v>
      </c>
      <c r="P601" s="179">
        <f t="shared" si="389"/>
        <v>1.0000000000000002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1.0000000000000002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1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1.0000000000000002</v>
      </c>
      <c r="P602" s="179">
        <f t="shared" si="389"/>
        <v>1.0000000000000002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1.0000000000000002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1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1.0000000000000002</v>
      </c>
      <c r="P603" s="179">
        <f t="shared" si="389"/>
        <v>1.0000000000000002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1.0000000000000002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1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1.0000000000000002</v>
      </c>
      <c r="P604" s="179">
        <f t="shared" si="389"/>
        <v>1.0000000000000002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1.0000000000000002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1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1.0000000000000002</v>
      </c>
      <c r="P605" s="179">
        <f t="shared" si="389"/>
        <v>1.0000000000000002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1.0000000000000002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1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1.0000000000000002</v>
      </c>
      <c r="P606" s="179">
        <f t="shared" si="389"/>
        <v>1.0000000000000002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1.0000000000000002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1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1.0000000000000002</v>
      </c>
      <c r="P607" s="179">
        <f t="shared" si="389"/>
        <v>1.0000000000000002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1.0000000000000002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1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1.0000000000000002</v>
      </c>
      <c r="P608" s="179">
        <f t="shared" si="389"/>
        <v>1.0000000000000002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1.0000000000000002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1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1.0000000000000002</v>
      </c>
      <c r="P609" s="179">
        <f t="shared" si="389"/>
        <v>1.0000000000000002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1.0000000000000002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1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1.0000000000000002</v>
      </c>
      <c r="P610" s="179">
        <f t="shared" si="389"/>
        <v>1.0000000000000002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1.0000000000000002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1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1.0000000000000002</v>
      </c>
      <c r="P611" s="179">
        <f t="shared" si="389"/>
        <v>1.0000000000000002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1.0000000000000002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1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1.0000000000000002</v>
      </c>
      <c r="P612" s="179">
        <f t="shared" si="389"/>
        <v>1.0000000000000002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1.0000000000000002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1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1.0000000000000002</v>
      </c>
      <c r="P613" s="179">
        <f t="shared" si="389"/>
        <v>1.0000000000000002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1.0000000000000002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1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1.0000000000000002</v>
      </c>
      <c r="P614" s="179">
        <f t="shared" si="389"/>
        <v>1.0000000000000002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1.0000000000000002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1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1.0000000000000002</v>
      </c>
      <c r="P615" s="179">
        <f t="shared" si="389"/>
        <v>1.0000000000000002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1.0000000000000002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1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1.0000000000000002</v>
      </c>
      <c r="P616" s="179">
        <f t="shared" si="398"/>
        <v>1.0000000000000002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1.0000000000000002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1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1.0000000000000002</v>
      </c>
      <c r="P617" s="179">
        <f t="shared" si="398"/>
        <v>1.0000000000000002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1.0000000000000002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1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1.0000000000000002</v>
      </c>
      <c r="P618" s="179">
        <f t="shared" si="398"/>
        <v>1.0000000000000002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1.0000000000000002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1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1.0000000000000002</v>
      </c>
      <c r="P619" s="179">
        <f t="shared" si="398"/>
        <v>1.0000000000000002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1.0000000000000002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1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1.0000000000000002</v>
      </c>
      <c r="P620" s="179">
        <f t="shared" si="398"/>
        <v>1.0000000000000002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1.0000000000000002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1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1.0000000000000002</v>
      </c>
      <c r="P621" s="179">
        <f t="shared" si="398"/>
        <v>1.0000000000000002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1.0000000000000002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1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1.0000000000000002</v>
      </c>
      <c r="P622" s="179">
        <f t="shared" si="398"/>
        <v>1.0000000000000002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1.0000000000000002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1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1.0000000000000002</v>
      </c>
      <c r="P623" s="179">
        <f t="shared" si="398"/>
        <v>1.0000000000000002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1.0000000000000002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1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1.0000000000000002</v>
      </c>
      <c r="P624" s="179">
        <f t="shared" si="398"/>
        <v>1.0000000000000002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1.0000000000000002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1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1.0000000000000002</v>
      </c>
      <c r="P625" s="179">
        <f t="shared" si="398"/>
        <v>1.0000000000000002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1.0000000000000002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1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1.0000000000000002</v>
      </c>
      <c r="P626" s="179">
        <f t="shared" si="398"/>
        <v>1.0000000000000002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1.0000000000000002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1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1.0000000000000002</v>
      </c>
      <c r="P627" s="179">
        <f t="shared" si="398"/>
        <v>1.0000000000000002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1.0000000000000002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1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1.0000000000000002</v>
      </c>
      <c r="P628" s="179">
        <f t="shared" si="398"/>
        <v>1.0000000000000002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1.0000000000000002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1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1.0000000000000002</v>
      </c>
      <c r="P629" s="179">
        <f t="shared" si="398"/>
        <v>1.0000000000000002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1.0000000000000002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1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1.0000000000000002</v>
      </c>
      <c r="P630" s="179">
        <f t="shared" si="398"/>
        <v>1.0000000000000002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1.0000000000000002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1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1.0000000000000002</v>
      </c>
      <c r="P631" s="179">
        <f t="shared" si="398"/>
        <v>1.0000000000000002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1.0000000000000002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1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1.0000000000000002</v>
      </c>
      <c r="P632" s="179">
        <f t="shared" si="407"/>
        <v>1.0000000000000002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1.0000000000000002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1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1.0000000000000002</v>
      </c>
      <c r="P633" s="179">
        <f t="shared" si="407"/>
        <v>1.0000000000000002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1.0000000000000002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1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1.0000000000000002</v>
      </c>
      <c r="P634" s="179">
        <f t="shared" si="407"/>
        <v>1.0000000000000002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1.0000000000000002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1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1.0000000000000002</v>
      </c>
      <c r="P635" s="179">
        <f t="shared" si="407"/>
        <v>1.0000000000000002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1.0000000000000002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1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1.0000000000000002</v>
      </c>
      <c r="P636" s="179">
        <f t="shared" si="407"/>
        <v>1.0000000000000002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1.0000000000000002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1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1.0000000000000002</v>
      </c>
      <c r="P637" s="179">
        <f t="shared" si="407"/>
        <v>1.0000000000000002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1.0000000000000002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1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1.0000000000000002</v>
      </c>
      <c r="P638" s="179">
        <f t="shared" si="407"/>
        <v>1.0000000000000002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1.0000000000000002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1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1.0000000000000002</v>
      </c>
      <c r="P639" s="179">
        <f t="shared" si="407"/>
        <v>1.0000000000000002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1.0000000000000002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1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1.0000000000000002</v>
      </c>
      <c r="P640" s="179">
        <f t="shared" si="407"/>
        <v>1.0000000000000002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1.0000000000000002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1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1.0000000000000002</v>
      </c>
      <c r="P641" s="179">
        <f t="shared" si="407"/>
        <v>1.0000000000000002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1.0000000000000002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1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1.0000000000000002</v>
      </c>
      <c r="P642" s="179">
        <f t="shared" si="407"/>
        <v>1.0000000000000002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1.0000000000000002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1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1.0000000000000002</v>
      </c>
      <c r="P643" s="179">
        <f t="shared" si="407"/>
        <v>1.0000000000000002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1.0000000000000002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1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1.0000000000000002</v>
      </c>
      <c r="P644" s="179">
        <f t="shared" si="407"/>
        <v>1.0000000000000002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1.0000000000000002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1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1.0000000000000002</v>
      </c>
      <c r="P645" s="179">
        <f t="shared" si="407"/>
        <v>1.0000000000000002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1.0000000000000002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1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1.0000000000000002</v>
      </c>
      <c r="P646" s="179">
        <f t="shared" si="407"/>
        <v>1.0000000000000002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1.0000000000000002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1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1.0000000000000002</v>
      </c>
      <c r="P647" s="179">
        <f t="shared" si="407"/>
        <v>1.0000000000000002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1.0000000000000002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1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1.0000000000000002</v>
      </c>
      <c r="P648" s="179">
        <f t="shared" si="416"/>
        <v>1.0000000000000002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1.0000000000000002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1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1.0000000000000002</v>
      </c>
      <c r="P649" s="179">
        <f t="shared" si="416"/>
        <v>1.0000000000000002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1.0000000000000002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1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1.0000000000000002</v>
      </c>
      <c r="P650" s="179">
        <f t="shared" si="416"/>
        <v>1.0000000000000002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1.0000000000000002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1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1.0000000000000002</v>
      </c>
      <c r="P651" s="179">
        <f t="shared" si="416"/>
        <v>1.0000000000000002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1.0000000000000002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1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1.0000000000000002</v>
      </c>
      <c r="P652" s="179">
        <f t="shared" si="416"/>
        <v>1.0000000000000002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1.0000000000000002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1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1.0000000000000002</v>
      </c>
      <c r="P653" s="179">
        <f t="shared" si="416"/>
        <v>1.0000000000000002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1.0000000000000002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1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1.0000000000000002</v>
      </c>
      <c r="P654" s="179">
        <f t="shared" si="416"/>
        <v>1.0000000000000002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1.0000000000000002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1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1.0000000000000002</v>
      </c>
      <c r="P655" s="179">
        <f t="shared" si="416"/>
        <v>1.0000000000000002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1.0000000000000002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1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1.0000000000000002</v>
      </c>
      <c r="P656" s="179">
        <f t="shared" si="416"/>
        <v>1.0000000000000002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1.0000000000000002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1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1.0000000000000002</v>
      </c>
      <c r="P657" s="179">
        <f t="shared" si="416"/>
        <v>1.0000000000000002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1.0000000000000002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1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1.0000000000000002</v>
      </c>
      <c r="P658" s="179">
        <f t="shared" si="416"/>
        <v>1.0000000000000002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1.0000000000000002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1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1.0000000000000002</v>
      </c>
      <c r="P659" s="179">
        <f t="shared" si="416"/>
        <v>1.0000000000000002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1.0000000000000002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1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1.0000000000000002</v>
      </c>
      <c r="P660" s="179">
        <f t="shared" si="416"/>
        <v>1.0000000000000002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1.0000000000000002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1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1.0000000000000002</v>
      </c>
      <c r="P661" s="179">
        <f t="shared" si="416"/>
        <v>1.0000000000000002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1.0000000000000002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1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1.0000000000000002</v>
      </c>
      <c r="P662" s="179">
        <f t="shared" si="416"/>
        <v>1.0000000000000002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1.0000000000000002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1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1.0000000000000002</v>
      </c>
      <c r="P663" s="179">
        <f t="shared" si="416"/>
        <v>1.0000000000000002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1.0000000000000002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1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1.0000000000000002</v>
      </c>
      <c r="P664" s="179">
        <f t="shared" si="426"/>
        <v>1.0000000000000002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1.0000000000000002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1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1.0000000000000002</v>
      </c>
      <c r="P665" s="179">
        <f t="shared" si="426"/>
        <v>1.0000000000000002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1.0000000000000002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1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1.0000000000000002</v>
      </c>
      <c r="P666" s="179">
        <f t="shared" si="426"/>
        <v>1.0000000000000002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1.0000000000000002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1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1.0000000000000002</v>
      </c>
      <c r="P667" s="179">
        <f t="shared" si="426"/>
        <v>1.0000000000000002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1.0000000000000002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1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1.0000000000000002</v>
      </c>
      <c r="P668" s="179">
        <f t="shared" si="426"/>
        <v>1.0000000000000002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1.0000000000000002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1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1.0000000000000002</v>
      </c>
      <c r="P669" s="179">
        <f t="shared" si="426"/>
        <v>1.0000000000000002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1.0000000000000002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1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1.0000000000000002</v>
      </c>
      <c r="P670" s="179">
        <f t="shared" si="426"/>
        <v>1.0000000000000002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1.0000000000000002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1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1.0000000000000002</v>
      </c>
      <c r="P671" s="194">
        <f t="shared" si="426"/>
        <v>1.0000000000000002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0.27662212479307452</v>
      </c>
      <c r="G679" s="175">
        <f t="shared" si="428"/>
        <v>0.59672516887778648</v>
      </c>
      <c r="H679" s="175">
        <f t="shared" si="428"/>
        <v>0.78182115768337557</v>
      </c>
      <c r="I679" s="175">
        <f t="shared" si="428"/>
        <v>0.88288841108355942</v>
      </c>
      <c r="J679" s="175">
        <f t="shared" si="428"/>
        <v>0.94035127984015343</v>
      </c>
      <c r="K679" s="175">
        <f t="shared" si="428"/>
        <v>0.96940257484615</v>
      </c>
      <c r="L679" s="175">
        <f t="shared" si="428"/>
        <v>0.98419285123875977</v>
      </c>
      <c r="M679" s="175">
        <f t="shared" si="428"/>
        <v>0.99227143808687002</v>
      </c>
      <c r="N679" s="175">
        <f t="shared" si="428"/>
        <v>0.99623709847234543</v>
      </c>
      <c r="O679" s="175">
        <f t="shared" si="428"/>
        <v>0.99809661228189361</v>
      </c>
      <c r="P679" s="175">
        <f t="shared" si="428"/>
        <v>0.99905149973255358</v>
      </c>
      <c r="Q679" s="175">
        <f t="shared" si="428"/>
        <v>0.99953573261911854</v>
      </c>
      <c r="R679" s="175">
        <f t="shared" si="428"/>
        <v>0.99978328878077416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0.2636948618783827</v>
      </c>
      <c r="H680" s="179">
        <f t="shared" si="428"/>
        <v>0.58923922102221227</v>
      </c>
      <c r="I680" s="179">
        <f t="shared" si="428"/>
        <v>0.774226984679242</v>
      </c>
      <c r="J680" s="179">
        <f t="shared" si="428"/>
        <v>0.88300841740703062</v>
      </c>
      <c r="K680" s="179">
        <f t="shared" si="428"/>
        <v>0.93944116367799901</v>
      </c>
      <c r="L680" s="179">
        <f t="shared" si="428"/>
        <v>0.96856325705345558</v>
      </c>
      <c r="M680" s="179">
        <f t="shared" si="428"/>
        <v>0.98458439702075007</v>
      </c>
      <c r="N680" s="179">
        <f t="shared" si="428"/>
        <v>0.9924837681191383</v>
      </c>
      <c r="O680" s="179">
        <f t="shared" si="428"/>
        <v>0.99619570851462536</v>
      </c>
      <c r="P680" s="179">
        <f t="shared" si="428"/>
        <v>0.99810361432602435</v>
      </c>
      <c r="Q680" s="179">
        <f t="shared" si="428"/>
        <v>0.99907160782597015</v>
      </c>
      <c r="R680" s="179">
        <f t="shared" si="428"/>
        <v>0.99956660680901965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-0.48129742601977454</v>
      </c>
      <c r="G681" s="179" t="e">
        <f t="shared" si="428"/>
        <v>#DIV/0!</v>
      </c>
      <c r="H681" s="179">
        <f t="shared" si="428"/>
        <v>0.2625222657195494</v>
      </c>
      <c r="I681" s="179">
        <f t="shared" si="428"/>
        <v>0.58009559442194791</v>
      </c>
      <c r="J681" s="179">
        <f t="shared" si="428"/>
        <v>0.77610001626998404</v>
      </c>
      <c r="K681" s="179">
        <f t="shared" si="428"/>
        <v>0.88221439586838379</v>
      </c>
      <c r="L681" s="179">
        <f t="shared" si="428"/>
        <v>0.93830302791759856</v>
      </c>
      <c r="M681" s="179">
        <f t="shared" si="428"/>
        <v>0.96957369501971302</v>
      </c>
      <c r="N681" s="179">
        <f t="shared" si="428"/>
        <v>0.98512398495511289</v>
      </c>
      <c r="O681" s="179">
        <f t="shared" si="428"/>
        <v>0.99246147300953991</v>
      </c>
      <c r="P681" s="179">
        <f t="shared" si="428"/>
        <v>0.99623972745543887</v>
      </c>
      <c r="Q681" s="179">
        <f t="shared" si="428"/>
        <v>0.99815850841846376</v>
      </c>
      <c r="R681" s="179">
        <f t="shared" si="428"/>
        <v>0.99914020704241946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-0.21451715392303417</v>
      </c>
      <c r="G682" s="179">
        <f t="shared" si="428"/>
        <v>-0.48787374217320101</v>
      </c>
      <c r="H682" s="179" t="e">
        <f t="shared" si="428"/>
        <v>#DIV/0!</v>
      </c>
      <c r="I682" s="179">
        <f t="shared" si="428"/>
        <v>0.24818528830049802</v>
      </c>
      <c r="J682" s="179">
        <f t="shared" si="428"/>
        <v>0.58039439092895639</v>
      </c>
      <c r="K682" s="179">
        <f t="shared" si="428"/>
        <v>0.7731783866821188</v>
      </c>
      <c r="L682" s="179">
        <f t="shared" si="428"/>
        <v>0.87921721642352246</v>
      </c>
      <c r="M682" s="179">
        <f t="shared" si="428"/>
        <v>0.93977820477889962</v>
      </c>
      <c r="N682" s="179">
        <f t="shared" si="428"/>
        <v>0.9703958793369698</v>
      </c>
      <c r="O682" s="179">
        <f t="shared" si="428"/>
        <v>0.98496169878670181</v>
      </c>
      <c r="P682" s="179">
        <f t="shared" si="428"/>
        <v>0.99248909188106482</v>
      </c>
      <c r="Q682" s="179">
        <f t="shared" si="428"/>
        <v>0.99631925661204068</v>
      </c>
      <c r="R682" s="179">
        <f t="shared" si="428"/>
        <v>0.99828087402008137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-6.1648378520516404E-2</v>
      </c>
      <c r="G683" s="179">
        <f t="shared" si="428"/>
        <v>-0.23660527642299278</v>
      </c>
      <c r="H683" s="179">
        <f t="shared" si="428"/>
        <v>-0.49576102062120037</v>
      </c>
      <c r="I683" s="179" t="e">
        <f t="shared" si="428"/>
        <v>#DIV/0!</v>
      </c>
      <c r="J683" s="179">
        <f t="shared" si="428"/>
        <v>0.25778182824118812</v>
      </c>
      <c r="K683" s="179">
        <f t="shared" si="428"/>
        <v>0.58197400475848438</v>
      </c>
      <c r="L683" s="179">
        <f t="shared" si="428"/>
        <v>0.7713610330192272</v>
      </c>
      <c r="M683" s="179">
        <f t="shared" si="428"/>
        <v>0.88373727344373942</v>
      </c>
      <c r="N683" s="179">
        <f t="shared" si="428"/>
        <v>0.94226754367027721</v>
      </c>
      <c r="O683" s="179">
        <f t="shared" si="428"/>
        <v>0.97053938851841814</v>
      </c>
      <c r="P683" s="179">
        <f t="shared" si="428"/>
        <v>0.98524943535600085</v>
      </c>
      <c r="Q683" s="179">
        <f t="shared" si="428"/>
        <v>0.9927620523361087</v>
      </c>
      <c r="R683" s="179">
        <f t="shared" si="428"/>
        <v>0.9966172220103221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-1.5738863000192251E-2</v>
      </c>
      <c r="G684" s="179">
        <f t="shared" si="428"/>
        <v>-6.7630222319809377E-2</v>
      </c>
      <c r="H684" s="179">
        <f t="shared" si="428"/>
        <v>-0.25442141989026112</v>
      </c>
      <c r="I684" s="179">
        <f t="shared" si="428"/>
        <v>-0.50029219756081367</v>
      </c>
      <c r="J684" s="179" t="e">
        <f t="shared" si="428"/>
        <v>#DIV/0!</v>
      </c>
      <c r="K684" s="179">
        <f t="shared" si="428"/>
        <v>0.25450048026189043</v>
      </c>
      <c r="L684" s="179">
        <f t="shared" si="428"/>
        <v>0.5746383704981306</v>
      </c>
      <c r="M684" s="179">
        <f t="shared" si="428"/>
        <v>0.77604155861186708</v>
      </c>
      <c r="N684" s="179">
        <f t="shared" si="428"/>
        <v>0.88666956960104415</v>
      </c>
      <c r="O684" s="179">
        <f t="shared" si="428"/>
        <v>0.94165835935723796</v>
      </c>
      <c r="P684" s="179">
        <f t="shared" si="428"/>
        <v>0.97064557658645634</v>
      </c>
      <c r="Q684" s="179">
        <f t="shared" si="428"/>
        <v>0.98555849467408763</v>
      </c>
      <c r="R684" s="179">
        <f t="shared" si="428"/>
        <v>0.99324153688832084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-3.9517614450791981E-3</v>
      </c>
      <c r="G685" s="179">
        <f t="shared" si="428"/>
        <v>-1.7349747433289282E-2</v>
      </c>
      <c r="H685" s="179">
        <f t="shared" si="428"/>
        <v>-7.4321733435108117E-2</v>
      </c>
      <c r="I685" s="179">
        <f t="shared" si="428"/>
        <v>-0.26567857819884905</v>
      </c>
      <c r="J685" s="179">
        <f t="shared" si="428"/>
        <v>-0.50001026755493905</v>
      </c>
      <c r="K685" s="179" t="e">
        <f t="shared" si="428"/>
        <v>#DIV/0!</v>
      </c>
      <c r="L685" s="179">
        <f t="shared" si="428"/>
        <v>0.24884397896696259</v>
      </c>
      <c r="M685" s="179">
        <f t="shared" si="428"/>
        <v>0.58135813466483921</v>
      </c>
      <c r="N685" s="179">
        <f t="shared" si="428"/>
        <v>0.78113593974340545</v>
      </c>
      <c r="O685" s="179">
        <f t="shared" si="428"/>
        <v>0.88552881834804853</v>
      </c>
      <c r="P685" s="179">
        <f t="shared" si="428"/>
        <v>0.94186397356273788</v>
      </c>
      <c r="Q685" s="179">
        <f t="shared" si="428"/>
        <v>0.9712527836863305</v>
      </c>
      <c r="R685" s="179">
        <f t="shared" si="428"/>
        <v>0.98651124369414234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-9.8889834447451054E-4</v>
      </c>
      <c r="G686" s="179">
        <f t="shared" si="428"/>
        <v>-4.3610716117067506E-3</v>
      </c>
      <c r="H686" s="179">
        <f t="shared" si="428"/>
        <v>-1.9163392177685545E-2</v>
      </c>
      <c r="I686" s="179">
        <f t="shared" si="428"/>
        <v>-7.8834913548628108E-2</v>
      </c>
      <c r="J686" s="179">
        <f t="shared" si="428"/>
        <v>-0.26478875952283837</v>
      </c>
      <c r="K686" s="179">
        <f t="shared" si="428"/>
        <v>-0.50403866038015177</v>
      </c>
      <c r="L686" s="179" t="e">
        <f t="shared" si="428"/>
        <v>#DIV/0!</v>
      </c>
      <c r="M686" s="179">
        <f t="shared" si="428"/>
        <v>0.25402130629806735</v>
      </c>
      <c r="N686" s="179">
        <f t="shared" si="428"/>
        <v>0.58875800516480992</v>
      </c>
      <c r="O686" s="179">
        <f t="shared" si="428"/>
        <v>0.7791501593682888</v>
      </c>
      <c r="P686" s="179">
        <f t="shared" si="428"/>
        <v>0.88591368564771777</v>
      </c>
      <c r="Q686" s="179">
        <f t="shared" si="428"/>
        <v>0.94303504555546103</v>
      </c>
      <c r="R686" s="179">
        <f t="shared" si="428"/>
        <v>0.97313357891324703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-2.4728113156530874E-4</v>
      </c>
      <c r="G687" s="179">
        <f t="shared" si="428"/>
        <v>-1.0916132763553244E-3</v>
      </c>
      <c r="H687" s="179">
        <f t="shared" si="428"/>
        <v>-4.8225431186687253E-3</v>
      </c>
      <c r="I687" s="179">
        <f t="shared" si="428"/>
        <v>-2.0408524881620753E-2</v>
      </c>
      <c r="J687" s="179">
        <f t="shared" si="428"/>
        <v>-7.8484457419016884E-2</v>
      </c>
      <c r="K687" s="179">
        <f t="shared" si="428"/>
        <v>-0.27799350460176131</v>
      </c>
      <c r="L687" s="179">
        <f t="shared" si="428"/>
        <v>-0.51139617495711254</v>
      </c>
      <c r="M687" s="179" t="e">
        <f t="shared" si="428"/>
        <v>#DIV/0!</v>
      </c>
      <c r="N687" s="179">
        <f t="shared" si="428"/>
        <v>0.25983160346361306</v>
      </c>
      <c r="O687" s="179">
        <f t="shared" si="428"/>
        <v>0.58586279641509786</v>
      </c>
      <c r="P687" s="179">
        <f t="shared" si="428"/>
        <v>0.77981956470845215</v>
      </c>
      <c r="Q687" s="179">
        <f t="shared" si="428"/>
        <v>0.8880848826310932</v>
      </c>
      <c r="R687" s="179">
        <f t="shared" si="428"/>
        <v>0.94669919771456534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-6.1823713731852382E-5</v>
      </c>
      <c r="G688" s="179">
        <f t="shared" si="428"/>
        <v>-2.7298326825745664E-4</v>
      </c>
      <c r="H688" s="179">
        <f t="shared" si="428"/>
        <v>-1.2074545462534062E-3</v>
      </c>
      <c r="I688" s="179">
        <f t="shared" si="428"/>
        <v>-5.1407654076646185E-3</v>
      </c>
      <c r="J688" s="179">
        <f t="shared" si="428"/>
        <v>-2.0312391688029476E-2</v>
      </c>
      <c r="K688" s="179">
        <f t="shared" si="428"/>
        <v>-8.3765642440496405E-2</v>
      </c>
      <c r="L688" s="179">
        <f t="shared" si="428"/>
        <v>-0.30516997444907662</v>
      </c>
      <c r="M688" s="179">
        <f t="shared" si="428"/>
        <v>-0.50464116258634584</v>
      </c>
      <c r="N688" s="179" t="e">
        <f t="shared" si="428"/>
        <v>#DIV/0!</v>
      </c>
      <c r="O688" s="179">
        <f t="shared" si="428"/>
        <v>0.25754450905928783</v>
      </c>
      <c r="P688" s="179">
        <f t="shared" si="428"/>
        <v>0.58683722758005552</v>
      </c>
      <c r="Q688" s="179">
        <f t="shared" si="428"/>
        <v>0.78349762695608494</v>
      </c>
      <c r="R688" s="179">
        <f t="shared" si="428"/>
        <v>0.89503372112578949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-1.5456139648255849E-5</v>
      </c>
      <c r="G689" s="179">
        <f t="shared" si="428"/>
        <v>-6.8250684906482798E-5</v>
      </c>
      <c r="H689" s="179">
        <f t="shared" si="428"/>
        <v>-3.0197215290780958E-4</v>
      </c>
      <c r="I689" s="179">
        <f t="shared" si="428"/>
        <v>-1.2874244783244886E-3</v>
      </c>
      <c r="J689" s="179">
        <f t="shared" si="428"/>
        <v>-5.1162358259165567E-3</v>
      </c>
      <c r="K689" s="179">
        <f t="shared" si="428"/>
        <v>-2.176651432840197E-2</v>
      </c>
      <c r="L689" s="179">
        <f t="shared" si="428"/>
        <v>-9.5205796649722174E-2</v>
      </c>
      <c r="M689" s="179">
        <f t="shared" si="428"/>
        <v>-0.28006321520612548</v>
      </c>
      <c r="N689" s="179">
        <f t="shared" si="428"/>
        <v>-0.49757706143991703</v>
      </c>
      <c r="O689" s="179" t="e">
        <f t="shared" si="428"/>
        <v>#DIV/0!</v>
      </c>
      <c r="P689" s="179">
        <f t="shared" si="428"/>
        <v>0.25831227282141056</v>
      </c>
      <c r="Q689" s="179">
        <f t="shared" si="428"/>
        <v>0.59169998156022907</v>
      </c>
      <c r="R689" s="179">
        <f t="shared" si="428"/>
        <v>0.79595031443070408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-3.8640480128780401E-6</v>
      </c>
      <c r="G690" s="179">
        <f t="shared" si="428"/>
        <v>-1.7062971444618439E-5</v>
      </c>
      <c r="H690" s="179">
        <f t="shared" si="428"/>
        <v>-7.5499658863087857E-5</v>
      </c>
      <c r="I690" s="179">
        <f t="shared" si="428"/>
        <v>-3.2198984110789217E-4</v>
      </c>
      <c r="J690" s="179">
        <f t="shared" si="428"/>
        <v>-1.2812627659717891E-3</v>
      </c>
      <c r="K690" s="179">
        <f t="shared" si="428"/>
        <v>-5.48759559280279E-3</v>
      </c>
      <c r="L690" s="179">
        <f t="shared" si="428"/>
        <v>-2.4956968993503872E-2</v>
      </c>
      <c r="M690" s="179">
        <f t="shared" si="428"/>
        <v>-8.4609344542947787E-2</v>
      </c>
      <c r="N690" s="179">
        <f t="shared" si="428"/>
        <v>-0.25731045093854316</v>
      </c>
      <c r="O690" s="179">
        <f t="shared" si="428"/>
        <v>-0.50029603443325388</v>
      </c>
      <c r="P690" s="179" t="e">
        <f t="shared" si="428"/>
        <v>#DIV/0!</v>
      </c>
      <c r="Q690" s="179">
        <f t="shared" si="428"/>
        <v>0.25967923027230527</v>
      </c>
      <c r="R690" s="179">
        <f t="shared" si="428"/>
        <v>0.61130296465476197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-9.8153084438577281E-7</v>
      </c>
      <c r="G691" s="179">
        <f t="shared" si="428"/>
        <v>-4.3342865908121343E-6</v>
      </c>
      <c r="H691" s="179">
        <f t="shared" si="428"/>
        <v>-1.9178534434950916E-5</v>
      </c>
      <c r="I691" s="179">
        <f t="shared" si="428"/>
        <v>-8.1798831901662064E-5</v>
      </c>
      <c r="J691" s="179">
        <f t="shared" si="428"/>
        <v>-3.2559460411981772E-4</v>
      </c>
      <c r="K691" s="179">
        <f t="shared" si="428"/>
        <v>-1.3966326863382118E-3</v>
      </c>
      <c r="L691" s="179">
        <f t="shared" si="428"/>
        <v>-6.4057522109065125E-3</v>
      </c>
      <c r="M691" s="179">
        <f t="shared" si="428"/>
        <v>-2.2349032914268572E-2</v>
      </c>
      <c r="N691" s="179">
        <f t="shared" si="428"/>
        <v>-7.6725752313449358E-2</v>
      </c>
      <c r="O691" s="179">
        <f t="shared" si="428"/>
        <v>-0.26889036010521233</v>
      </c>
      <c r="P691" s="179">
        <f t="shared" si="428"/>
        <v>-0.49977853541307876</v>
      </c>
      <c r="Q691" s="179" t="e">
        <f t="shared" si="428"/>
        <v>#DIV/0!</v>
      </c>
      <c r="R691" s="179">
        <f t="shared" si="428"/>
        <v>0.285736824316843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-2.3765465999027122E-7</v>
      </c>
      <c r="G692" s="179">
        <f t="shared" si="428"/>
        <v>-1.049446729520772E-6</v>
      </c>
      <c r="H692" s="179">
        <f t="shared" si="428"/>
        <v>-4.6436566906761918E-6</v>
      </c>
      <c r="I692" s="179">
        <f t="shared" si="428"/>
        <v>-1.9806173566078834E-5</v>
      </c>
      <c r="J692" s="179">
        <f t="shared" si="428"/>
        <v>-7.8843224205153416E-5</v>
      </c>
      <c r="K692" s="179">
        <f t="shared" si="428"/>
        <v>-3.3832340989281714E-4</v>
      </c>
      <c r="L692" s="179">
        <f t="shared" si="428"/>
        <v>-1.5548739942647563E-3</v>
      </c>
      <c r="M692" s="179">
        <f t="shared" si="428"/>
        <v>-5.4590977223754203E-3</v>
      </c>
      <c r="N692" s="179">
        <f t="shared" si="428"/>
        <v>-1.9206708031098908E-2</v>
      </c>
      <c r="O692" s="179">
        <f t="shared" si="428"/>
        <v>-7.7645074195034108E-2</v>
      </c>
      <c r="P692" s="179">
        <f t="shared" si="428"/>
        <v>-0.25961117403594886</v>
      </c>
      <c r="Q692" s="179">
        <f t="shared" si="428"/>
        <v>-0.49032890909389854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-3.7614231259579167E-9</v>
      </c>
      <c r="G693" s="179">
        <f t="shared" si="428"/>
        <v>-1.6609875499470015E-8</v>
      </c>
      <c r="H693" s="179">
        <f t="shared" si="428"/>
        <v>-7.3496504169526154E-8</v>
      </c>
      <c r="I693" s="179">
        <f t="shared" si="428"/>
        <v>-3.134800462427322E-7</v>
      </c>
      <c r="J693" s="179">
        <f t="shared" si="428"/>
        <v>-1.2479124912301082E-6</v>
      </c>
      <c r="K693" s="179">
        <f t="shared" si="428"/>
        <v>-5.3555185379225836E-6</v>
      </c>
      <c r="L693" s="179">
        <f t="shared" si="428"/>
        <v>-2.4627840875856473E-5</v>
      </c>
      <c r="M693" s="179">
        <f t="shared" si="428"/>
        <v>-8.6620981289422882E-5</v>
      </c>
      <c r="N693" s="179">
        <f t="shared" si="428"/>
        <v>-3.066769482297859E-4</v>
      </c>
      <c r="O693" s="179">
        <f t="shared" si="428"/>
        <v>-1.2833942657704768E-3</v>
      </c>
      <c r="P693" s="179">
        <f t="shared" si="428"/>
        <v>-5.0455331128521491E-3</v>
      </c>
      <c r="Q693" s="179">
        <f t="shared" si="428"/>
        <v>-1.7614554179242205E-2</v>
      </c>
      <c r="R693" s="179">
        <f t="shared" si="428"/>
        <v>-6.0172985288017983E-2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-8.9027766392043489E-13</v>
      </c>
      <c r="G694" s="179">
        <f t="shared" si="428"/>
        <v>-3.9313315013074608E-12</v>
      </c>
      <c r="H694" s="179">
        <f t="shared" si="428"/>
        <v>-1.7395622771567036E-11</v>
      </c>
      <c r="I694" s="179">
        <f t="shared" si="428"/>
        <v>-7.4196470208073901E-11</v>
      </c>
      <c r="J694" s="179">
        <f t="shared" si="428"/>
        <v>-2.9536405423874798E-10</v>
      </c>
      <c r="K694" s="179">
        <f t="shared" si="428"/>
        <v>-1.2675812894832518E-9</v>
      </c>
      <c r="L694" s="179">
        <f t="shared" si="428"/>
        <v>-5.8291428096855732E-9</v>
      </c>
      <c r="M694" s="179">
        <f t="shared" si="428"/>
        <v>-2.0502787316727986E-8</v>
      </c>
      <c r="N694" s="179">
        <f t="shared" si="428"/>
        <v>-7.2595242349744841E-8</v>
      </c>
      <c r="O694" s="179">
        <f t="shared" si="428"/>
        <v>-3.0392860380006869E-7</v>
      </c>
      <c r="P694" s="179">
        <f t="shared" si="428"/>
        <v>-1.196858841472342E-6</v>
      </c>
      <c r="Q694" s="179">
        <f t="shared" si="428"/>
        <v>-4.2009747472000472E-6</v>
      </c>
      <c r="R694" s="179">
        <f t="shared" si="428"/>
        <v>-1.4618286702718908E-5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0.12414947860930393</v>
      </c>
      <c r="F807" s="179">
        <f t="shared" si="503"/>
        <v>0.20718712903156503</v>
      </c>
      <c r="G807" s="179">
        <f t="shared" si="503"/>
        <v>0.22254490972147328</v>
      </c>
      <c r="H807" s="179">
        <f t="shared" si="503"/>
        <v>0.19396664036241817</v>
      </c>
      <c r="I807" s="179">
        <f t="shared" si="503"/>
        <v>0.19411927324121989</v>
      </c>
      <c r="J807" s="179">
        <f t="shared" si="503"/>
        <v>0.20270085980096525</v>
      </c>
      <c r="K807" s="179">
        <f t="shared" si="503"/>
        <v>0.20077368803450868</v>
      </c>
      <c r="L807" s="179">
        <f t="shared" si="503"/>
        <v>0.19330102609380601</v>
      </c>
      <c r="M807" s="179">
        <f t="shared" si="503"/>
        <v>0.20098584161402991</v>
      </c>
      <c r="N807" s="179">
        <f t="shared" si="503"/>
        <v>0.20955264601375206</v>
      </c>
      <c r="O807" s="179">
        <f t="shared" si="503"/>
        <v>0.20619966725054947</v>
      </c>
      <c r="P807" s="179">
        <f t="shared" si="503"/>
        <v>0.20733082242437803</v>
      </c>
      <c r="Q807" s="179">
        <f t="shared" si="503"/>
        <v>0.2164731367035648</v>
      </c>
      <c r="R807" s="179">
        <f t="shared" si="503"/>
        <v>0.23358465582903309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0.10691950182159897</v>
      </c>
      <c r="F808" s="179">
        <f t="shared" si="503"/>
        <v>0.21697570672103897</v>
      </c>
      <c r="G808" s="179">
        <f t="shared" si="503"/>
        <v>0.35254196918426167</v>
      </c>
      <c r="H808" s="179">
        <f t="shared" si="503"/>
        <v>0.38003486608132542</v>
      </c>
      <c r="I808" s="179">
        <f t="shared" si="503"/>
        <v>0.33689472046431018</v>
      </c>
      <c r="J808" s="179">
        <f t="shared" si="503"/>
        <v>0.34598251271764319</v>
      </c>
      <c r="K808" s="179">
        <f t="shared" si="503"/>
        <v>0.35247909400203281</v>
      </c>
      <c r="L808" s="179">
        <f t="shared" si="503"/>
        <v>0.34280228026234982</v>
      </c>
      <c r="M808" s="179">
        <f t="shared" si="503"/>
        <v>0.35735454765502672</v>
      </c>
      <c r="N808" s="179">
        <f t="shared" si="503"/>
        <v>0.37283892364855925</v>
      </c>
      <c r="O808" s="179">
        <f t="shared" si="503"/>
        <v>0.36693829109493936</v>
      </c>
      <c r="P808" s="179">
        <f t="shared" si="503"/>
        <v>0.36896731950955375</v>
      </c>
      <c r="Q808" s="179">
        <f t="shared" si="503"/>
        <v>0.38524120338720957</v>
      </c>
      <c r="R808" s="179">
        <f t="shared" si="503"/>
        <v>0.41569449069352699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4.4144962579091465E-2</v>
      </c>
      <c r="F809" s="179">
        <f t="shared" si="503"/>
        <v>9.2210729892813578E-2</v>
      </c>
      <c r="G809" s="179">
        <f t="shared" si="503"/>
        <v>0.18430349487004261</v>
      </c>
      <c r="H809" s="179">
        <f t="shared" si="503"/>
        <v>0.29493282280133076</v>
      </c>
      <c r="I809" s="179">
        <f t="shared" si="503"/>
        <v>0.31464846012078251</v>
      </c>
      <c r="J809" s="179">
        <f t="shared" si="503"/>
        <v>0.28891354940825559</v>
      </c>
      <c r="K809" s="179">
        <f t="shared" si="503"/>
        <v>0.2907564795184242</v>
      </c>
      <c r="L809" s="179">
        <f t="shared" si="503"/>
        <v>0.29026505800849844</v>
      </c>
      <c r="M809" s="179">
        <f t="shared" si="503"/>
        <v>0.30534261873478297</v>
      </c>
      <c r="N809" s="179">
        <f t="shared" si="503"/>
        <v>0.31938831062939887</v>
      </c>
      <c r="O809" s="179">
        <f t="shared" si="503"/>
        <v>0.31454663297749663</v>
      </c>
      <c r="P809" s="179">
        <f t="shared" si="503"/>
        <v>0.31633885630832237</v>
      </c>
      <c r="Q809" s="179">
        <f t="shared" si="503"/>
        <v>0.33030515396830884</v>
      </c>
      <c r="R809" s="179">
        <f t="shared" si="503"/>
        <v>0.35641964499787937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9.0150156938045792E-3</v>
      </c>
      <c r="F810" s="179">
        <f t="shared" si="506"/>
        <v>1.8528070565776718E-2</v>
      </c>
      <c r="G810" s="179">
        <f t="shared" si="506"/>
        <v>3.8452740835191138E-2</v>
      </c>
      <c r="H810" s="179">
        <f t="shared" si="506"/>
        <v>7.7363843331190021E-2</v>
      </c>
      <c r="I810" s="179">
        <f t="shared" si="506"/>
        <v>0.12110088297582207</v>
      </c>
      <c r="J810" s="179">
        <f t="shared" si="506"/>
        <v>0.13379342504538355</v>
      </c>
      <c r="K810" s="179">
        <f t="shared" si="506"/>
        <v>0.12056506399924184</v>
      </c>
      <c r="L810" s="179">
        <f t="shared" si="506"/>
        <v>0.11888417967612215</v>
      </c>
      <c r="M810" s="179">
        <f t="shared" si="506"/>
        <v>0.12792517256558275</v>
      </c>
      <c r="N810" s="179">
        <f t="shared" si="506"/>
        <v>0.13509529928390723</v>
      </c>
      <c r="O810" s="179">
        <f t="shared" si="506"/>
        <v>0.13340727811662612</v>
      </c>
      <c r="P810" s="179">
        <f t="shared" si="506"/>
        <v>0.13425784600917517</v>
      </c>
      <c r="Q810" s="179">
        <f t="shared" si="506"/>
        <v>0.14020875174502004</v>
      </c>
      <c r="R810" s="179">
        <f t="shared" si="506"/>
        <v>0.15130057805939737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2.7607580731481402E-3</v>
      </c>
      <c r="F811" s="179">
        <f t="shared" si="506"/>
        <v>5.57430885075291E-3</v>
      </c>
      <c r="G811" s="179">
        <f t="shared" si="506"/>
        <v>1.1387637758931458E-2</v>
      </c>
      <c r="H811" s="179">
        <f t="shared" si="506"/>
        <v>2.3963404230305616E-2</v>
      </c>
      <c r="I811" s="179">
        <f t="shared" si="506"/>
        <v>4.7397005488783985E-2</v>
      </c>
      <c r="J811" s="179">
        <f t="shared" si="506"/>
        <v>7.593948961458509E-2</v>
      </c>
      <c r="K811" s="179">
        <f t="shared" si="506"/>
        <v>8.1843759368242536E-2</v>
      </c>
      <c r="L811" s="179">
        <f t="shared" si="506"/>
        <v>7.3252600185579927E-2</v>
      </c>
      <c r="M811" s="179">
        <f t="shared" si="506"/>
        <v>7.7059089926305474E-2</v>
      </c>
      <c r="N811" s="179">
        <f t="shared" si="506"/>
        <v>8.3458307626248646E-2</v>
      </c>
      <c r="O811" s="179">
        <f t="shared" si="506"/>
        <v>8.3254600137768656E-2</v>
      </c>
      <c r="P811" s="179">
        <f t="shared" si="506"/>
        <v>8.40082041097132E-2</v>
      </c>
      <c r="Q811" s="179">
        <f t="shared" si="506"/>
        <v>8.779033364449175E-2</v>
      </c>
      <c r="R811" s="179">
        <f t="shared" si="506"/>
        <v>9.4752097934489438E-2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7.0727578785250355E-4</v>
      </c>
      <c r="F812" s="179">
        <f t="shared" si="506"/>
        <v>1.4118075682489997E-3</v>
      </c>
      <c r="G812" s="179">
        <f t="shared" si="506"/>
        <v>2.8307422757299291E-3</v>
      </c>
      <c r="H812" s="179">
        <f t="shared" si="506"/>
        <v>5.8663555046716588E-3</v>
      </c>
      <c r="I812" s="179">
        <f t="shared" si="506"/>
        <v>1.2191177019015263E-2</v>
      </c>
      <c r="J812" s="179">
        <f t="shared" si="506"/>
        <v>2.458413175307397E-2</v>
      </c>
      <c r="K812" s="179">
        <f t="shared" si="506"/>
        <v>3.8684639193841144E-2</v>
      </c>
      <c r="L812" s="179">
        <f t="shared" si="506"/>
        <v>4.070928430072604E-2</v>
      </c>
      <c r="M812" s="179">
        <f t="shared" si="506"/>
        <v>3.905371792313183E-2</v>
      </c>
      <c r="N812" s="179">
        <f t="shared" si="506"/>
        <v>4.1491732591680451E-2</v>
      </c>
      <c r="O812" s="179">
        <f t="shared" si="506"/>
        <v>4.2590786385969498E-2</v>
      </c>
      <c r="P812" s="179">
        <f t="shared" si="506"/>
        <v>4.3404417391664417E-2</v>
      </c>
      <c r="Q812" s="179">
        <f t="shared" si="506"/>
        <v>4.5477862778092903E-2</v>
      </c>
      <c r="R812" s="179">
        <f t="shared" si="506"/>
        <v>4.9118822612524392E-2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3.8773235585505387E-4</v>
      </c>
      <c r="F813" s="179">
        <f t="shared" si="506"/>
        <v>7.6902503217059865E-4</v>
      </c>
      <c r="G813" s="179">
        <f t="shared" si="506"/>
        <v>1.5231196607137149E-3</v>
      </c>
      <c r="H813" s="179">
        <f t="shared" si="506"/>
        <v>3.0947373484876087E-3</v>
      </c>
      <c r="I813" s="179">
        <f t="shared" si="506"/>
        <v>6.3365061214006903E-3</v>
      </c>
      <c r="J813" s="179">
        <f t="shared" si="506"/>
        <v>1.344961720060691E-2</v>
      </c>
      <c r="K813" s="179">
        <f t="shared" si="506"/>
        <v>2.7009285814969558E-2</v>
      </c>
      <c r="L813" s="179">
        <f t="shared" si="506"/>
        <v>4.1371730348374491E-2</v>
      </c>
      <c r="M813" s="179">
        <f t="shared" si="506"/>
        <v>4.6653696825839183E-2</v>
      </c>
      <c r="N813" s="179">
        <f t="shared" si="506"/>
        <v>4.4402164652056611E-2</v>
      </c>
      <c r="O813" s="179">
        <f t="shared" si="506"/>
        <v>4.5103395656310795E-2</v>
      </c>
      <c r="P813" s="179">
        <f t="shared" si="506"/>
        <v>4.7237997655827459E-2</v>
      </c>
      <c r="Q813" s="179">
        <f t="shared" si="506"/>
        <v>4.9982396917168555E-2</v>
      </c>
      <c r="R813" s="179">
        <f t="shared" si="506"/>
        <v>5.4134273933861617E-2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4.9219122462852011E-4</v>
      </c>
      <c r="F814" s="179">
        <f t="shared" si="509"/>
        <v>9.7292536619517176E-4</v>
      </c>
      <c r="G814" s="179">
        <f t="shared" si="509"/>
        <v>1.9137192712822373E-3</v>
      </c>
      <c r="H814" s="179">
        <f t="shared" si="509"/>
        <v>3.8374338642426144E-3</v>
      </c>
      <c r="I814" s="179">
        <f t="shared" si="509"/>
        <v>7.6985867483990332E-3</v>
      </c>
      <c r="J814" s="179">
        <f t="shared" si="509"/>
        <v>1.6140139295144698E-2</v>
      </c>
      <c r="K814" s="179">
        <f t="shared" si="509"/>
        <v>3.4250642940536084E-2</v>
      </c>
      <c r="L814" s="179">
        <f t="shared" si="509"/>
        <v>6.8470607379208029E-2</v>
      </c>
      <c r="M814" s="179">
        <f t="shared" si="509"/>
        <v>0.10840266092718503</v>
      </c>
      <c r="N814" s="179">
        <f t="shared" si="509"/>
        <v>0.12385219482352382</v>
      </c>
      <c r="O814" s="179">
        <f t="shared" si="509"/>
        <v>0.11176156263351913</v>
      </c>
      <c r="P814" s="179">
        <f t="shared" si="509"/>
        <v>0.1154388633353977</v>
      </c>
      <c r="Q814" s="179">
        <f t="shared" si="509"/>
        <v>0.12548536500521537</v>
      </c>
      <c r="R814" s="179">
        <f t="shared" si="509"/>
        <v>0.13733904811694889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5.6221445298659717E-5</v>
      </c>
      <c r="F815" s="179">
        <f t="shared" si="509"/>
        <v>1.1094244773615987E-4</v>
      </c>
      <c r="G815" s="179">
        <f t="shared" si="509"/>
        <v>2.174279729907249E-4</v>
      </c>
      <c r="H815" s="179">
        <f t="shared" si="509"/>
        <v>4.3275414099105643E-4</v>
      </c>
      <c r="I815" s="179">
        <f t="shared" si="509"/>
        <v>8.5630962959508828E-4</v>
      </c>
      <c r="J815" s="179">
        <f t="shared" si="509"/>
        <v>1.7620896062142339E-3</v>
      </c>
      <c r="K815" s="179">
        <f t="shared" si="509"/>
        <v>3.6863579032829731E-3</v>
      </c>
      <c r="L815" s="179">
        <f t="shared" si="509"/>
        <v>7.865402254014775E-3</v>
      </c>
      <c r="M815" s="179">
        <f t="shared" si="509"/>
        <v>1.5730996107707292E-2</v>
      </c>
      <c r="N815" s="179">
        <f t="shared" si="509"/>
        <v>2.5591986882011194E-2</v>
      </c>
      <c r="O815" s="179">
        <f t="shared" si="509"/>
        <v>2.7883969192822759E-2</v>
      </c>
      <c r="P815" s="179">
        <f t="shared" si="509"/>
        <v>2.5674039161974159E-2</v>
      </c>
      <c r="Q815" s="179">
        <f t="shared" si="509"/>
        <v>2.7453465909984744E-2</v>
      </c>
      <c r="R815" s="179">
        <f t="shared" si="509"/>
        <v>3.0962921174196963E-2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2.0112768155425874E-5</v>
      </c>
      <c r="F816" s="179">
        <f t="shared" si="509"/>
        <v>3.9654088707787613E-5</v>
      </c>
      <c r="G816" s="179">
        <f t="shared" si="509"/>
        <v>7.7570050021194141E-5</v>
      </c>
      <c r="H816" s="179">
        <f t="shared" si="509"/>
        <v>1.537823546497924E-4</v>
      </c>
      <c r="I816" s="179">
        <f t="shared" si="509"/>
        <v>3.0192670856935938E-4</v>
      </c>
      <c r="J816" s="179">
        <f t="shared" si="509"/>
        <v>6.1341487609189592E-4</v>
      </c>
      <c r="K816" s="179">
        <f t="shared" si="509"/>
        <v>1.2564925813112159E-3</v>
      </c>
      <c r="L816" s="179">
        <f t="shared" si="509"/>
        <v>2.6384178566905342E-3</v>
      </c>
      <c r="M816" s="179">
        <f t="shared" si="509"/>
        <v>5.6122735730659663E-3</v>
      </c>
      <c r="N816" s="179">
        <f t="shared" si="509"/>
        <v>1.1350266771999252E-2</v>
      </c>
      <c r="O816" s="179">
        <f t="shared" si="509"/>
        <v>1.8102400006762161E-2</v>
      </c>
      <c r="P816" s="179">
        <f t="shared" si="509"/>
        <v>2.0075536437614894E-2</v>
      </c>
      <c r="Q816" s="179">
        <f t="shared" si="509"/>
        <v>1.8976400164472777E-2</v>
      </c>
      <c r="R816" s="179">
        <f t="shared" si="509"/>
        <v>2.1110593717166344E-2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1.2054604230228794E-5</v>
      </c>
      <c r="F817" s="179">
        <f t="shared" si="509"/>
        <v>2.3756346089535446E-5</v>
      </c>
      <c r="G817" s="179">
        <f t="shared" si="509"/>
        <v>4.6427785704954102E-5</v>
      </c>
      <c r="H817" s="179">
        <f t="shared" si="509"/>
        <v>9.1857979729913623E-5</v>
      </c>
      <c r="I817" s="179">
        <f t="shared" si="509"/>
        <v>1.7960826701683238E-4</v>
      </c>
      <c r="J817" s="179">
        <f t="shared" si="509"/>
        <v>3.6227958790833212E-4</v>
      </c>
      <c r="K817" s="179">
        <f t="shared" si="509"/>
        <v>7.3153952146654217E-4</v>
      </c>
      <c r="L817" s="179">
        <f t="shared" si="509"/>
        <v>1.498763583462734E-3</v>
      </c>
      <c r="M817" s="179">
        <f t="shared" si="509"/>
        <v>3.1669341200230849E-3</v>
      </c>
      <c r="N817" s="179">
        <f t="shared" si="509"/>
        <v>6.7382326065999251E-3</v>
      </c>
      <c r="O817" s="179">
        <f t="shared" si="509"/>
        <v>1.3555028469377357E-2</v>
      </c>
      <c r="P817" s="179">
        <f t="shared" si="509"/>
        <v>2.1695724760940723E-2</v>
      </c>
      <c r="Q817" s="179">
        <f t="shared" si="509"/>
        <v>2.493600247436813E-2</v>
      </c>
      <c r="R817" s="179">
        <f t="shared" si="509"/>
        <v>2.3812372569517837E-2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0.26696970392479052</v>
      </c>
      <c r="F934" s="179">
        <f t="shared" si="605"/>
        <v>0.27627974415329665</v>
      </c>
      <c r="G934" s="179" t="e">
        <f t="shared" si="605"/>
        <v>#DIV/0!</v>
      </c>
      <c r="H934" s="179">
        <f t="shared" si="605"/>
        <v>0.19643840704285714</v>
      </c>
      <c r="I934" s="179">
        <f t="shared" si="605"/>
        <v>0.1726609313935949</v>
      </c>
      <c r="J934" s="179">
        <f t="shared" si="605"/>
        <v>0.16140282524927227</v>
      </c>
      <c r="K934" s="179">
        <f t="shared" si="605"/>
        <v>0.15466361300103071</v>
      </c>
      <c r="L934" s="179">
        <f t="shared" si="605"/>
        <v>0.15116331989313389</v>
      </c>
      <c r="M934" s="179">
        <f t="shared" si="605"/>
        <v>0.14998005294873482</v>
      </c>
      <c r="N934" s="179">
        <f t="shared" si="605"/>
        <v>0.14928779523163835</v>
      </c>
      <c r="O934" s="179">
        <f t="shared" si="605"/>
        <v>0.1488134321588768</v>
      </c>
      <c r="P934" s="179">
        <f t="shared" si="605"/>
        <v>0.14859919238080971</v>
      </c>
      <c r="Q934" s="179">
        <f t="shared" si="605"/>
        <v>0.14850290608583769</v>
      </c>
      <c r="R934" s="179">
        <f t="shared" si="605"/>
        <v>0.14845076862151022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0.449679748815971</v>
      </c>
      <c r="F935" s="179">
        <f t="shared" si="605"/>
        <v>0.45068250444840119</v>
      </c>
      <c r="G935" s="179">
        <f t="shared" si="605"/>
        <v>0.46044301702568613</v>
      </c>
      <c r="H935" s="179" t="e">
        <f t="shared" si="605"/>
        <v>#DIV/0!</v>
      </c>
      <c r="I935" s="179">
        <f t="shared" si="605"/>
        <v>0.3414324719908336</v>
      </c>
      <c r="J935" s="179">
        <f t="shared" si="605"/>
        <v>0.30749907853122066</v>
      </c>
      <c r="K935" s="179">
        <f t="shared" si="605"/>
        <v>0.28560037167537672</v>
      </c>
      <c r="L935" s="179">
        <f t="shared" si="605"/>
        <v>0.27376308981640457</v>
      </c>
      <c r="M935" s="179">
        <f t="shared" si="605"/>
        <v>0.269702223090871</v>
      </c>
      <c r="N935" s="179">
        <f t="shared" si="605"/>
        <v>0.26728131499758268</v>
      </c>
      <c r="O935" s="179">
        <f t="shared" si="605"/>
        <v>0.26560505000989681</v>
      </c>
      <c r="P935" s="179">
        <f t="shared" si="605"/>
        <v>0.26484549071057378</v>
      </c>
      <c r="Q935" s="179">
        <f t="shared" si="605"/>
        <v>0.26450352188203285</v>
      </c>
      <c r="R935" s="179">
        <f t="shared" si="605"/>
        <v>0.26431815249225338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0.37949731829295225</v>
      </c>
      <c r="F936" s="179">
        <f t="shared" si="605"/>
        <v>0.3662794082051547</v>
      </c>
      <c r="G936" s="179">
        <f t="shared" si="605"/>
        <v>0.36635272751585446</v>
      </c>
      <c r="H936" s="179">
        <f t="shared" si="605"/>
        <v>0.37514464573387357</v>
      </c>
      <c r="I936" s="179" t="e">
        <f t="shared" si="605"/>
        <v>#DIV/0!</v>
      </c>
      <c r="J936" s="179">
        <f t="shared" si="605"/>
        <v>0.29229054238668478</v>
      </c>
      <c r="K936" s="179">
        <f t="shared" si="605"/>
        <v>0.26044751241324032</v>
      </c>
      <c r="L936" s="179">
        <f t="shared" si="605"/>
        <v>0.24215853933727263</v>
      </c>
      <c r="M936" s="179">
        <f t="shared" si="605"/>
        <v>0.23574948950062175</v>
      </c>
      <c r="N936" s="179">
        <f t="shared" si="605"/>
        <v>0.23179627385925317</v>
      </c>
      <c r="O936" s="179">
        <f t="shared" si="605"/>
        <v>0.22900522111681418</v>
      </c>
      <c r="P936" s="179">
        <f t="shared" si="605"/>
        <v>0.22773266363644915</v>
      </c>
      <c r="Q936" s="179">
        <f t="shared" si="605"/>
        <v>0.22715781258371179</v>
      </c>
      <c r="R936" s="179">
        <f t="shared" si="605"/>
        <v>0.22684556108023834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0.1604143720372728</v>
      </c>
      <c r="F937" s="179">
        <f t="shared" si="608"/>
        <v>0.15292071871091312</v>
      </c>
      <c r="G937" s="179">
        <f t="shared" si="608"/>
        <v>0.14740169720053473</v>
      </c>
      <c r="H937" s="179">
        <f t="shared" si="608"/>
        <v>0.14906406764056954</v>
      </c>
      <c r="I937" s="179">
        <f t="shared" si="608"/>
        <v>0.15231148054000856</v>
      </c>
      <c r="J937" s="179" t="e">
        <f t="shared" si="608"/>
        <v>#DIV/0!</v>
      </c>
      <c r="K937" s="179">
        <f t="shared" si="608"/>
        <v>0.12188259147017436</v>
      </c>
      <c r="L937" s="179">
        <f t="shared" si="608"/>
        <v>0.10855185472270204</v>
      </c>
      <c r="M937" s="179">
        <f t="shared" si="608"/>
        <v>0.1037516767193159</v>
      </c>
      <c r="N937" s="179">
        <f t="shared" si="608"/>
        <v>0.10060300981798322</v>
      </c>
      <c r="O937" s="179">
        <f t="shared" si="608"/>
        <v>9.8296257741299672E-2</v>
      </c>
      <c r="P937" s="179">
        <f t="shared" si="608"/>
        <v>9.723194385649396E-2</v>
      </c>
      <c r="Q937" s="179">
        <f t="shared" si="608"/>
        <v>9.6747971925730633E-2</v>
      </c>
      <c r="R937" s="179">
        <f t="shared" si="608"/>
        <v>9.6483991046209278E-2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0.10035796839592118</v>
      </c>
      <c r="F938" s="179">
        <f t="shared" si="608"/>
        <v>9.5359633402605504E-2</v>
      </c>
      <c r="G938" s="179">
        <f t="shared" si="608"/>
        <v>9.0803175265783187E-2</v>
      </c>
      <c r="H938" s="179">
        <f t="shared" si="608"/>
        <v>8.8595727277251374E-2</v>
      </c>
      <c r="I938" s="179">
        <f t="shared" si="608"/>
        <v>8.9886779069196177E-2</v>
      </c>
      <c r="J938" s="179">
        <f t="shared" si="608"/>
        <v>9.559359321570382E-2</v>
      </c>
      <c r="K938" s="179" t="e">
        <f t="shared" si="608"/>
        <v>#DIV/0!</v>
      </c>
      <c r="L938" s="179">
        <f t="shared" si="608"/>
        <v>7.3952550603261322E-2</v>
      </c>
      <c r="M938" s="179">
        <f t="shared" si="608"/>
        <v>6.9138269523443444E-2</v>
      </c>
      <c r="N938" s="179">
        <f t="shared" si="608"/>
        <v>6.5626288041717051E-2</v>
      </c>
      <c r="O938" s="179">
        <f t="shared" si="608"/>
        <v>6.2878557295159329E-2</v>
      </c>
      <c r="P938" s="179">
        <f t="shared" si="608"/>
        <v>6.1583615052321475E-2</v>
      </c>
      <c r="Q938" s="179">
        <f t="shared" si="608"/>
        <v>6.0987351265813679E-2</v>
      </c>
      <c r="R938" s="179">
        <f t="shared" si="608"/>
        <v>6.065947236952627E-2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5.2023486485756353E-2</v>
      </c>
      <c r="F939" s="179">
        <f t="shared" si="608"/>
        <v>4.9391922346082182E-2</v>
      </c>
      <c r="G939" s="179">
        <f t="shared" si="608"/>
        <v>4.6880489554254133E-2</v>
      </c>
      <c r="H939" s="179">
        <f t="shared" si="608"/>
        <v>4.5182392768293111E-2</v>
      </c>
      <c r="I939" s="179">
        <f t="shared" si="608"/>
        <v>4.4335052971523764E-2</v>
      </c>
      <c r="J939" s="179">
        <f t="shared" si="608"/>
        <v>4.6688622797783928E-2</v>
      </c>
      <c r="K939" s="179">
        <f t="shared" si="608"/>
        <v>4.8095948375059878E-2</v>
      </c>
      <c r="L939" s="179" t="e">
        <f t="shared" si="608"/>
        <v>#DIV/0!</v>
      </c>
      <c r="M939" s="179">
        <f t="shared" si="608"/>
        <v>3.9476072480131366E-2</v>
      </c>
      <c r="N939" s="179">
        <f t="shared" si="608"/>
        <v>3.6504674611341922E-2</v>
      </c>
      <c r="O939" s="179">
        <f t="shared" si="608"/>
        <v>3.3897661668395106E-2</v>
      </c>
      <c r="P939" s="179">
        <f t="shared" si="608"/>
        <v>3.2626088656258462E-2</v>
      </c>
      <c r="Q939" s="179">
        <f t="shared" si="608"/>
        <v>3.2027262284404952E-2</v>
      </c>
      <c r="R939" s="179">
        <f t="shared" si="608"/>
        <v>3.1692832841199052E-2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5.7387133001783136E-2</v>
      </c>
      <c r="F940" s="179">
        <f t="shared" si="608"/>
        <v>5.4473054852924793E-2</v>
      </c>
      <c r="G940" s="179">
        <f t="shared" si="608"/>
        <v>5.1661095469134562E-2</v>
      </c>
      <c r="H940" s="179">
        <f t="shared" si="608"/>
        <v>4.9627195046385478E-2</v>
      </c>
      <c r="I940" s="179">
        <f t="shared" si="608"/>
        <v>4.8125231464463958E-2</v>
      </c>
      <c r="J940" s="179">
        <f t="shared" si="608"/>
        <v>4.8990661704957077E-2</v>
      </c>
      <c r="K940" s="179">
        <f t="shared" si="608"/>
        <v>5.0258779530699821E-2</v>
      </c>
      <c r="L940" s="179">
        <f t="shared" si="608"/>
        <v>5.0267826995509933E-2</v>
      </c>
      <c r="M940" s="179" t="e">
        <f t="shared" si="608"/>
        <v>#DIV/0!</v>
      </c>
      <c r="N940" s="179">
        <f t="shared" si="608"/>
        <v>4.494169289594363E-2</v>
      </c>
      <c r="O940" s="179">
        <f t="shared" si="608"/>
        <v>3.9988716111946286E-2</v>
      </c>
      <c r="P940" s="179">
        <f t="shared" si="608"/>
        <v>3.7443698642158185E-2</v>
      </c>
      <c r="Q940" s="179">
        <f t="shared" si="608"/>
        <v>3.6199978667357489E-2</v>
      </c>
      <c r="R940" s="179">
        <f t="shared" si="608"/>
        <v>3.548540547624339E-2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0.14614894822607299</v>
      </c>
      <c r="F941" s="179">
        <f t="shared" si="611"/>
        <v>0.13872047465543702</v>
      </c>
      <c r="G941" s="179">
        <f t="shared" si="611"/>
        <v>0.1315326632523165</v>
      </c>
      <c r="H941" s="179">
        <f t="shared" si="611"/>
        <v>0.12624945201234405</v>
      </c>
      <c r="I941" s="179">
        <f t="shared" si="611"/>
        <v>0.12204173052940356</v>
      </c>
      <c r="J941" s="179">
        <f t="shared" si="611"/>
        <v>0.12276760669950254</v>
      </c>
      <c r="K941" s="179">
        <f t="shared" si="611"/>
        <v>0.12187117401043307</v>
      </c>
      <c r="L941" s="179">
        <f t="shared" si="611"/>
        <v>0.12251711106784388</v>
      </c>
      <c r="M941" s="179">
        <f t="shared" si="611"/>
        <v>0.1345238612199863</v>
      </c>
      <c r="N941" s="179" t="e">
        <f t="shared" si="611"/>
        <v>#DIV/0!</v>
      </c>
      <c r="O941" s="179">
        <f t="shared" si="611"/>
        <v>0.11306184501454211</v>
      </c>
      <c r="P941" s="179">
        <f t="shared" si="611"/>
        <v>0.10208393176902048</v>
      </c>
      <c r="Q941" s="179">
        <f t="shared" si="611"/>
        <v>9.6401725023540774E-2</v>
      </c>
      <c r="R941" s="179">
        <f t="shared" si="611"/>
        <v>9.2974579661118092E-2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3.344072058455249E-2</v>
      </c>
      <c r="F942" s="179">
        <f t="shared" si="611"/>
        <v>3.1740584168983385E-2</v>
      </c>
      <c r="G942" s="179">
        <f t="shared" si="611"/>
        <v>3.0094403518350986E-2</v>
      </c>
      <c r="H942" s="179">
        <f t="shared" si="611"/>
        <v>2.8879606876255841E-2</v>
      </c>
      <c r="I942" s="179">
        <f t="shared" si="611"/>
        <v>2.7894668864268311E-2</v>
      </c>
      <c r="J942" s="179">
        <f t="shared" si="611"/>
        <v>2.7971349499162534E-2</v>
      </c>
      <c r="K942" s="179">
        <f t="shared" si="611"/>
        <v>2.7438338766911586E-2</v>
      </c>
      <c r="L942" s="179">
        <f t="shared" si="611"/>
        <v>2.6751566500393509E-2</v>
      </c>
      <c r="M942" s="179">
        <f t="shared" si="611"/>
        <v>2.9181375942166372E-2</v>
      </c>
      <c r="N942" s="179">
        <f t="shared" si="611"/>
        <v>3.2456341174666656E-2</v>
      </c>
      <c r="O942" s="179" t="e">
        <f t="shared" si="611"/>
        <v>#DIV/0!</v>
      </c>
      <c r="P942" s="179">
        <f t="shared" si="611"/>
        <v>2.5977228391097534E-2</v>
      </c>
      <c r="Q942" s="179">
        <f t="shared" si="611"/>
        <v>2.3824150991558442E-2</v>
      </c>
      <c r="R942" s="179">
        <f t="shared" si="611"/>
        <v>2.2415501231486664E-2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2.3945182189743074E-2</v>
      </c>
      <c r="F943" s="179">
        <f t="shared" si="611"/>
        <v>2.2727728784496529E-2</v>
      </c>
      <c r="G943" s="179">
        <f t="shared" si="611"/>
        <v>2.1548711458745155E-2</v>
      </c>
      <c r="H943" s="179">
        <f t="shared" si="611"/>
        <v>2.0677795586722815E-2</v>
      </c>
      <c r="I943" s="179">
        <f t="shared" si="611"/>
        <v>1.9968554328145066E-2</v>
      </c>
      <c r="J943" s="179">
        <f t="shared" si="611"/>
        <v>2.0007265354933381E-2</v>
      </c>
      <c r="K943" s="179">
        <f t="shared" si="611"/>
        <v>1.9563082267949755E-2</v>
      </c>
      <c r="L943" s="179">
        <f t="shared" si="611"/>
        <v>1.8848308477097515E-2</v>
      </c>
      <c r="M943" s="179">
        <f t="shared" si="611"/>
        <v>1.9898509881832404E-2</v>
      </c>
      <c r="N943" s="179">
        <f t="shared" si="611"/>
        <v>2.1816748204520054E-2</v>
      </c>
      <c r="O943" s="179">
        <f t="shared" si="611"/>
        <v>2.276755380402367E-2</v>
      </c>
      <c r="P943" s="179" t="e">
        <f t="shared" si="611"/>
        <v>#DIV/0!</v>
      </c>
      <c r="Q943" s="179">
        <f t="shared" si="611"/>
        <v>1.9248478461105535E-2</v>
      </c>
      <c r="R943" s="179">
        <f t="shared" si="611"/>
        <v>1.7574029371854687E-2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2.8486502408754881E-2</v>
      </c>
      <c r="F944" s="179">
        <f t="shared" si="611"/>
        <v>2.7038131435539198E-2</v>
      </c>
      <c r="G944" s="179">
        <f t="shared" si="611"/>
        <v>2.5635427298352421E-2</v>
      </c>
      <c r="H944" s="179">
        <f t="shared" si="611"/>
        <v>2.4599023672317987E-2</v>
      </c>
      <c r="I944" s="179">
        <f t="shared" si="611"/>
        <v>2.3754093873899377E-2</v>
      </c>
      <c r="J944" s="179">
        <f t="shared" si="611"/>
        <v>2.3795342533843307E-2</v>
      </c>
      <c r="K944" s="179">
        <f t="shared" si="611"/>
        <v>2.324817205275917E-2</v>
      </c>
      <c r="L944" s="179">
        <f t="shared" si="611"/>
        <v>2.2326497606136631E-2</v>
      </c>
      <c r="M944" s="179">
        <f t="shared" si="611"/>
        <v>2.329462383500263E-2</v>
      </c>
      <c r="N944" s="179">
        <f t="shared" si="611"/>
        <v>2.4681505152631237E-2</v>
      </c>
      <c r="O944" s="179">
        <f t="shared" si="611"/>
        <v>2.5544119293936733E-2</v>
      </c>
      <c r="P944" s="179">
        <f t="shared" si="611"/>
        <v>2.7276994699551312E-2</v>
      </c>
      <c r="Q944" s="179" t="e">
        <f t="shared" si="611"/>
        <v>#DIV/0!</v>
      </c>
      <c r="R944" s="179">
        <f t="shared" si="611"/>
        <v>2.4102528268303183E-2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0.16451582635366352</v>
      </c>
      <c r="F1058" s="199">
        <f t="array" ref="F1058">IF(F33=MAX(IF(ISNUMBER($E$33:$DT$33),$E$33:$DT$33)),0,SUM(IF($D$805:$D$924&gt;=F33+1,IF($D$805:$D$924&lt;=MAX(IF(ISNUMBER($E$33:$DT$33),$E$33:$DT$33)),F$805:F$924))))</f>
        <v>0.11964122015849146</v>
      </c>
      <c r="G1058" s="199">
        <f t="array" ref="G1058">IF(G33=MAX(IF(ISNUMBER($E$33:$DT$33),$E$33:$DT$33)),0,SUM(IF($D$805:$D$924&gt;=G33+1,IF($D$805:$D$924&lt;=MAX(IF(ISNUMBER($E$33:$DT$33),$E$33:$DT$33)),G$805:G$924))))</f>
        <v>5.6449385610565346E-2</v>
      </c>
      <c r="H1058" s="199">
        <f t="array" ref="H1058">IF(H33=MAX(IF(ISNUMBER($E$33:$DT$33),$E$33:$DT$33)),0,SUM(IF($D$805:$D$924&gt;=H33+1,IF($D$805:$D$924&lt;=MAX(IF(ISNUMBER($E$33:$DT$33),$E$33:$DT$33)),H$805:H$924))))</f>
        <v>3.744032542307827E-2</v>
      </c>
      <c r="I1058" s="199">
        <f t="array" ref="I1058">IF(I33=MAX(IF(ISNUMBER($E$33:$DT$33),$E$33:$DT$33)),0,SUM(IF($D$805:$D$924&gt;=I33+1,IF($D$805:$D$924&lt;=MAX(IF(ISNUMBER($E$33:$DT$33),$E$33:$DT$33)),I$805:I$924))))</f>
        <v>2.7564114493996268E-2</v>
      </c>
      <c r="J1058" s="199">
        <f t="array" ref="J1058">IF(J33=MAX(IF(ISNUMBER($E$33:$DT$33),$E$33:$DT$33)),0,SUM(IF($D$805:$D$924&gt;=J33+1,IF($D$805:$D$924&lt;=MAX(IF(ISNUMBER($E$33:$DT$33),$E$33:$DT$33)),J$805:J$924))))</f>
        <v>3.2327540565966068E-2</v>
      </c>
      <c r="K1058" s="199">
        <f t="array" ref="K1058">IF(K33=MAX(IF(ISNUMBER($E$33:$DT$33),$E$33:$DT$33)),0,SUM(IF($D$805:$D$924&gt;=K33+1,IF($D$805:$D$924&lt;=MAX(IF(ISNUMBER($E$33:$DT$33),$E$33:$DT$33)),K$805:K$924))))</f>
        <v>3.9925032946596814E-2</v>
      </c>
      <c r="L1058" s="199">
        <f t="array" ref="L1058">IF(L33=MAX(IF(ISNUMBER($E$33:$DT$33),$E$33:$DT$33)),0,SUM(IF($D$805:$D$924&gt;=L33+1,IF($D$805:$D$924&lt;=MAX(IF(ISNUMBER($E$33:$DT$33),$E$33:$DT$33)),L$805:L$924))))</f>
        <v>1.2002583694168043E-2</v>
      </c>
      <c r="M1058" s="199">
        <f t="array" ref="M1058">IF(M33=MAX(IF(ISNUMBER($E$33:$DT$33),$E$33:$DT$33)),0,SUM(IF($D$805:$D$924&gt;=M33+1,IF($D$805:$D$924&lt;=MAX(IF(ISNUMBER($E$33:$DT$33),$E$33:$DT$33)),M$805:M$924))))</f>
        <v>8.7792076930890521E-3</v>
      </c>
      <c r="N1058" s="199">
        <f t="array" ref="N1058">IF(N33=MAX(IF(ISNUMBER($E$33:$DT$33),$E$33:$DT$33)),0,SUM(IF($D$805:$D$924&gt;=N33+1,IF($D$805:$D$924&lt;=MAX(IF(ISNUMBER($E$33:$DT$33),$E$33:$DT$33)),N$805:N$924))))</f>
        <v>6.7382326065999251E-3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0.16140282524927227</v>
      </c>
      <c r="K1065" s="199">
        <f t="array" ref="K1065">IF(K32=MIN($E$12:$DT$12),0,SUM(IF($D$932:$D$1051&gt;=MIN($E$12:$DT$12),IF($D$932:$D$1051&lt;=K32-1,K$932:K$1051))))</f>
        <v>0.44026398467640743</v>
      </c>
      <c r="L1065" s="199">
        <f t="array" ref="L1065">IF(L32=MIN($E$12:$DT$12),0,SUM(IF($D$932:$D$1051&gt;=MIN($E$12:$DT$12),IF($D$932:$D$1051&lt;=L32-1,L$932:L$1051))))</f>
        <v>0.66708494904681104</v>
      </c>
      <c r="M1065" s="199">
        <f t="array" ref="M1065">IF(M32=MIN($E$12:$DT$12),0,SUM(IF($D$932:$D$1051&gt;=MIN($E$12:$DT$12),IF($D$932:$D$1051&lt;=M32-1,M$932:M$1051))))</f>
        <v>0.75918344225954337</v>
      </c>
      <c r="N1065" s="199">
        <f t="array" ref="N1065">IF(N32=MIN($E$12:$DT$12),0,SUM(IF($D$932:$D$1051&gt;=MIN($E$12:$DT$12),IF($D$932:$D$1051&lt;=N32-1,N$932:N$1051))))</f>
        <v>0.81459468194817441</v>
      </c>
      <c r="O1065" s="199">
        <f t="array" ref="O1065">IF(O32=MIN($E$12:$DT$12),0,SUM(IF($D$932:$D$1051&gt;=MIN($E$12:$DT$12),IF($D$932:$D$1051&lt;=O32-1,O$932:O$1051))))</f>
        <v>0.83849617999044201</v>
      </c>
      <c r="P1065" s="199">
        <f t="array" ref="P1065">IF(P32=MIN($E$12:$DT$12),0,SUM(IF($D$932:$D$1051&gt;=MIN($E$12:$DT$12),IF($D$932:$D$1051&lt;=P32-1,P$932:P$1051))))</f>
        <v>0.87006269293506477</v>
      </c>
      <c r="Q1065" s="199">
        <f t="array" ref="Q1065">IF(Q32=MIN($E$12:$DT$12),0,SUM(IF($D$932:$D$1051&gt;=MIN($E$12:$DT$12),IF($D$932:$D$1051&lt;=Q32-1,Q$932:Q$1051))))</f>
        <v>0.96252852971842984</v>
      </c>
      <c r="R1065" s="199">
        <f t="array" ref="R1065">IF(R32=MIN($E$12:$DT$12),0,SUM(IF($D$932:$D$1051&gt;=MIN($E$12:$DT$12),IF($D$932:$D$1051&lt;=R32-1,R$932:R$1051))))</f>
        <v>0.97932626481978469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0.24729584675088762</v>
      </c>
      <c r="F1072" s="199">
        <f t="array" ref="F1072">(F$545)*SUM(IF($E$12:$DT$12&gt;=F32,IF($E$12:$DT$12&lt;=F33,$E$15:$DT$15)))</f>
        <v>0.65244163167494573</v>
      </c>
      <c r="G1072" s="199">
        <f t="array" ref="G1072">(G$545)*SUM(IF($E$12:$DT$12&gt;=G32,IF($E$12:$DT$12&lt;=G33,$E$15:$DT$15)))</f>
        <v>0.9581691522064768</v>
      </c>
      <c r="H1072" s="199">
        <f t="array" ref="H1072">(H$545)*SUM(IF($E$12:$DT$12&gt;=H32,IF($E$12:$DT$12&lt;=H33,$E$15:$DT$15)))</f>
        <v>1.0577518270762594</v>
      </c>
      <c r="I1072" s="199">
        <f t="array" ref="I1072">(I$545)*SUM(IF($E$12:$DT$12&gt;=I32,IF($E$12:$DT$12&lt;=I33,$E$15:$DT$15)))</f>
        <v>1.1050564080828358</v>
      </c>
      <c r="J1072" s="199">
        <f t="array" ref="J1072">(J$545)*SUM(IF($E$12:$DT$12&gt;=J32,IF($E$12:$DT$12&lt;=J33,$E$15:$DT$15)))</f>
        <v>0.94379537203405872</v>
      </c>
      <c r="K1072" s="199">
        <f t="array" ref="K1072">(K$545)*SUM(IF($E$12:$DT$12&gt;=K32,IF($E$12:$DT$12&lt;=K33,$E$15:$DT$15)))</f>
        <v>0.60961812533546911</v>
      </c>
      <c r="L1072" s="199">
        <f t="array" ref="L1072">(L$545)*SUM(IF($E$12:$DT$12&gt;=L32,IF($E$12:$DT$12&lt;=L33,$E$15:$DT$15)))</f>
        <v>0.40386194742783765</v>
      </c>
      <c r="M1072" s="199">
        <f t="array" ref="M1072">(M$545)*SUM(IF($E$12:$DT$12&gt;=M32,IF($E$12:$DT$12&lt;=M33,$E$15:$DT$15)))</f>
        <v>0.31650673458105283</v>
      </c>
      <c r="N1072" s="199">
        <f t="array" ref="N1072">(N$545)*SUM(IF($E$12:$DT$12&gt;=N32,IF($E$12:$DT$12&lt;=N33,$E$15:$DT$15)))</f>
        <v>0.26519763750347758</v>
      </c>
      <c r="O1072" s="199">
        <f t="array" ref="O1072">(O$545)*SUM(IF($E$12:$DT$12&gt;=O32,IF($E$12:$DT$12&lt;=O33,$E$15:$DT$15)))</f>
        <v>0.2413168198045525</v>
      </c>
      <c r="P1072" s="199">
        <f t="array" ref="P1072">(P$545)*SUM(IF($E$12:$DT$12&gt;=P32,IF($E$12:$DT$12&lt;=P33,$E$15:$DT$15)))</f>
        <v>0.19452502548171674</v>
      </c>
      <c r="Q1072" s="199">
        <f t="array" ref="Q1072">(Q$545)*SUM(IF($E$12:$DT$12&gt;=Q32,IF($E$12:$DT$12&lt;=Q33,$E$15:$DT$15)))</f>
        <v>7.5169398763312634E-2</v>
      </c>
      <c r="R1072" s="199">
        <f t="array" ref="R1072">(R$545)*SUM(IF($E$12:$DT$12&gt;=R32,IF($E$12:$DT$12&lt;=R33,$E$15:$DT$15)))</f>
        <v>4.9524642650890266E-2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0.41181167310455113</v>
      </c>
      <c r="F1079" s="199">
        <f t="shared" si="705"/>
        <v>0.77208285183343717</v>
      </c>
      <c r="G1079" s="199">
        <f t="shared" si="705"/>
        <v>1.0146185378170423</v>
      </c>
      <c r="H1079" s="199">
        <f t="shared" si="705"/>
        <v>1.0951921524993375</v>
      </c>
      <c r="I1079" s="199">
        <f t="shared" si="705"/>
        <v>1.132620522576832</v>
      </c>
      <c r="J1079" s="199">
        <f t="shared" si="705"/>
        <v>1.1375257378492971</v>
      </c>
      <c r="K1079" s="199">
        <f t="shared" si="705"/>
        <v>1.0898071429584735</v>
      </c>
      <c r="L1079" s="199">
        <f t="shared" si="705"/>
        <v>1.0829494801688169</v>
      </c>
      <c r="M1079" s="199">
        <f t="shared" si="705"/>
        <v>1.0844693845336852</v>
      </c>
      <c r="N1079" s="199">
        <f t="shared" si="705"/>
        <v>1.0865305520582518</v>
      </c>
      <c r="O1079" s="199">
        <f t="shared" si="705"/>
        <v>1.0798129997949946</v>
      </c>
      <c r="P1079" s="199">
        <f t="shared" si="705"/>
        <v>1.0645877184167816</v>
      </c>
      <c r="Q1079" s="199">
        <f t="shared" si="705"/>
        <v>1.0376979284817425</v>
      </c>
      <c r="R1079" s="199">
        <f t="shared" si="705"/>
        <v>1.0288509074706749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1.1375257378492971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0.12089901201647971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0.67797869705226654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0.17364379489720089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3.3462217159171026E-2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2021-10-07T07:11:32Z</dcterms:modified>
</cp:coreProperties>
</file>