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" i="13" l="1"/>
  <c r="D47" i="13"/>
  <c r="D45" i="13"/>
  <c r="C35" i="13" l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K46" i="13" s="1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E26" i="14" l="1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832" i="1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604" i="1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889" i="11"/>
  <c r="BS857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885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<sst xmlns="http://schemas.openxmlformats.org/spreadsheetml/2006/main" count="398" uniqueCount="228">
  <si>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</si>
  <si>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</si>
  <si>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</si>
  <si>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</si>
  <si>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</si>
  <si>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</si>
  <si>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</si>
  <si>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</si>
  <si>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</si>
  <si>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</si>
  <si>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</si>
  <si>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</si>
  <si>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</si>
  <si>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</si>
  <si>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</si>
  <si>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</si>
  <si>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</si>
  <si>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</si>
  <si>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</si>
  <si>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</si>
  <si>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</si>
  <si>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</si>
  <si>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</si>
  <si>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</si>
  <si>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</si>
  <si>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</si>
  <si>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</si>
  <si>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</si>
  <si>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</si>
  <si>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</si>
  <si>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</si>
  <si>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</si>
  <si>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</si>
  <si>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</si>
  <si>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</si>
  <si>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</si>
  <si>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</si>
  <si>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</si>
  <si>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</si>
  <si>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</si>
  <si>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</si>
  <si>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</si>
  <si>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</si>
  <si>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</si>
  <si>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</si>
  <si>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</si>
  <si>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</si>
  <si>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</si>
  <si>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</si>
  <si>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</si>
  <si>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</si>
  <si>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</si>
  <si>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</si>
  <si>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</si>
  <si>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</si>
  <si>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</si>
  <si>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</si>
  <si>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</si>
  <si>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</si>
  <si>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</si>
  <si>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</si>
  <si>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</si>
  <si>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</si>
  <si>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</si>
  <si>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</si>
  <si>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</si>
  <si>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</si>
  <si>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</si>
  <si>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</si>
  <si>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</si>
  <si>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</si>
  <si>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</si>
  <si>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</si>
  <si>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</si>
  <si>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</si>
  <si>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</si>
  <si>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</si>
  <si>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</si>
  <si>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</si>
  <si>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</si>
  <si>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</si>
  <si>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</si>
  <si>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</si>
  <si>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</si>
  <si>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</si>
  <si>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</si>
  <si>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</si>
  <si>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</si>
  <si>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</si>
  <si>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</si>
  <si>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</si>
  <si>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</si>
  <si>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</si>
  <si>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</si>
  <si>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</si>
  <si>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</si>
  <si>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</si>
  <si>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</si>
  <si>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</si>
  <si>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</si>
  <si>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</si>
  <si>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</si>
  <si>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</si>
  <si>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</si>
  <si>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</si>
  <si>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</si>
  <si>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</si>
  <si>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</si>
  <si>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</si>
  <si>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</si>
  <si>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</si>
  <si>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</si>
  <si>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</si>
  <si>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</si>
  <si>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</si>
  <si>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</si>
  <si>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</si>
  <si>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</si>
  <si>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</si>
  <si>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</si>
  <si>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</si>
  <si>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</si>
  <si>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</si>
  <si>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</si>
  <si>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</si>
  <si>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</si>
  <si>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</si>
  <si>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</si>
  <si>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</si>
  <si>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</si>
  <si>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</si>
  <si>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</si>
  <si>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</si>
  <si>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</si>
  <si>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</si>
  <si>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</si>
  <si>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</si>
  <si>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</si>
  <si>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</si>
  <si>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</si>
  <si>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</si>
  <si>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</si>
  <si>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</si>
  <si>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</si>
  <si>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</si>
  <si>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</si>
  <si>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</si>
  <si>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</si>
  <si>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</si>
  <si>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</si>
  <si>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</si>
  <si>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</si>
  <si>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</si>
  <si>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</si>
  <si>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</si>
  <si>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</si>
  <si>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</si>
  <si>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</si>
  <si>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</si>
  <si>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</si>
  <si>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</si>
  <si>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</si>
  <si>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</si>
  <si>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</si>
  <si>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</si>
  <si>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</si>
  <si>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</si>
  <si>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</si>
  <si>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</si>
  <si>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</si>
  <si>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</si>
  <si>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</si>
  <si>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</si>
  <si>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</si>
  <si>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</si>
  <si>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</si>
  <si>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</si>
  <si>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</si>
  <si>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</si>
  <si>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</si>
  <si>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</si>
  <si>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</si>
  <si>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</si>
  <si>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</si>
  <si>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</si>
  <si>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</si>
  <si>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</si>
  <si>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</si>
  <si>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</si>
  <si>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</si>
  <si>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</si>
  <si>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</si>
  <si>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</si>
  <si>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</si>
  <si>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</si>
  <si>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</si>
  <si>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</si>
  <si>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</si>
  <si>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</si>
  <si>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</si>
  <si>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</si>
  <si>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</si>
  <si>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</si>
  <si>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</si>
  <si>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</si>
  <si>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</si>
  <si>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</si>
  <si>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</si>
  <si>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</si>
  <si>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</si>
  <si>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</si>
  <si>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</si>
  <si>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</si>
  <si>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</si>
  <si>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</si>
  <si>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</si>
  <si>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</si>
  <si>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</si>
  <si>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</si>
  <si>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</si>
  <si>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</si>
  <si>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</si>
  <si>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</si>
  <si>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</si>
  <si>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23.02.21</t>
  </si>
  <si>
    <t xml:space="preserve">Z3 SP US </t>
  </si>
  <si>
    <t>Vor Spülung: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</si>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</sst>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8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8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0" fontId="10" fillId="17" borderId="44" xfId="3" applyFont="1" applyFill="1" applyBorder="1"/>
    <xf numFmtId="0" fontId="10" fillId="17" borderId="20" xfId="3" applyFont="1" applyFill="1" applyBorder="1"/>
    <xf numFmtId="173" fontId="10" fillId="0" borderId="0" xfId="1" applyNumberFormat="1" applyFont="1" applyFill="1" applyBorder="1"/>
    <xf numFmtId="14" fontId="6" fillId="19" borderId="14" xfId="3" applyNumberFormat="1" applyFill="1" applyBorder="1" applyAlignment="1">
      <alignment horizontal="center"/>
    </xf>
    <xf numFmtId="165" fontId="10" fillId="17" borderId="6" xfId="3" applyNumberFormat="1" applyFont="1" applyFill="1" applyBorder="1"/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167" fontId="10" fillId="17" borderId="6" xfId="3" applyNumberFormat="1" applyFont="1" applyFill="1" applyBorder="1" applyAlignment="1">
      <alignment horizontal="center"/>
    </xf>
    <xf numFmtId="0" fontId="10" fillId="17" borderId="6" xfId="3" applyFont="1" applyFill="1" applyBorder="1" applyAlignment="1">
      <alignment horizontal="center"/>
    </xf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0" fontId="1" fillId="0" borderId="0" xfId="10" applyFont="1"/>
    <xf numFmtId="14" fontId="9" fillId="19" borderId="14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US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0.4382700528036208</c:v>
                </c:pt>
                <c:pt idx="3">
                  <c:v>0.39250691475986926</c:v>
                </c:pt>
                <c:pt idx="4">
                  <c:v>0.1013326628111642</c:v>
                </c:pt>
                <c:pt idx="5">
                  <c:v>7.5433744028161932E-4</c:v>
                </c:pt>
                <c:pt idx="6">
                  <c:v>2.5144581342720644E-4</c:v>
                </c:pt>
                <c:pt idx="7">
                  <c:v>0</c:v>
                </c:pt>
                <c:pt idx="8">
                  <c:v>5.0289162685441288E-4</c:v>
                </c:pt>
                <c:pt idx="9">
                  <c:v>6.2861453356801607E-3</c:v>
                </c:pt>
                <c:pt idx="10">
                  <c:v>9.5549409102338445E-3</c:v>
                </c:pt>
                <c:pt idx="11">
                  <c:v>2.1624339954739752E-2</c:v>
                </c:pt>
                <c:pt idx="12">
                  <c:v>2.8916268544128741E-2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US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0.56172994719637925</c:v>
                </c:pt>
                <c:pt idx="4">
                  <c:v>0.16922303243650993</c:v>
                </c:pt>
                <c:pt idx="5">
                  <c:v>6.7890369625345726E-2</c:v>
                </c:pt>
                <c:pt idx="6">
                  <c:v>6.7136032185064101E-2</c:v>
                </c:pt>
                <c:pt idx="7">
                  <c:v>6.6884586371636898E-2</c:v>
                </c:pt>
                <c:pt idx="8">
                  <c:v>6.6884586371636898E-2</c:v>
                </c:pt>
                <c:pt idx="9">
                  <c:v>6.6381694744782491E-2</c:v>
                </c:pt>
                <c:pt idx="10">
                  <c:v>6.0095549409102333E-2</c:v>
                </c:pt>
                <c:pt idx="11">
                  <c:v>5.0540608498868489E-2</c:v>
                </c:pt>
                <c:pt idx="12">
                  <c:v>2.8916268544128741E-2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0.4382700528036208</c:v>
                </c:pt>
                <c:pt idx="3">
                  <c:v>0.39250691475986926</c:v>
                </c:pt>
                <c:pt idx="4">
                  <c:v>0.1013326628111642</c:v>
                </c:pt>
                <c:pt idx="5">
                  <c:v>7.5433744028161932E-4</c:v>
                </c:pt>
                <c:pt idx="6">
                  <c:v>2.5144581342720644E-4</c:v>
                </c:pt>
                <c:pt idx="7">
                  <c:v>0</c:v>
                </c:pt>
                <c:pt idx="8">
                  <c:v>5.0289162685441288E-4</c:v>
                </c:pt>
                <c:pt idx="9">
                  <c:v>6.2861453356801607E-3</c:v>
                </c:pt>
                <c:pt idx="10">
                  <c:v>9.5549409102338445E-3</c:v>
                </c:pt>
                <c:pt idx="11">
                  <c:v>2.1624339954739752E-2</c:v>
                </c:pt>
                <c:pt idx="12">
                  <c:v>2.8916268544128741E-2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0.4382700528036208</c:v>
                </c:pt>
                <c:pt idx="3">
                  <c:v>0.39250691475986926</c:v>
                </c:pt>
                <c:pt idx="4">
                  <c:v>0.1013326628111642</c:v>
                </c:pt>
                <c:pt idx="5">
                  <c:v>7.5433744028161932E-4</c:v>
                </c:pt>
                <c:pt idx="6">
                  <c:v>2.5144581342720644E-4</c:v>
                </c:pt>
                <c:pt idx="7">
                  <c:v>0</c:v>
                </c:pt>
                <c:pt idx="8">
                  <c:v>5.0289162685441288E-4</c:v>
                </c:pt>
                <c:pt idx="9">
                  <c:v>6.2861453356801607E-3</c:v>
                </c:pt>
                <c:pt idx="10">
                  <c:v>9.5549409102338445E-3</c:v>
                </c:pt>
                <c:pt idx="11">
                  <c:v>2.1624339954739752E-2</c:v>
                </c:pt>
                <c:pt idx="12">
                  <c:v>2.8916268544128741E-2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0.4382700528036208</c:v>
                </c:pt>
                <c:pt idx="3">
                  <c:v>0.39250691475986926</c:v>
                </c:pt>
                <c:pt idx="4">
                  <c:v>0.1013326628111642</c:v>
                </c:pt>
                <c:pt idx="5">
                  <c:v>7.5433744028161932E-4</c:v>
                </c:pt>
                <c:pt idx="6">
                  <c:v>2.5144581342720644E-4</c:v>
                </c:pt>
                <c:pt idx="7">
                  <c:v>0</c:v>
                </c:pt>
                <c:pt idx="8">
                  <c:v>5.0289162685441288E-4</c:v>
                </c:pt>
                <c:pt idx="9">
                  <c:v>6.2861453356801607E-3</c:v>
                </c:pt>
                <c:pt idx="10">
                  <c:v>9.5549409102338445E-3</c:v>
                </c:pt>
                <c:pt idx="11">
                  <c:v>2.1624339954739752E-2</c:v>
                </c:pt>
                <c:pt idx="12">
                  <c:v>2.8916268544128741E-2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7.5685757111595238E-5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Normal="100" workbookViewId="0">
      <selection activeCell="C5" sqref="C5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9">
        <v>44452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80"/>
      <c r="D6" s="380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482" t="s">
        <v>225</v>
      </c>
      <c r="D7" s="263"/>
      <c r="E7" s="481" t="s">
        <v>226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227</v>
      </c>
      <c r="D8" s="263"/>
      <c r="E8" s="318" t="s">
        <v>224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19900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7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8"/>
      <c r="B11" s="274">
        <v>125</v>
      </c>
      <c r="C11" s="273">
        <f t="shared" ref="C11:C22" si="0">K33+K55+K77+K99</f>
        <v>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8"/>
      <c r="B12" s="274">
        <v>63</v>
      </c>
      <c r="C12" s="273">
        <f t="shared" si="0"/>
        <v>8715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9"/>
      <c r="B13" s="275">
        <v>31.5</v>
      </c>
      <c r="C13" s="273">
        <f t="shared" si="0"/>
        <v>7805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90" t="s">
        <v>45</v>
      </c>
      <c r="B14" s="276">
        <v>16</v>
      </c>
      <c r="C14" s="273">
        <f t="shared" si="0"/>
        <v>2015</v>
      </c>
      <c r="D14" s="263"/>
      <c r="I14" s="256"/>
      <c r="J14" s="256"/>
      <c r="K14" s="263"/>
    </row>
    <row r="15" spans="1:11" ht="17.25" customHeight="1" thickBot="1" x14ac:dyDescent="0.25">
      <c r="A15" s="390"/>
      <c r="B15" s="277">
        <v>8</v>
      </c>
      <c r="C15" s="273">
        <f t="shared" si="0"/>
        <v>15</v>
      </c>
      <c r="D15" s="263"/>
      <c r="I15" s="264"/>
      <c r="J15" s="264"/>
      <c r="K15" s="263"/>
    </row>
    <row r="16" spans="1:11" ht="17.25" customHeight="1" thickBot="1" x14ac:dyDescent="0.25">
      <c r="A16" s="390"/>
      <c r="B16" s="277">
        <v>4</v>
      </c>
      <c r="C16" s="273">
        <f t="shared" si="0"/>
        <v>5</v>
      </c>
      <c r="D16" s="263"/>
      <c r="I16" s="264"/>
      <c r="J16" s="264"/>
      <c r="K16" s="263"/>
    </row>
    <row r="17" spans="1:11" ht="17.25" customHeight="1" thickBot="1" x14ac:dyDescent="0.25">
      <c r="A17" s="390"/>
      <c r="B17" s="277">
        <v>2</v>
      </c>
      <c r="C17" s="273">
        <f t="shared" si="0"/>
        <v>0</v>
      </c>
      <c r="D17" s="263"/>
      <c r="I17" s="264"/>
      <c r="J17" s="264"/>
      <c r="K17" s="263"/>
    </row>
    <row r="18" spans="1:11" ht="17.25" customHeight="1" thickBot="1" x14ac:dyDescent="0.25">
      <c r="A18" s="390"/>
      <c r="B18" s="277">
        <v>1</v>
      </c>
      <c r="C18" s="273">
        <f t="shared" si="0"/>
        <v>10</v>
      </c>
      <c r="I18" s="278"/>
      <c r="K18" s="279"/>
    </row>
    <row r="19" spans="1:11" ht="17.25" customHeight="1" thickBot="1" x14ac:dyDescent="0.25">
      <c r="A19" s="391"/>
      <c r="B19" s="273">
        <v>0.5</v>
      </c>
      <c r="C19" s="273">
        <f t="shared" si="0"/>
        <v>125</v>
      </c>
      <c r="I19" s="278"/>
      <c r="K19" s="280"/>
    </row>
    <row r="20" spans="1:11" ht="17.25" customHeight="1" thickBot="1" x14ac:dyDescent="0.25">
      <c r="A20" s="392" t="s">
        <v>44</v>
      </c>
      <c r="B20" s="281">
        <v>0.25</v>
      </c>
      <c r="C20" s="273">
        <f t="shared" si="0"/>
        <v>190</v>
      </c>
      <c r="I20" s="278"/>
    </row>
    <row r="21" spans="1:11" ht="17.25" customHeight="1" thickBot="1" x14ac:dyDescent="0.25">
      <c r="A21" s="393"/>
      <c r="B21" s="282">
        <v>0.125</v>
      </c>
      <c r="C21" s="273">
        <f t="shared" si="0"/>
        <v>430</v>
      </c>
      <c r="I21" s="278"/>
      <c r="K21" s="279"/>
    </row>
    <row r="22" spans="1:11" ht="17.25" customHeight="1" thickBot="1" x14ac:dyDescent="0.25">
      <c r="A22" s="393"/>
      <c r="B22" s="282">
        <v>6.3E-2</v>
      </c>
      <c r="C22" s="273">
        <f t="shared" si="0"/>
        <v>575</v>
      </c>
      <c r="I22" s="278"/>
      <c r="K22" s="279"/>
    </row>
    <row r="23" spans="1:11" ht="17.25" customHeight="1" thickBot="1" x14ac:dyDescent="0.25">
      <c r="A23" s="394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4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5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85">
        <v>0</v>
      </c>
      <c r="F31" s="382">
        <v>0</v>
      </c>
      <c r="G31" s="382">
        <v>0</v>
      </c>
      <c r="H31" s="385">
        <v>0</v>
      </c>
      <c r="I31" s="383">
        <v>0</v>
      </c>
      <c r="J31" s="383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85">
        <v>0</v>
      </c>
      <c r="F32" s="382">
        <v>0</v>
      </c>
      <c r="G32" s="382">
        <v>0</v>
      </c>
      <c r="H32" s="385">
        <v>0</v>
      </c>
      <c r="I32" s="383">
        <v>0</v>
      </c>
      <c r="J32" s="383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85">
        <v>1545</v>
      </c>
      <c r="F33" s="382">
        <v>1545</v>
      </c>
      <c r="G33" s="382">
        <v>1545</v>
      </c>
      <c r="H33" s="385">
        <v>1545</v>
      </c>
      <c r="I33" s="383">
        <v>1545</v>
      </c>
      <c r="J33" s="383">
        <v>1545</v>
      </c>
      <c r="K33" s="292">
        <f t="shared" si="1"/>
        <v>0</v>
      </c>
    </row>
    <row r="34" spans="2:11" ht="10.8" thickBot="1" x14ac:dyDescent="0.25">
      <c r="B34" s="258" t="s">
        <v>26</v>
      </c>
      <c r="C34" s="295"/>
      <c r="D34" s="294">
        <v>31.5</v>
      </c>
      <c r="E34" s="385">
        <v>1715</v>
      </c>
      <c r="F34" s="382">
        <v>1715</v>
      </c>
      <c r="G34" s="382">
        <v>1715</v>
      </c>
      <c r="H34" s="385">
        <v>10430</v>
      </c>
      <c r="I34" s="383">
        <v>10430</v>
      </c>
      <c r="J34" s="383">
        <v>10430</v>
      </c>
      <c r="K34" s="292">
        <f>AVERAGE(H34:J34)-AVERAGE(E34:G34)</f>
        <v>8715</v>
      </c>
    </row>
    <row r="35" spans="2:11" ht="10.8" thickBot="1" x14ac:dyDescent="0.25">
      <c r="B35" s="258" t="s">
        <v>27</v>
      </c>
      <c r="C35" s="296">
        <f>D47-D45</f>
        <v>19900</v>
      </c>
      <c r="D35" s="294">
        <v>16</v>
      </c>
      <c r="E35" s="385">
        <v>1755</v>
      </c>
      <c r="F35" s="382">
        <v>1755</v>
      </c>
      <c r="G35" s="382">
        <v>1755</v>
      </c>
      <c r="H35" s="385">
        <v>9560</v>
      </c>
      <c r="I35" s="383">
        <v>9560</v>
      </c>
      <c r="J35" s="383">
        <v>9560</v>
      </c>
      <c r="K35" s="292">
        <f t="shared" ref="K35:K44" si="2">AVERAGE(H35:J35)-AVERAGE(E35:G35)</f>
        <v>7805</v>
      </c>
    </row>
    <row r="36" spans="2:11" x14ac:dyDescent="0.2">
      <c r="B36" s="258" t="s">
        <v>28</v>
      </c>
      <c r="C36" s="256" t="s">
        <v>29</v>
      </c>
      <c r="D36" s="289">
        <v>8</v>
      </c>
      <c r="E36" s="385">
        <v>1495</v>
      </c>
      <c r="F36" s="382">
        <v>1495</v>
      </c>
      <c r="G36" s="382">
        <v>1495</v>
      </c>
      <c r="H36" s="385">
        <v>3510</v>
      </c>
      <c r="I36" s="383">
        <v>3510</v>
      </c>
      <c r="J36" s="383">
        <v>3510</v>
      </c>
      <c r="K36" s="292">
        <f t="shared" si="2"/>
        <v>2015</v>
      </c>
    </row>
    <row r="37" spans="2:11" x14ac:dyDescent="0.2">
      <c r="D37" s="289">
        <v>4</v>
      </c>
      <c r="E37" s="385">
        <v>1560</v>
      </c>
      <c r="F37" s="382">
        <v>1560</v>
      </c>
      <c r="G37" s="382">
        <v>1560</v>
      </c>
      <c r="H37" s="385">
        <v>1575</v>
      </c>
      <c r="I37" s="383">
        <v>1575</v>
      </c>
      <c r="J37" s="383">
        <v>1575</v>
      </c>
      <c r="K37" s="292">
        <f t="shared" si="2"/>
        <v>15</v>
      </c>
    </row>
    <row r="38" spans="2:11" x14ac:dyDescent="0.2">
      <c r="B38" s="258"/>
      <c r="C38" s="255"/>
      <c r="D38" s="289">
        <v>2</v>
      </c>
      <c r="E38" s="385">
        <v>1380</v>
      </c>
      <c r="F38" s="382">
        <v>1380</v>
      </c>
      <c r="G38" s="382">
        <v>1380</v>
      </c>
      <c r="H38" s="385">
        <v>1385</v>
      </c>
      <c r="I38" s="383">
        <v>1385</v>
      </c>
      <c r="J38" s="383">
        <v>1385</v>
      </c>
      <c r="K38" s="292">
        <f t="shared" si="2"/>
        <v>5</v>
      </c>
    </row>
    <row r="39" spans="2:11" x14ac:dyDescent="0.2">
      <c r="C39" s="255"/>
      <c r="D39" s="289">
        <v>1</v>
      </c>
      <c r="E39" s="385">
        <v>1210</v>
      </c>
      <c r="F39" s="382">
        <v>1210</v>
      </c>
      <c r="G39" s="382">
        <v>1210</v>
      </c>
      <c r="H39" s="385">
        <v>1210</v>
      </c>
      <c r="I39" s="383">
        <v>1210</v>
      </c>
      <c r="J39" s="383">
        <v>1210</v>
      </c>
      <c r="K39" s="292">
        <f t="shared" si="2"/>
        <v>0</v>
      </c>
    </row>
    <row r="40" spans="2:11" x14ac:dyDescent="0.2">
      <c r="C40" s="255"/>
      <c r="D40" s="289">
        <v>0.5</v>
      </c>
      <c r="E40" s="385">
        <v>1045</v>
      </c>
      <c r="F40" s="382">
        <v>1045</v>
      </c>
      <c r="G40" s="382">
        <v>1045</v>
      </c>
      <c r="H40" s="385">
        <v>1055</v>
      </c>
      <c r="I40" s="383">
        <v>1055</v>
      </c>
      <c r="J40" s="383">
        <v>1055</v>
      </c>
      <c r="K40" s="292">
        <f t="shared" si="2"/>
        <v>10</v>
      </c>
    </row>
    <row r="41" spans="2:11" x14ac:dyDescent="0.2">
      <c r="C41" s="255"/>
      <c r="D41" s="289">
        <v>0.25</v>
      </c>
      <c r="E41" s="385">
        <v>980</v>
      </c>
      <c r="F41" s="382">
        <v>980</v>
      </c>
      <c r="G41" s="382">
        <v>980</v>
      </c>
      <c r="H41" s="385">
        <v>1105</v>
      </c>
      <c r="I41" s="383">
        <v>1105</v>
      </c>
      <c r="J41" s="383">
        <v>1105</v>
      </c>
      <c r="K41" s="292">
        <f t="shared" si="2"/>
        <v>125</v>
      </c>
    </row>
    <row r="42" spans="2:11" x14ac:dyDescent="0.2">
      <c r="C42" s="255"/>
      <c r="D42" s="289">
        <v>0.125</v>
      </c>
      <c r="E42" s="385">
        <v>945</v>
      </c>
      <c r="F42" s="382">
        <v>945</v>
      </c>
      <c r="G42" s="382">
        <v>945</v>
      </c>
      <c r="H42" s="385">
        <v>1135</v>
      </c>
      <c r="I42" s="383">
        <v>1135</v>
      </c>
      <c r="J42" s="383">
        <v>1135</v>
      </c>
      <c r="K42" s="292">
        <f t="shared" si="2"/>
        <v>190</v>
      </c>
    </row>
    <row r="43" spans="2:11" x14ac:dyDescent="0.2">
      <c r="C43" s="255"/>
      <c r="D43" s="289">
        <v>6.3E-2</v>
      </c>
      <c r="E43" s="385">
        <v>910</v>
      </c>
      <c r="F43" s="382">
        <v>910</v>
      </c>
      <c r="G43" s="382">
        <v>910</v>
      </c>
      <c r="H43" s="385">
        <v>1340</v>
      </c>
      <c r="I43" s="383">
        <v>1340</v>
      </c>
      <c r="J43" s="383">
        <v>1340</v>
      </c>
      <c r="K43" s="292">
        <f t="shared" si="2"/>
        <v>430</v>
      </c>
    </row>
    <row r="44" spans="2:11" ht="10.8" thickBot="1" x14ac:dyDescent="0.25">
      <c r="C44" s="255"/>
      <c r="D44" s="289" t="s">
        <v>196</v>
      </c>
      <c r="E44" s="386">
        <v>1690</v>
      </c>
      <c r="F44" s="384">
        <v>1690</v>
      </c>
      <c r="G44" s="384">
        <v>1690</v>
      </c>
      <c r="H44" s="385">
        <v>2265</v>
      </c>
      <c r="I44" s="383">
        <v>2265</v>
      </c>
      <c r="J44" s="383">
        <v>2265</v>
      </c>
      <c r="K44" s="292">
        <f t="shared" si="2"/>
        <v>575</v>
      </c>
    </row>
    <row r="45" spans="2:11" ht="10.8" thickBot="1" x14ac:dyDescent="0.25">
      <c r="C45" s="298" t="s">
        <v>30</v>
      </c>
      <c r="D45" s="378">
        <f>3320+3315</f>
        <v>6635</v>
      </c>
      <c r="I45" s="278"/>
      <c r="J45" s="255" t="s">
        <v>31</v>
      </c>
      <c r="K45" s="279">
        <f>SUM(K31:K44)</f>
        <v>19885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9">
        <f>((C35-K45)/C35)</f>
        <v>7.537688442211055E-4</v>
      </c>
    </row>
    <row r="47" spans="2:11" ht="10.8" thickBot="1" x14ac:dyDescent="0.25">
      <c r="B47" s="298" t="s">
        <v>33</v>
      </c>
      <c r="C47" s="298"/>
      <c r="D47" s="377">
        <f>13790+12745</f>
        <v>26535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1">
        <f>D45+K45</f>
        <v>26520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0" t="s">
        <v>20</v>
      </c>
      <c r="D1" s="451"/>
      <c r="E1" s="451"/>
      <c r="F1" s="452"/>
    </row>
    <row r="2" spans="1:11" ht="16.2" thickBot="1" x14ac:dyDescent="0.35">
      <c r="B2" s="22" t="s">
        <v>3</v>
      </c>
      <c r="C2" s="453" t="s">
        <v>5</v>
      </c>
      <c r="D2" s="454"/>
      <c r="E2" s="454"/>
      <c r="F2" s="455"/>
    </row>
    <row r="3" spans="1:11" x14ac:dyDescent="0.25">
      <c r="B3" s="19" t="s">
        <v>1</v>
      </c>
      <c r="C3" s="456">
        <f>'Input-data'!C4</f>
        <v>44452</v>
      </c>
      <c r="D3" s="456"/>
      <c r="E3" s="456"/>
      <c r="F3" s="457"/>
    </row>
    <row r="4" spans="1:11" x14ac:dyDescent="0.25">
      <c r="B4" s="20" t="s">
        <v>42</v>
      </c>
      <c r="C4" s="444">
        <f>'Input-data'!C5</f>
        <v>0</v>
      </c>
      <c r="D4" s="444"/>
      <c r="E4" s="444"/>
      <c r="F4" s="445"/>
    </row>
    <row r="5" spans="1:11" x14ac:dyDescent="0.25">
      <c r="B5" s="20" t="s">
        <v>43</v>
      </c>
      <c r="C5" s="446">
        <f>'Input-data'!C6</f>
        <v>0</v>
      </c>
      <c r="D5" s="446"/>
      <c r="E5" s="446"/>
      <c r="F5" s="447"/>
    </row>
    <row r="6" spans="1:11" x14ac:dyDescent="0.25">
      <c r="B6" s="20" t="s">
        <v>0</v>
      </c>
      <c r="C6" s="458" t="str">
        <f>'Input-data'!C7</f>
        <v xml:space="preserve">Z3 SP US </v>
      </c>
      <c r="D6" s="458"/>
      <c r="E6" s="458"/>
      <c r="F6" s="459"/>
      <c r="G6" s="7"/>
    </row>
    <row r="7" spans="1:11" x14ac:dyDescent="0.25">
      <c r="B7" s="20" t="s">
        <v>4</v>
      </c>
      <c r="C7" s="442" t="str">
        <f>'Input-data'!C8</f>
        <v>US</v>
      </c>
      <c r="D7" s="442"/>
      <c r="E7" s="442"/>
      <c r="F7" s="443"/>
      <c r="G7" s="7"/>
    </row>
    <row r="8" spans="1:11" x14ac:dyDescent="0.25">
      <c r="B8" s="20" t="s">
        <v>11</v>
      </c>
      <c r="C8" s="448">
        <f>(C9-D12)/D12</f>
        <v>7.5433744028161932E-4</v>
      </c>
      <c r="D8" s="448"/>
      <c r="E8" s="448"/>
      <c r="F8" s="449"/>
      <c r="G8" s="7"/>
    </row>
    <row r="9" spans="1:11" ht="13.8" thickBot="1" x14ac:dyDescent="0.3">
      <c r="B9" s="224" t="s">
        <v>6</v>
      </c>
      <c r="C9" s="460">
        <f>'Input-data'!C9</f>
        <v>19900</v>
      </c>
      <c r="D9" s="460"/>
      <c r="E9" s="460"/>
      <c r="F9" s="461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5" t="s">
        <v>52</v>
      </c>
      <c r="B11" s="230">
        <v>250</v>
      </c>
      <c r="C11" s="242">
        <f>'Input-data'!C10</f>
        <v>0</v>
      </c>
      <c r="D11" s="243">
        <f t="shared" ref="D11:D24" si="0">D12+C11</f>
        <v>19885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6"/>
      <c r="B12" s="231">
        <v>125</v>
      </c>
      <c r="C12" s="242">
        <f>'Input-data'!C11</f>
        <v>0</v>
      </c>
      <c r="D12" s="244">
        <f t="shared" si="0"/>
        <v>19885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437"/>
      <c r="B13" s="231">
        <v>63</v>
      </c>
      <c r="C13" s="242">
        <f>'Input-data'!C12</f>
        <v>8715</v>
      </c>
      <c r="D13" s="244">
        <f t="shared" si="0"/>
        <v>19885</v>
      </c>
      <c r="E13" s="246">
        <f t="shared" si="2"/>
        <v>0.4382700528036208</v>
      </c>
      <c r="F13" s="248">
        <f t="shared" si="1"/>
        <v>1</v>
      </c>
      <c r="G13" s="7"/>
    </row>
    <row r="14" spans="1:11" ht="17.25" customHeight="1" x14ac:dyDescent="0.25">
      <c r="A14" s="439" t="s">
        <v>53</v>
      </c>
      <c r="B14" s="232">
        <v>31.5</v>
      </c>
      <c r="C14" s="242">
        <f>'Input-data'!C13</f>
        <v>7805</v>
      </c>
      <c r="D14" s="244">
        <f t="shared" si="0"/>
        <v>11170</v>
      </c>
      <c r="E14" s="246">
        <f t="shared" si="2"/>
        <v>0.39250691475986926</v>
      </c>
      <c r="F14" s="248">
        <f t="shared" si="1"/>
        <v>0.56172994719637925</v>
      </c>
      <c r="G14" s="7"/>
    </row>
    <row r="15" spans="1:11" ht="17.25" customHeight="1" x14ac:dyDescent="0.25">
      <c r="A15" s="440"/>
      <c r="B15" s="232">
        <v>16</v>
      </c>
      <c r="C15" s="242">
        <f>'Input-data'!C14</f>
        <v>2015</v>
      </c>
      <c r="D15" s="244">
        <f t="shared" si="0"/>
        <v>3365</v>
      </c>
      <c r="E15" s="246">
        <f t="shared" si="2"/>
        <v>0.1013326628111642</v>
      </c>
      <c r="F15" s="248">
        <f t="shared" si="1"/>
        <v>0.16922303243650993</v>
      </c>
      <c r="G15" s="7"/>
    </row>
    <row r="16" spans="1:11" ht="17.25" customHeight="1" x14ac:dyDescent="0.25">
      <c r="A16" s="440"/>
      <c r="B16" s="232">
        <v>8</v>
      </c>
      <c r="C16" s="242">
        <f>'Input-data'!C15</f>
        <v>15</v>
      </c>
      <c r="D16" s="244">
        <f t="shared" si="0"/>
        <v>1350</v>
      </c>
      <c r="E16" s="246">
        <f t="shared" si="2"/>
        <v>7.5433744028161932E-4</v>
      </c>
      <c r="F16" s="248">
        <f t="shared" si="1"/>
        <v>6.7890369625345726E-2</v>
      </c>
      <c r="G16" s="7"/>
      <c r="H16" s="43"/>
      <c r="I16" s="43"/>
      <c r="J16" s="43"/>
      <c r="K16" s="43"/>
    </row>
    <row r="17" spans="1:8" ht="17.25" customHeight="1" x14ac:dyDescent="0.25">
      <c r="A17" s="440"/>
      <c r="B17" s="232">
        <v>4</v>
      </c>
      <c r="C17" s="242">
        <f>'Input-data'!C16</f>
        <v>5</v>
      </c>
      <c r="D17" s="244">
        <f t="shared" si="0"/>
        <v>1335</v>
      </c>
      <c r="E17" s="246">
        <f>C17/$D$11</f>
        <v>2.5144581342720644E-4</v>
      </c>
      <c r="F17" s="248">
        <f t="shared" si="1"/>
        <v>6.7136032185064101E-2</v>
      </c>
      <c r="G17" s="7"/>
    </row>
    <row r="18" spans="1:8" ht="17.25" customHeight="1" x14ac:dyDescent="0.25">
      <c r="A18" s="441"/>
      <c r="B18" s="232">
        <v>2</v>
      </c>
      <c r="C18" s="242">
        <f>'Input-data'!C17</f>
        <v>0</v>
      </c>
      <c r="D18" s="244">
        <f t="shared" si="0"/>
        <v>1330</v>
      </c>
      <c r="E18" s="246">
        <f t="shared" si="2"/>
        <v>0</v>
      </c>
      <c r="F18" s="248">
        <f t="shared" si="1"/>
        <v>6.6884586371636898E-2</v>
      </c>
      <c r="G18" s="7"/>
      <c r="H18" s="12"/>
    </row>
    <row r="19" spans="1:8" ht="17.25" customHeight="1" x14ac:dyDescent="0.25">
      <c r="A19" s="438" t="s">
        <v>54</v>
      </c>
      <c r="B19" s="231">
        <v>1</v>
      </c>
      <c r="C19" s="242">
        <f>'Input-data'!C18</f>
        <v>10</v>
      </c>
      <c r="D19" s="244">
        <f t="shared" si="0"/>
        <v>1330</v>
      </c>
      <c r="E19" s="246">
        <f t="shared" si="2"/>
        <v>5.0289162685441288E-4</v>
      </c>
      <c r="F19" s="248">
        <f t="shared" si="1"/>
        <v>6.6884586371636898E-2</v>
      </c>
      <c r="G19" s="7"/>
    </row>
    <row r="20" spans="1:8" ht="17.25" customHeight="1" x14ac:dyDescent="0.25">
      <c r="A20" s="436"/>
      <c r="B20" s="231">
        <v>0.5</v>
      </c>
      <c r="C20" s="242">
        <f>'Input-data'!C19</f>
        <v>125</v>
      </c>
      <c r="D20" s="244">
        <f t="shared" si="0"/>
        <v>1320</v>
      </c>
      <c r="E20" s="246">
        <f t="shared" si="2"/>
        <v>6.2861453356801607E-3</v>
      </c>
      <c r="F20" s="248">
        <f t="shared" si="1"/>
        <v>6.6381694744782491E-2</v>
      </c>
      <c r="G20" s="7"/>
    </row>
    <row r="21" spans="1:8" ht="17.25" customHeight="1" x14ac:dyDescent="0.25">
      <c r="A21" s="436"/>
      <c r="B21" s="233">
        <v>0.25</v>
      </c>
      <c r="C21" s="242">
        <f>'Input-data'!C20</f>
        <v>190</v>
      </c>
      <c r="D21" s="244">
        <f t="shared" si="0"/>
        <v>1195</v>
      </c>
      <c r="E21" s="246">
        <f t="shared" si="2"/>
        <v>9.5549409102338445E-3</v>
      </c>
      <c r="F21" s="248">
        <f t="shared" si="1"/>
        <v>6.0095549409102333E-2</v>
      </c>
    </row>
    <row r="22" spans="1:8" ht="17.25" customHeight="1" x14ac:dyDescent="0.25">
      <c r="A22" s="436"/>
      <c r="B22" s="233">
        <v>0.125</v>
      </c>
      <c r="C22" s="242">
        <f>'Input-data'!C21</f>
        <v>430</v>
      </c>
      <c r="D22" s="244">
        <f t="shared" si="0"/>
        <v>1005</v>
      </c>
      <c r="E22" s="246">
        <f t="shared" si="2"/>
        <v>2.1624339954739752E-2</v>
      </c>
      <c r="F22" s="248">
        <f t="shared" si="1"/>
        <v>5.0540608498868489E-2</v>
      </c>
    </row>
    <row r="23" spans="1:8" ht="17.25" customHeight="1" x14ac:dyDescent="0.25">
      <c r="A23" s="437"/>
      <c r="B23" s="233">
        <v>6.3E-2</v>
      </c>
      <c r="C23" s="242">
        <f>'Input-data'!C22</f>
        <v>575</v>
      </c>
      <c r="D23" s="244">
        <f t="shared" si="0"/>
        <v>575</v>
      </c>
      <c r="E23" s="246">
        <f t="shared" si="2"/>
        <v>2.8916268544128741E-2</v>
      </c>
      <c r="F23" s="248">
        <f t="shared" si="1"/>
        <v>2.8916268544128741E-2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5" t="s">
        <v>63</v>
      </c>
      <c r="B30" s="426"/>
      <c r="C30" s="415">
        <f ca="1">SUM(Interpolation!E3:E403)*0.0025</f>
        <v>31.560432486257643</v>
      </c>
      <c r="D30" s="416"/>
      <c r="E30" s="241" t="s">
        <v>197</v>
      </c>
      <c r="F30" s="241"/>
      <c r="G30" s="241"/>
      <c r="H30" s="241"/>
    </row>
    <row r="31" spans="1:8" ht="20.25" customHeight="1" x14ac:dyDescent="0.25">
      <c r="A31" s="427" t="s">
        <v>68</v>
      </c>
      <c r="B31" s="428"/>
      <c r="C31" s="411">
        <f ca="1">(C45*C39)^0.5</f>
        <v>28.217034928791321</v>
      </c>
      <c r="D31" s="412"/>
    </row>
    <row r="32" spans="1:8" ht="20.25" customHeight="1" x14ac:dyDescent="0.25">
      <c r="A32" s="423" t="s">
        <v>15</v>
      </c>
      <c r="B32" s="424"/>
      <c r="C32" s="411">
        <f ca="1">C31/C33</f>
        <v>15.271861042183623</v>
      </c>
      <c r="D32" s="412"/>
    </row>
    <row r="33" spans="1:6" ht="20.25" customHeight="1" x14ac:dyDescent="0.25">
      <c r="A33" s="421" t="s">
        <v>69</v>
      </c>
      <c r="B33" s="422"/>
      <c r="C33" s="411">
        <f ca="1">(C45/C39)^0.5</f>
        <v>1.8476487476444949</v>
      </c>
      <c r="D33" s="412"/>
    </row>
    <row r="34" spans="1:6" ht="20.25" customHeight="1" x14ac:dyDescent="0.25">
      <c r="A34" s="423" t="s">
        <v>12</v>
      </c>
      <c r="B34" s="424"/>
      <c r="C34" s="411">
        <f ca="1">STDEV(Interpolation!E3:E403)</f>
        <v>17.139784715633752</v>
      </c>
      <c r="D34" s="412"/>
    </row>
    <row r="35" spans="1:6" ht="20.25" customHeight="1" x14ac:dyDescent="0.25">
      <c r="A35" s="419" t="s">
        <v>76</v>
      </c>
      <c r="B35" s="420"/>
      <c r="C35" s="417">
        <f>geometric_std_dev!G21</f>
        <v>2.2154305681595541</v>
      </c>
      <c r="D35" s="418"/>
      <c r="E35" s="228"/>
    </row>
    <row r="36" spans="1:6" ht="20.25" customHeight="1" x14ac:dyDescent="0.25">
      <c r="A36" s="423" t="s">
        <v>10</v>
      </c>
      <c r="B36" s="424"/>
      <c r="C36" s="411">
        <f ca="1">SKEW(Interpolation!E3:E403)</f>
        <v>0.11022989739936423</v>
      </c>
      <c r="D36" s="412"/>
      <c r="E36" s="228"/>
      <c r="F36" s="228"/>
    </row>
    <row r="37" spans="1:6" ht="20.25" customHeight="1" x14ac:dyDescent="0.25">
      <c r="A37" s="423" t="s">
        <v>9</v>
      </c>
      <c r="B37" s="424"/>
      <c r="C37" s="411">
        <f ca="1">KURT(Interpolation!E3:E403)</f>
        <v>-0.83570010511567938</v>
      </c>
      <c r="D37" s="412"/>
      <c r="E37" s="228"/>
      <c r="F37" s="228"/>
    </row>
    <row r="38" spans="1:6" ht="20.25" customHeight="1" x14ac:dyDescent="0.25">
      <c r="A38" s="423" t="s">
        <v>7</v>
      </c>
      <c r="B38" s="424"/>
      <c r="C38" s="411">
        <f ca="1">Interpolation!E363</f>
        <v>10.534987593052108</v>
      </c>
      <c r="D38" s="412"/>
      <c r="E38" s="228"/>
      <c r="F38" s="228"/>
    </row>
    <row r="39" spans="1:6" ht="20.25" customHeight="1" x14ac:dyDescent="0.25">
      <c r="A39" s="423" t="s">
        <v>16</v>
      </c>
      <c r="B39" s="424"/>
      <c r="C39" s="411">
        <f ca="1">Interpolation!E339</f>
        <v>15.271861042183621</v>
      </c>
      <c r="D39" s="412"/>
      <c r="E39" s="228"/>
      <c r="F39" s="228"/>
    </row>
    <row r="40" spans="1:6" ht="20.25" customHeight="1" x14ac:dyDescent="0.25">
      <c r="A40" s="423" t="s">
        <v>18</v>
      </c>
      <c r="B40" s="424"/>
      <c r="C40" s="411">
        <f ca="1">Interpolation!E303</f>
        <v>19.189862267777066</v>
      </c>
      <c r="D40" s="412"/>
      <c r="E40" s="228"/>
      <c r="F40" s="228"/>
    </row>
    <row r="41" spans="1:6" ht="20.25" customHeight="1" x14ac:dyDescent="0.25">
      <c r="A41" s="421" t="s">
        <v>50</v>
      </c>
      <c r="B41" s="422"/>
      <c r="C41" s="411">
        <f ca="1">Interpolation!E283</f>
        <v>21.164349775784753</v>
      </c>
      <c r="D41" s="412"/>
      <c r="E41" s="228"/>
      <c r="F41" s="228"/>
    </row>
    <row r="42" spans="1:6" ht="20.25" customHeight="1" x14ac:dyDescent="0.3">
      <c r="A42" s="419" t="s">
        <v>51</v>
      </c>
      <c r="B42" s="420"/>
      <c r="C42" s="417">
        <f ca="1">Interpolation!E203</f>
        <v>29.062299807815499</v>
      </c>
      <c r="D42" s="418"/>
      <c r="E42" s="303">
        <f ca="1">17.5*(C42/1000)^(-1/6)</f>
        <v>31.560924688420158</v>
      </c>
      <c r="F42" s="228"/>
    </row>
    <row r="43" spans="1:6" ht="20.25" customHeight="1" x14ac:dyDescent="0.25">
      <c r="A43" s="421" t="s">
        <v>47</v>
      </c>
      <c r="B43" s="422"/>
      <c r="C43" s="411">
        <f ca="1">Interpolation!E163</f>
        <v>34.337923121055638</v>
      </c>
      <c r="D43" s="412"/>
      <c r="E43" s="304"/>
      <c r="F43" s="228"/>
    </row>
    <row r="44" spans="1:6" ht="20.25" customHeight="1" x14ac:dyDescent="0.25">
      <c r="A44" s="423" t="s">
        <v>19</v>
      </c>
      <c r="B44" s="424"/>
      <c r="C44" s="411">
        <f ca="1">Interpolation!E103</f>
        <v>45.461201950659778</v>
      </c>
      <c r="D44" s="412"/>
      <c r="E44" s="304"/>
      <c r="F44" s="228"/>
    </row>
    <row r="45" spans="1:6" ht="20.25" customHeight="1" x14ac:dyDescent="0.25">
      <c r="A45" s="429" t="s">
        <v>17</v>
      </c>
      <c r="B45" s="430"/>
      <c r="C45" s="411">
        <f ca="1">Interpolation!E67</f>
        <v>52.135169248422258</v>
      </c>
      <c r="D45" s="412"/>
      <c r="E45" s="304"/>
      <c r="F45" s="228"/>
    </row>
    <row r="46" spans="1:6" ht="20.25" customHeight="1" x14ac:dyDescent="0.25">
      <c r="A46" s="429" t="s">
        <v>8</v>
      </c>
      <c r="B46" s="430"/>
      <c r="C46" s="411">
        <f ca="1">Interpolation!E43</f>
        <v>56.584480780263902</v>
      </c>
      <c r="D46" s="412"/>
      <c r="E46" s="304">
        <f ca="1">23.5*(2*C46/1000)^(-1/6)</f>
        <v>33.789360612044376</v>
      </c>
      <c r="F46" s="228"/>
    </row>
    <row r="47" spans="1:6" ht="20.25" customHeight="1" x14ac:dyDescent="0.25">
      <c r="A47" s="431" t="s">
        <v>48</v>
      </c>
      <c r="B47" s="432"/>
      <c r="C47" s="411">
        <f ca="1">C43/C38</f>
        <v>3.2594175187924965</v>
      </c>
      <c r="D47" s="412"/>
      <c r="E47" s="228"/>
      <c r="F47" s="228"/>
    </row>
    <row r="48" spans="1:6" ht="20.25" customHeight="1" thickBot="1" x14ac:dyDescent="0.3">
      <c r="A48" s="433" t="s">
        <v>49</v>
      </c>
      <c r="B48" s="434"/>
      <c r="C48" s="413">
        <f ca="1">C41^2/(C43*C38)</f>
        <v>1.2382313865651315</v>
      </c>
      <c r="D48" s="414"/>
      <c r="E48" s="228"/>
      <c r="F48" s="228"/>
    </row>
    <row r="49" spans="1:5" ht="20.25" customHeight="1" x14ac:dyDescent="0.25">
      <c r="A49" s="396" t="s">
        <v>184</v>
      </c>
      <c r="B49" s="397"/>
      <c r="C49" s="397"/>
      <c r="D49" s="398"/>
    </row>
    <row r="50" spans="1:5" ht="20.25" customHeight="1" x14ac:dyDescent="0.25">
      <c r="A50" s="401" t="s">
        <v>179</v>
      </c>
      <c r="B50" s="402"/>
      <c r="C50" s="399">
        <f ca="1">-0.0333+(0.4665/((1000*C42/1000)^0.21))</f>
        <v>0.19660708368912572</v>
      </c>
      <c r="D50" s="400"/>
    </row>
    <row r="51" spans="1:5" ht="20.25" customHeight="1" x14ac:dyDescent="0.25">
      <c r="A51" s="403" t="s">
        <v>180</v>
      </c>
      <c r="B51" s="404"/>
      <c r="C51" s="407">
        <f ca="1">0.13+(0.21/((1000*C42/1000+0.002)^0.21))</f>
        <v>0.23349365459387242</v>
      </c>
      <c r="D51" s="408"/>
    </row>
    <row r="52" spans="1:5" ht="20.25" customHeight="1" x14ac:dyDescent="0.25">
      <c r="A52" s="401" t="s">
        <v>181</v>
      </c>
      <c r="B52" s="402"/>
      <c r="C52" s="399">
        <f>0.621*EXP(-0.457*C35)</f>
        <v>0.22562612433671866</v>
      </c>
      <c r="D52" s="400"/>
    </row>
    <row r="53" spans="1:5" ht="20.25" customHeight="1" x14ac:dyDescent="0.25">
      <c r="A53" s="403" t="s">
        <v>182</v>
      </c>
      <c r="B53" s="404"/>
      <c r="C53" s="407">
        <f>'Berechnung_Yu&amp;Stand'!J1086</f>
        <v>0.29241313107503591</v>
      </c>
      <c r="D53" s="408"/>
    </row>
    <row r="54" spans="1:5" ht="20.25" customHeight="1" thickBot="1" x14ac:dyDescent="0.3">
      <c r="A54" s="405" t="s">
        <v>183</v>
      </c>
      <c r="B54" s="406"/>
      <c r="C54" s="409">
        <f>0.353-0.068*C35+0.146*F20</f>
        <v>0.21204244879788853</v>
      </c>
      <c r="D54" s="41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63.814612019506598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63.814612019506598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63.629224039013195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63.443836058519793</v>
      </c>
    </row>
    <row r="7" spans="1:5" x14ac:dyDescent="0.25">
      <c r="A7" s="16">
        <f>Statistik!F23*100</f>
        <v>2.8916268544128743</v>
      </c>
      <c r="B7" s="18">
        <f>'Input-data'!B22</f>
        <v>6.3E-2</v>
      </c>
      <c r="D7" s="2">
        <v>99</v>
      </c>
      <c r="E7" s="6">
        <f t="shared" ca="1" si="0"/>
        <v>63.25844807802639</v>
      </c>
    </row>
    <row r="8" spans="1:5" x14ac:dyDescent="0.25">
      <c r="A8" s="16">
        <f>Statistik!F22*100</f>
        <v>5.0540608498868487</v>
      </c>
      <c r="B8" s="18">
        <v>0.125</v>
      </c>
      <c r="D8" s="2">
        <v>98.75</v>
      </c>
      <c r="E8" s="6">
        <f t="shared" ca="1" si="0"/>
        <v>63.073060097532988</v>
      </c>
    </row>
    <row r="9" spans="1:5" x14ac:dyDescent="0.25">
      <c r="A9" s="16">
        <f>Statistik!F21*100</f>
        <v>6.0095549409102329</v>
      </c>
      <c r="B9" s="18">
        <f>'Input-data'!B20</f>
        <v>0.25</v>
      </c>
      <c r="D9" s="2">
        <v>98.5</v>
      </c>
      <c r="E9" s="6">
        <f t="shared" ca="1" si="0"/>
        <v>62.887672117039585</v>
      </c>
    </row>
    <row r="10" spans="1:5" x14ac:dyDescent="0.25">
      <c r="A10" s="16">
        <f>Statistik!F20*100</f>
        <v>6.6381694744782491</v>
      </c>
      <c r="B10" s="18">
        <f>'Input-data'!B19</f>
        <v>0.5</v>
      </c>
      <c r="D10" s="2">
        <v>98.25</v>
      </c>
      <c r="E10" s="6">
        <f t="shared" ca="1" si="0"/>
        <v>62.702284136546183</v>
      </c>
    </row>
    <row r="11" spans="1:5" x14ac:dyDescent="0.25">
      <c r="A11" s="16">
        <f>Statistik!F19*100</f>
        <v>6.6884586371636896</v>
      </c>
      <c r="B11" s="18">
        <f>'Input-data'!B18</f>
        <v>1</v>
      </c>
      <c r="D11" s="2">
        <v>98</v>
      </c>
      <c r="E11" s="6">
        <f t="shared" ca="1" si="0"/>
        <v>62.51689615605278</v>
      </c>
    </row>
    <row r="12" spans="1:5" x14ac:dyDescent="0.25">
      <c r="A12" s="16">
        <f>Statistik!F18*100</f>
        <v>6.6884586371636896</v>
      </c>
      <c r="B12" s="18">
        <f>'Input-data'!B17</f>
        <v>2</v>
      </c>
      <c r="D12" s="2">
        <v>97.75</v>
      </c>
      <c r="E12" s="6">
        <f t="shared" ca="1" si="0"/>
        <v>62.331508175559378</v>
      </c>
    </row>
    <row r="13" spans="1:5" x14ac:dyDescent="0.25">
      <c r="A13" s="16">
        <f>Statistik!F17*100</f>
        <v>6.7136032185064103</v>
      </c>
      <c r="B13" s="18">
        <f>'Input-data'!B16</f>
        <v>4</v>
      </c>
      <c r="D13" s="2">
        <v>97.5</v>
      </c>
      <c r="E13" s="6">
        <f t="shared" ca="1" si="0"/>
        <v>62.146120195065976</v>
      </c>
    </row>
    <row r="14" spans="1:5" x14ac:dyDescent="0.25">
      <c r="A14" s="16">
        <f>Statistik!F16*100</f>
        <v>6.7890369625345723</v>
      </c>
      <c r="B14" s="18">
        <f>'Input-data'!B15</f>
        <v>8</v>
      </c>
      <c r="D14" s="2">
        <v>97.25</v>
      </c>
      <c r="E14" s="6">
        <f t="shared" ca="1" si="0"/>
        <v>61.960732214572573</v>
      </c>
    </row>
    <row r="15" spans="1:5" x14ac:dyDescent="0.25">
      <c r="A15" s="16">
        <f>Statistik!F15*100</f>
        <v>16.922303243650994</v>
      </c>
      <c r="B15" s="18">
        <f>'Input-data'!B14</f>
        <v>16</v>
      </c>
      <c r="D15" s="2">
        <v>97</v>
      </c>
      <c r="E15" s="6">
        <f t="shared" ca="1" si="0"/>
        <v>61.775344234079171</v>
      </c>
    </row>
    <row r="16" spans="1:5" x14ac:dyDescent="0.25">
      <c r="A16" s="16">
        <f>Statistik!F14*100</f>
        <v>56.172994719637927</v>
      </c>
      <c r="B16" s="18">
        <f>'Input-data'!B13</f>
        <v>31.5</v>
      </c>
      <c r="D16" s="2">
        <v>96.75</v>
      </c>
      <c r="E16" s="6">
        <f t="shared" ca="1" si="0"/>
        <v>61.589956253585768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61.404568273092366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61.219180292598963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61.033792312105561</v>
      </c>
    </row>
    <row r="20" spans="1:5" x14ac:dyDescent="0.25">
      <c r="D20" s="2">
        <v>95.75</v>
      </c>
      <c r="E20" s="6">
        <f t="shared" ca="1" si="0"/>
        <v>60.848404331612159</v>
      </c>
    </row>
    <row r="21" spans="1:5" x14ac:dyDescent="0.25">
      <c r="D21" s="2">
        <v>95.5</v>
      </c>
      <c r="E21" s="6">
        <f t="shared" ca="1" si="0"/>
        <v>60.663016351118756</v>
      </c>
    </row>
    <row r="22" spans="1:5" x14ac:dyDescent="0.25">
      <c r="D22" s="2">
        <v>95.25</v>
      </c>
      <c r="E22" s="6">
        <f t="shared" ca="1" si="0"/>
        <v>60.477628370625354</v>
      </c>
    </row>
    <row r="23" spans="1:5" x14ac:dyDescent="0.25">
      <c r="D23" s="2">
        <v>95</v>
      </c>
      <c r="E23" s="6">
        <f t="shared" ca="1" si="0"/>
        <v>60.292240390131951</v>
      </c>
    </row>
    <row r="24" spans="1:5" x14ac:dyDescent="0.25">
      <c r="D24" s="2">
        <v>94.75</v>
      </c>
      <c r="E24" s="6">
        <f t="shared" ca="1" si="0"/>
        <v>60.106852409638549</v>
      </c>
    </row>
    <row r="25" spans="1:5" x14ac:dyDescent="0.25">
      <c r="D25" s="2">
        <v>94.5</v>
      </c>
      <c r="E25" s="6">
        <f t="shared" ca="1" si="0"/>
        <v>59.921464429145146</v>
      </c>
    </row>
    <row r="26" spans="1:5" x14ac:dyDescent="0.25">
      <c r="D26" s="2">
        <v>94.25</v>
      </c>
      <c r="E26" s="6">
        <f t="shared" ca="1" si="0"/>
        <v>59.736076448651744</v>
      </c>
    </row>
    <row r="27" spans="1:5" x14ac:dyDescent="0.25">
      <c r="D27" s="2">
        <v>94</v>
      </c>
      <c r="E27" s="6">
        <f t="shared" ca="1" si="0"/>
        <v>59.550688468158341</v>
      </c>
    </row>
    <row r="28" spans="1:5" x14ac:dyDescent="0.25">
      <c r="D28" s="2">
        <v>93.75</v>
      </c>
      <c r="E28" s="6">
        <f t="shared" ca="1" si="0"/>
        <v>59.365300487664939</v>
      </c>
    </row>
    <row r="29" spans="1:5" x14ac:dyDescent="0.25">
      <c r="D29" s="2">
        <v>93.5</v>
      </c>
      <c r="E29" s="6">
        <f t="shared" ca="1" si="0"/>
        <v>59.179912507171537</v>
      </c>
    </row>
    <row r="30" spans="1:5" x14ac:dyDescent="0.25">
      <c r="D30" s="2">
        <v>93.25</v>
      </c>
      <c r="E30" s="6">
        <f t="shared" ca="1" si="0"/>
        <v>58.994524526678134</v>
      </c>
    </row>
    <row r="31" spans="1:5" x14ac:dyDescent="0.25">
      <c r="D31" s="2">
        <v>93</v>
      </c>
      <c r="E31" s="6">
        <f t="shared" ca="1" si="0"/>
        <v>58.809136546184732</v>
      </c>
    </row>
    <row r="32" spans="1:5" x14ac:dyDescent="0.25">
      <c r="D32" s="2">
        <v>92.75</v>
      </c>
      <c r="E32" s="6">
        <f t="shared" ca="1" si="0"/>
        <v>58.623748565691329</v>
      </c>
    </row>
    <row r="33" spans="4:5" x14ac:dyDescent="0.25">
      <c r="D33" s="2">
        <v>92.5</v>
      </c>
      <c r="E33" s="6">
        <f t="shared" ca="1" si="0"/>
        <v>58.438360585197927</v>
      </c>
    </row>
    <row r="34" spans="4:5" x14ac:dyDescent="0.25">
      <c r="D34" s="2">
        <v>92.25</v>
      </c>
      <c r="E34" s="6">
        <f t="shared" ca="1" si="0"/>
        <v>58.252972604704524</v>
      </c>
    </row>
    <row r="35" spans="4:5" x14ac:dyDescent="0.25">
      <c r="D35" s="2">
        <v>92</v>
      </c>
      <c r="E35" s="6">
        <f t="shared" ca="1" si="0"/>
        <v>58.067584624211122</v>
      </c>
    </row>
    <row r="36" spans="4:5" x14ac:dyDescent="0.25">
      <c r="D36" s="2">
        <v>91.75</v>
      </c>
      <c r="E36" s="6">
        <f t="shared" ca="1" si="0"/>
        <v>57.88219664371772</v>
      </c>
    </row>
    <row r="37" spans="4:5" x14ac:dyDescent="0.25">
      <c r="D37" s="2">
        <v>91.5</v>
      </c>
      <c r="E37" s="6">
        <f t="shared" ca="1" si="0"/>
        <v>57.696808663224317</v>
      </c>
    </row>
    <row r="38" spans="4:5" x14ac:dyDescent="0.25">
      <c r="D38" s="2">
        <v>91.25</v>
      </c>
      <c r="E38" s="6">
        <f t="shared" ca="1" si="0"/>
        <v>57.511420682730915</v>
      </c>
    </row>
    <row r="39" spans="4:5" x14ac:dyDescent="0.25">
      <c r="D39" s="2">
        <v>91</v>
      </c>
      <c r="E39" s="6">
        <f t="shared" ca="1" si="0"/>
        <v>57.326032702237512</v>
      </c>
    </row>
    <row r="40" spans="4:5" x14ac:dyDescent="0.25">
      <c r="D40" s="2">
        <v>90.75</v>
      </c>
      <c r="E40" s="6">
        <f t="shared" ca="1" si="0"/>
        <v>57.14064472174411</v>
      </c>
    </row>
    <row r="41" spans="4:5" x14ac:dyDescent="0.25">
      <c r="D41" s="2">
        <v>90.5</v>
      </c>
      <c r="E41" s="6">
        <f t="shared" ca="1" si="0"/>
        <v>56.955256741250707</v>
      </c>
    </row>
    <row r="42" spans="4:5" x14ac:dyDescent="0.25">
      <c r="D42" s="2">
        <v>90.25</v>
      </c>
      <c r="E42" s="6">
        <f t="shared" ca="1" si="0"/>
        <v>56.769868760757305</v>
      </c>
    </row>
    <row r="43" spans="4:5" x14ac:dyDescent="0.25">
      <c r="D43" s="2">
        <v>90</v>
      </c>
      <c r="E43" s="6">
        <f t="shared" ca="1" si="0"/>
        <v>56.584480780263902</v>
      </c>
    </row>
    <row r="44" spans="4:5" x14ac:dyDescent="0.25">
      <c r="D44" s="2">
        <v>89.75</v>
      </c>
      <c r="E44" s="6">
        <f t="shared" ca="1" si="0"/>
        <v>56.3990927997705</v>
      </c>
    </row>
    <row r="45" spans="4:5" x14ac:dyDescent="0.25">
      <c r="D45" s="2">
        <v>89.5</v>
      </c>
      <c r="E45" s="6">
        <f t="shared" ca="1" si="0"/>
        <v>56.213704819277098</v>
      </c>
    </row>
    <row r="46" spans="4:5" x14ac:dyDescent="0.25">
      <c r="D46" s="2">
        <v>89.25</v>
      </c>
      <c r="E46" s="6">
        <f t="shared" ca="1" si="0"/>
        <v>56.028316838783695</v>
      </c>
    </row>
    <row r="47" spans="4:5" x14ac:dyDescent="0.25">
      <c r="D47" s="2">
        <v>89</v>
      </c>
      <c r="E47" s="6">
        <f t="shared" ca="1" si="0"/>
        <v>55.842928858290293</v>
      </c>
    </row>
    <row r="48" spans="4:5" x14ac:dyDescent="0.25">
      <c r="D48" s="2">
        <v>88.75</v>
      </c>
      <c r="E48" s="6">
        <f t="shared" ca="1" si="0"/>
        <v>55.65754087779689</v>
      </c>
    </row>
    <row r="49" spans="4:5" x14ac:dyDescent="0.25">
      <c r="D49" s="2">
        <v>88.5</v>
      </c>
      <c r="E49" s="6">
        <f t="shared" ca="1" si="0"/>
        <v>55.472152897303488</v>
      </c>
    </row>
    <row r="50" spans="4:5" x14ac:dyDescent="0.25">
      <c r="D50" s="2">
        <v>88.25</v>
      </c>
      <c r="E50" s="6">
        <f t="shared" ca="1" si="0"/>
        <v>55.286764916810085</v>
      </c>
    </row>
    <row r="51" spans="4:5" x14ac:dyDescent="0.25">
      <c r="D51" s="2">
        <v>88</v>
      </c>
      <c r="E51" s="6">
        <f t="shared" ca="1" si="0"/>
        <v>55.101376936316683</v>
      </c>
    </row>
    <row r="52" spans="4:5" x14ac:dyDescent="0.25">
      <c r="D52" s="2">
        <v>87.75</v>
      </c>
      <c r="E52" s="6">
        <f t="shared" ca="1" si="0"/>
        <v>54.915988955823295</v>
      </c>
    </row>
    <row r="53" spans="4:5" x14ac:dyDescent="0.25">
      <c r="D53" s="2">
        <v>87.5</v>
      </c>
      <c r="E53" s="6">
        <f t="shared" ca="1" si="0"/>
        <v>54.730600975329892</v>
      </c>
    </row>
    <row r="54" spans="4:5" x14ac:dyDescent="0.25">
      <c r="D54" s="2">
        <v>87.25</v>
      </c>
      <c r="E54" s="6">
        <f t="shared" ca="1" si="0"/>
        <v>54.54521299483649</v>
      </c>
    </row>
    <row r="55" spans="4:5" x14ac:dyDescent="0.25">
      <c r="D55" s="2">
        <v>87</v>
      </c>
      <c r="E55" s="6">
        <f t="shared" ca="1" si="0"/>
        <v>54.359825014343087</v>
      </c>
    </row>
    <row r="56" spans="4:5" x14ac:dyDescent="0.25">
      <c r="D56" s="2">
        <v>86.75</v>
      </c>
      <c r="E56" s="6">
        <f t="shared" ca="1" si="0"/>
        <v>54.174437033849685</v>
      </c>
    </row>
    <row r="57" spans="4:5" x14ac:dyDescent="0.25">
      <c r="D57" s="2">
        <v>86.5</v>
      </c>
      <c r="E57" s="6">
        <f t="shared" ca="1" si="0"/>
        <v>53.989049053356283</v>
      </c>
    </row>
    <row r="58" spans="4:5" x14ac:dyDescent="0.25">
      <c r="D58" s="2">
        <v>86.25</v>
      </c>
      <c r="E58" s="6">
        <f t="shared" ca="1" si="0"/>
        <v>53.803661072862873</v>
      </c>
    </row>
    <row r="59" spans="4:5" x14ac:dyDescent="0.25">
      <c r="D59" s="2">
        <v>86</v>
      </c>
      <c r="E59" s="6">
        <f t="shared" ca="1" si="0"/>
        <v>53.618273092369471</v>
      </c>
    </row>
    <row r="60" spans="4:5" x14ac:dyDescent="0.25">
      <c r="D60" s="2">
        <v>85.75</v>
      </c>
      <c r="E60" s="6">
        <f t="shared" ca="1" si="0"/>
        <v>53.432885111876068</v>
      </c>
    </row>
    <row r="61" spans="4:5" x14ac:dyDescent="0.25">
      <c r="D61" s="2">
        <v>85.5</v>
      </c>
      <c r="E61" s="6">
        <f t="shared" ca="1" si="0"/>
        <v>53.247497131382666</v>
      </c>
    </row>
    <row r="62" spans="4:5" x14ac:dyDescent="0.25">
      <c r="D62" s="2">
        <v>85.25</v>
      </c>
      <c r="E62" s="6">
        <f t="shared" ca="1" si="0"/>
        <v>53.062109150889263</v>
      </c>
    </row>
    <row r="63" spans="4:5" x14ac:dyDescent="0.25">
      <c r="D63" s="2">
        <v>85</v>
      </c>
      <c r="E63" s="6">
        <f t="shared" ca="1" si="0"/>
        <v>52.876721170395861</v>
      </c>
    </row>
    <row r="64" spans="4:5" x14ac:dyDescent="0.25">
      <c r="D64" s="2">
        <v>84.75</v>
      </c>
      <c r="E64" s="6">
        <f t="shared" ca="1" si="0"/>
        <v>52.691333189902458</v>
      </c>
    </row>
    <row r="65" spans="4:5" x14ac:dyDescent="0.25">
      <c r="D65" s="2">
        <v>84.5</v>
      </c>
      <c r="E65" s="6">
        <f t="shared" ca="1" si="0"/>
        <v>52.505945209409056</v>
      </c>
    </row>
    <row r="66" spans="4:5" x14ac:dyDescent="0.25">
      <c r="D66" s="2">
        <v>84.25</v>
      </c>
      <c r="E66" s="6">
        <f t="shared" ca="1" si="0"/>
        <v>52.320557228915654</v>
      </c>
    </row>
    <row r="67" spans="4:5" x14ac:dyDescent="0.25">
      <c r="D67" s="2">
        <v>84</v>
      </c>
      <c r="E67" s="6">
        <f t="shared" ca="1" si="0"/>
        <v>52.135169248422258</v>
      </c>
    </row>
    <row r="68" spans="4:5" x14ac:dyDescent="0.25">
      <c r="D68" s="2">
        <v>83.75</v>
      </c>
      <c r="E68" s="6">
        <f t="shared" ca="1" si="0"/>
        <v>51.949781267928856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51.764393287435453</v>
      </c>
    </row>
    <row r="70" spans="4:5" x14ac:dyDescent="0.25">
      <c r="D70" s="2">
        <v>83.25</v>
      </c>
      <c r="E70" s="6">
        <f t="shared" ca="1" si="1"/>
        <v>51.579005306942051</v>
      </c>
    </row>
    <row r="71" spans="4:5" x14ac:dyDescent="0.25">
      <c r="D71" s="2">
        <v>83</v>
      </c>
      <c r="E71" s="6">
        <f t="shared" ca="1" si="1"/>
        <v>51.393617326448648</v>
      </c>
    </row>
    <row r="72" spans="4:5" x14ac:dyDescent="0.25">
      <c r="D72" s="2">
        <v>82.75</v>
      </c>
      <c r="E72" s="6">
        <f t="shared" ca="1" si="1"/>
        <v>51.208229345955246</v>
      </c>
    </row>
    <row r="73" spans="4:5" x14ac:dyDescent="0.25">
      <c r="D73" s="2">
        <v>82.5</v>
      </c>
      <c r="E73" s="6">
        <f t="shared" ca="1" si="1"/>
        <v>51.022841365461844</v>
      </c>
    </row>
    <row r="74" spans="4:5" x14ac:dyDescent="0.25">
      <c r="D74" s="2">
        <v>82.25</v>
      </c>
      <c r="E74" s="6">
        <f t="shared" ca="1" si="1"/>
        <v>50.837453384968441</v>
      </c>
    </row>
    <row r="75" spans="4:5" x14ac:dyDescent="0.25">
      <c r="D75" s="2">
        <v>82</v>
      </c>
      <c r="E75" s="6">
        <f t="shared" ca="1" si="1"/>
        <v>50.652065404475039</v>
      </c>
    </row>
    <row r="76" spans="4:5" x14ac:dyDescent="0.25">
      <c r="D76" s="2">
        <v>81.75</v>
      </c>
      <c r="E76" s="6">
        <f t="shared" ca="1" si="1"/>
        <v>50.466677423981636</v>
      </c>
    </row>
    <row r="77" spans="4:5" x14ac:dyDescent="0.25">
      <c r="D77" s="2">
        <v>81.5</v>
      </c>
      <c r="E77" s="6">
        <f t="shared" ca="1" si="1"/>
        <v>50.281289443488234</v>
      </c>
    </row>
    <row r="78" spans="4:5" x14ac:dyDescent="0.25">
      <c r="D78" s="2">
        <v>81.25</v>
      </c>
      <c r="E78" s="6">
        <f t="shared" ca="1" si="1"/>
        <v>50.095901462994831</v>
      </c>
    </row>
    <row r="79" spans="4:5" x14ac:dyDescent="0.25">
      <c r="D79" s="2">
        <v>81</v>
      </c>
      <c r="E79" s="6">
        <f t="shared" ca="1" si="1"/>
        <v>49.910513482501429</v>
      </c>
    </row>
    <row r="80" spans="4:5" x14ac:dyDescent="0.25">
      <c r="D80" s="2">
        <v>80.75</v>
      </c>
      <c r="E80" s="6">
        <f t="shared" ca="1" si="1"/>
        <v>49.725125502008027</v>
      </c>
    </row>
    <row r="81" spans="4:5" x14ac:dyDescent="0.25">
      <c r="D81" s="2">
        <v>80.5</v>
      </c>
      <c r="E81" s="6">
        <f t="shared" ca="1" si="1"/>
        <v>49.539737521514624</v>
      </c>
    </row>
    <row r="82" spans="4:5" x14ac:dyDescent="0.25">
      <c r="D82" s="2">
        <v>80.25</v>
      </c>
      <c r="E82" s="6">
        <f t="shared" ca="1" si="1"/>
        <v>49.354349541021222</v>
      </c>
    </row>
    <row r="83" spans="4:5" x14ac:dyDescent="0.25">
      <c r="D83" s="2">
        <v>80</v>
      </c>
      <c r="E83" s="6">
        <f t="shared" ca="1" si="1"/>
        <v>49.168961560527819</v>
      </c>
    </row>
    <row r="84" spans="4:5" x14ac:dyDescent="0.25">
      <c r="D84" s="2">
        <v>79.75</v>
      </c>
      <c r="E84" s="6">
        <f t="shared" ca="1" si="1"/>
        <v>48.983573580034417</v>
      </c>
    </row>
    <row r="85" spans="4:5" x14ac:dyDescent="0.25">
      <c r="D85" s="2">
        <v>79.5</v>
      </c>
      <c r="E85" s="6">
        <f t="shared" ca="1" si="1"/>
        <v>48.798185599541014</v>
      </c>
    </row>
    <row r="86" spans="4:5" x14ac:dyDescent="0.25">
      <c r="D86" s="2">
        <v>79.25</v>
      </c>
      <c r="E86" s="6">
        <f t="shared" ca="1" si="1"/>
        <v>48.612797619047612</v>
      </c>
    </row>
    <row r="87" spans="4:5" x14ac:dyDescent="0.25">
      <c r="D87" s="2">
        <v>79</v>
      </c>
      <c r="E87" s="6">
        <f t="shared" ca="1" si="1"/>
        <v>48.427409638554209</v>
      </c>
    </row>
    <row r="88" spans="4:5" x14ac:dyDescent="0.25">
      <c r="D88" s="2">
        <v>78.75</v>
      </c>
      <c r="E88" s="6">
        <f t="shared" ca="1" si="1"/>
        <v>48.242021658060807</v>
      </c>
    </row>
    <row r="89" spans="4:5" x14ac:dyDescent="0.25">
      <c r="D89" s="2">
        <v>78.5</v>
      </c>
      <c r="E89" s="6">
        <f t="shared" ca="1" si="1"/>
        <v>48.056633677567405</v>
      </c>
    </row>
    <row r="90" spans="4:5" x14ac:dyDescent="0.25">
      <c r="D90" s="2">
        <v>78.25</v>
      </c>
      <c r="E90" s="6">
        <f t="shared" ca="1" si="1"/>
        <v>47.871245697074002</v>
      </c>
    </row>
    <row r="91" spans="4:5" x14ac:dyDescent="0.25">
      <c r="D91" s="2">
        <v>78</v>
      </c>
      <c r="E91" s="6">
        <f t="shared" ca="1" si="1"/>
        <v>47.6858577165806</v>
      </c>
    </row>
    <row r="92" spans="4:5" x14ac:dyDescent="0.25">
      <c r="D92" s="2">
        <v>77.75</v>
      </c>
      <c r="E92" s="6">
        <f t="shared" ca="1" si="1"/>
        <v>47.500469736087197</v>
      </c>
    </row>
    <row r="93" spans="4:5" x14ac:dyDescent="0.25">
      <c r="D93" s="2">
        <v>77.5</v>
      </c>
      <c r="E93" s="6">
        <f t="shared" ca="1" si="1"/>
        <v>47.315081755593795</v>
      </c>
    </row>
    <row r="94" spans="4:5" x14ac:dyDescent="0.25">
      <c r="D94" s="2">
        <v>77.25</v>
      </c>
      <c r="E94" s="6">
        <f t="shared" ca="1" si="1"/>
        <v>47.129693775100392</v>
      </c>
    </row>
    <row r="95" spans="4:5" x14ac:dyDescent="0.25">
      <c r="D95" s="2">
        <v>77</v>
      </c>
      <c r="E95" s="6">
        <f t="shared" ca="1" si="1"/>
        <v>46.94430579460699</v>
      </c>
    </row>
    <row r="96" spans="4:5" x14ac:dyDescent="0.25">
      <c r="D96" s="2">
        <v>76.75</v>
      </c>
      <c r="E96" s="6">
        <f t="shared" ca="1" si="1"/>
        <v>46.758917814113587</v>
      </c>
    </row>
    <row r="97" spans="4:5" x14ac:dyDescent="0.25">
      <c r="D97" s="2">
        <v>76.5</v>
      </c>
      <c r="E97" s="6">
        <f t="shared" ca="1" si="1"/>
        <v>46.573529833620185</v>
      </c>
    </row>
    <row r="98" spans="4:5" x14ac:dyDescent="0.25">
      <c r="D98" s="2">
        <v>76.25</v>
      </c>
      <c r="E98" s="6">
        <f t="shared" ca="1" si="1"/>
        <v>46.388141853126783</v>
      </c>
    </row>
    <row r="99" spans="4:5" x14ac:dyDescent="0.25">
      <c r="D99" s="2">
        <v>76</v>
      </c>
      <c r="E99" s="6">
        <f t="shared" ca="1" si="1"/>
        <v>46.20275387263338</v>
      </c>
    </row>
    <row r="100" spans="4:5" x14ac:dyDescent="0.25">
      <c r="D100" s="2">
        <v>75.75</v>
      </c>
      <c r="E100" s="6">
        <f t="shared" ca="1" si="1"/>
        <v>46.017365892139985</v>
      </c>
    </row>
    <row r="101" spans="4:5" x14ac:dyDescent="0.25">
      <c r="D101" s="2">
        <v>75.5</v>
      </c>
      <c r="E101" s="6">
        <f t="shared" ca="1" si="1"/>
        <v>45.831977911646582</v>
      </c>
    </row>
    <row r="102" spans="4:5" x14ac:dyDescent="0.25">
      <c r="D102" s="2">
        <v>75.25</v>
      </c>
      <c r="E102" s="6">
        <f t="shared" ca="1" si="1"/>
        <v>45.64658993115318</v>
      </c>
    </row>
    <row r="103" spans="4:5" x14ac:dyDescent="0.25">
      <c r="D103" s="2">
        <v>75</v>
      </c>
      <c r="E103" s="6">
        <f t="shared" ca="1" si="1"/>
        <v>45.461201950659778</v>
      </c>
    </row>
    <row r="104" spans="4:5" x14ac:dyDescent="0.25">
      <c r="D104" s="2">
        <v>74.75</v>
      </c>
      <c r="E104" s="6">
        <f t="shared" ca="1" si="1"/>
        <v>45.275813970166375</v>
      </c>
    </row>
    <row r="105" spans="4:5" x14ac:dyDescent="0.25">
      <c r="D105" s="2">
        <v>74.5</v>
      </c>
      <c r="E105" s="6">
        <f t="shared" ca="1" si="1"/>
        <v>45.090425989672973</v>
      </c>
    </row>
    <row r="106" spans="4:5" x14ac:dyDescent="0.25">
      <c r="D106" s="2">
        <v>74.25</v>
      </c>
      <c r="E106" s="6">
        <f t="shared" ca="1" si="1"/>
        <v>44.90503800917957</v>
      </c>
    </row>
    <row r="107" spans="4:5" x14ac:dyDescent="0.25">
      <c r="D107" s="2">
        <v>74</v>
      </c>
      <c r="E107" s="6">
        <f t="shared" ca="1" si="1"/>
        <v>44.719650028686168</v>
      </c>
    </row>
    <row r="108" spans="4:5" x14ac:dyDescent="0.25">
      <c r="D108" s="2">
        <v>73.75</v>
      </c>
      <c r="E108" s="6">
        <f t="shared" ca="1" si="1"/>
        <v>44.534262048192765</v>
      </c>
    </row>
    <row r="109" spans="4:5" x14ac:dyDescent="0.25">
      <c r="D109" s="2">
        <v>73.5</v>
      </c>
      <c r="E109" s="6">
        <f t="shared" ca="1" si="1"/>
        <v>44.348874067699363</v>
      </c>
    </row>
    <row r="110" spans="4:5" x14ac:dyDescent="0.25">
      <c r="D110" s="2">
        <v>73.25</v>
      </c>
      <c r="E110" s="6">
        <f t="shared" ca="1" si="1"/>
        <v>44.16348608720596</v>
      </c>
    </row>
    <row r="111" spans="4:5" x14ac:dyDescent="0.25">
      <c r="D111" s="2">
        <v>73</v>
      </c>
      <c r="E111" s="6">
        <f t="shared" ca="1" si="1"/>
        <v>43.978098106712558</v>
      </c>
    </row>
    <row r="112" spans="4:5" x14ac:dyDescent="0.25">
      <c r="D112" s="2">
        <v>72.75</v>
      </c>
      <c r="E112" s="6">
        <f t="shared" ca="1" si="1"/>
        <v>43.792710126219156</v>
      </c>
    </row>
    <row r="113" spans="4:5" x14ac:dyDescent="0.25">
      <c r="D113" s="2">
        <v>72.5</v>
      </c>
      <c r="E113" s="6">
        <f t="shared" ca="1" si="1"/>
        <v>43.607322145725753</v>
      </c>
    </row>
    <row r="114" spans="4:5" x14ac:dyDescent="0.25">
      <c r="D114" s="2">
        <v>72.25</v>
      </c>
      <c r="E114" s="6">
        <f t="shared" ca="1" si="1"/>
        <v>43.421934165232351</v>
      </c>
    </row>
    <row r="115" spans="4:5" x14ac:dyDescent="0.25">
      <c r="D115" s="2">
        <v>72</v>
      </c>
      <c r="E115" s="6">
        <f t="shared" ca="1" si="1"/>
        <v>43.236546184738948</v>
      </c>
    </row>
    <row r="116" spans="4:5" x14ac:dyDescent="0.25">
      <c r="D116" s="2">
        <v>71.75</v>
      </c>
      <c r="E116" s="6">
        <f t="shared" ca="1" si="1"/>
        <v>43.051158204245546</v>
      </c>
    </row>
    <row r="117" spans="4:5" x14ac:dyDescent="0.25">
      <c r="D117" s="2">
        <v>71.5</v>
      </c>
      <c r="E117" s="6">
        <f t="shared" ca="1" si="1"/>
        <v>42.865770223752143</v>
      </c>
    </row>
    <row r="118" spans="4:5" x14ac:dyDescent="0.25">
      <c r="D118" s="2">
        <v>71.25</v>
      </c>
      <c r="E118" s="6">
        <f t="shared" ca="1" si="1"/>
        <v>42.680382243258741</v>
      </c>
    </row>
    <row r="119" spans="4:5" x14ac:dyDescent="0.25">
      <c r="D119" s="2">
        <v>71</v>
      </c>
      <c r="E119" s="6">
        <f t="shared" ca="1" si="1"/>
        <v>42.494994262765339</v>
      </c>
    </row>
    <row r="120" spans="4:5" x14ac:dyDescent="0.25">
      <c r="D120" s="2">
        <v>70.75</v>
      </c>
      <c r="E120" s="6">
        <f t="shared" ca="1" si="1"/>
        <v>42.309606282271936</v>
      </c>
    </row>
    <row r="121" spans="4:5" x14ac:dyDescent="0.25">
      <c r="D121" s="2">
        <v>70.5</v>
      </c>
      <c r="E121" s="6">
        <f t="shared" ca="1" si="1"/>
        <v>42.124218301778534</v>
      </c>
    </row>
    <row r="122" spans="4:5" x14ac:dyDescent="0.25">
      <c r="D122" s="2">
        <v>70.25</v>
      </c>
      <c r="E122" s="6">
        <f t="shared" ca="1" si="1"/>
        <v>41.938830321285131</v>
      </c>
    </row>
    <row r="123" spans="4:5" x14ac:dyDescent="0.25">
      <c r="D123" s="2">
        <v>70</v>
      </c>
      <c r="E123" s="6">
        <f t="shared" ca="1" si="1"/>
        <v>41.753442340791729</v>
      </c>
    </row>
    <row r="124" spans="4:5" x14ac:dyDescent="0.25">
      <c r="D124" s="2">
        <v>69.75</v>
      </c>
      <c r="E124" s="6">
        <f t="shared" ca="1" si="1"/>
        <v>41.568054360298326</v>
      </c>
    </row>
    <row r="125" spans="4:5" x14ac:dyDescent="0.25">
      <c r="D125" s="2">
        <v>69.5</v>
      </c>
      <c r="E125" s="6">
        <f t="shared" ca="1" si="1"/>
        <v>41.382666379804924</v>
      </c>
    </row>
    <row r="126" spans="4:5" x14ac:dyDescent="0.25">
      <c r="D126" s="2">
        <v>69.25</v>
      </c>
      <c r="E126" s="6">
        <f t="shared" ca="1" si="1"/>
        <v>41.197278399311521</v>
      </c>
    </row>
    <row r="127" spans="4:5" x14ac:dyDescent="0.25">
      <c r="D127" s="2">
        <v>69</v>
      </c>
      <c r="E127" s="6">
        <f t="shared" ca="1" si="1"/>
        <v>41.011890418818119</v>
      </c>
    </row>
    <row r="128" spans="4:5" x14ac:dyDescent="0.25">
      <c r="D128" s="2">
        <v>68.75</v>
      </c>
      <c r="E128" s="6">
        <f t="shared" ca="1" si="1"/>
        <v>40.826502438324717</v>
      </c>
    </row>
    <row r="129" spans="4:5" x14ac:dyDescent="0.25">
      <c r="D129" s="2">
        <v>68.5</v>
      </c>
      <c r="E129" s="6">
        <f t="shared" ca="1" si="1"/>
        <v>40.641114457831314</v>
      </c>
    </row>
    <row r="130" spans="4:5" x14ac:dyDescent="0.25">
      <c r="D130" s="2">
        <v>68.25</v>
      </c>
      <c r="E130" s="6">
        <f t="shared" ca="1" si="1"/>
        <v>40.455726477337912</v>
      </c>
    </row>
    <row r="131" spans="4:5" x14ac:dyDescent="0.25">
      <c r="D131" s="2">
        <v>68</v>
      </c>
      <c r="E131" s="6">
        <f t="shared" ca="1" si="1"/>
        <v>40.270338496844516</v>
      </c>
    </row>
    <row r="132" spans="4:5" x14ac:dyDescent="0.25">
      <c r="D132" s="2">
        <v>67.75</v>
      </c>
      <c r="E132" s="6">
        <f t="shared" ca="1" si="1"/>
        <v>40.084950516351114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39.899562535857712</v>
      </c>
    </row>
    <row r="134" spans="4:5" x14ac:dyDescent="0.25">
      <c r="D134" s="2">
        <v>67.25</v>
      </c>
      <c r="E134" s="6">
        <f t="shared" ca="1" si="2"/>
        <v>39.714174555364309</v>
      </c>
    </row>
    <row r="135" spans="4:5" x14ac:dyDescent="0.25">
      <c r="D135" s="2">
        <v>67</v>
      </c>
      <c r="E135" s="6">
        <f t="shared" ca="1" si="2"/>
        <v>39.528786574870907</v>
      </c>
    </row>
    <row r="136" spans="4:5" x14ac:dyDescent="0.25">
      <c r="D136" s="2">
        <v>66.75</v>
      </c>
      <c r="E136" s="6">
        <f t="shared" ca="1" si="2"/>
        <v>39.343398594377504</v>
      </c>
    </row>
    <row r="137" spans="4:5" x14ac:dyDescent="0.25">
      <c r="D137" s="2">
        <v>66.5</v>
      </c>
      <c r="E137" s="6">
        <f t="shared" ca="1" si="2"/>
        <v>39.158010613884102</v>
      </c>
    </row>
    <row r="138" spans="4:5" x14ac:dyDescent="0.25">
      <c r="D138" s="2">
        <v>66.25</v>
      </c>
      <c r="E138" s="6">
        <f t="shared" ca="1" si="2"/>
        <v>38.972622633390699</v>
      </c>
    </row>
    <row r="139" spans="4:5" x14ac:dyDescent="0.25">
      <c r="D139" s="2">
        <v>66</v>
      </c>
      <c r="E139" s="6">
        <f t="shared" ca="1" si="2"/>
        <v>38.787234652897297</v>
      </c>
    </row>
    <row r="140" spans="4:5" x14ac:dyDescent="0.25">
      <c r="D140" s="2">
        <v>65.75</v>
      </c>
      <c r="E140" s="6">
        <f t="shared" ca="1" si="2"/>
        <v>38.601846672403894</v>
      </c>
    </row>
    <row r="141" spans="4:5" x14ac:dyDescent="0.25">
      <c r="D141" s="2">
        <v>65.5</v>
      </c>
      <c r="E141" s="6">
        <f t="shared" ca="1" si="2"/>
        <v>38.416458691910492</v>
      </c>
    </row>
    <row r="142" spans="4:5" x14ac:dyDescent="0.25">
      <c r="D142" s="2">
        <v>65.25</v>
      </c>
      <c r="E142" s="6">
        <f t="shared" ca="1" si="2"/>
        <v>38.23107071141709</v>
      </c>
    </row>
    <row r="143" spans="4:5" x14ac:dyDescent="0.25">
      <c r="D143" s="2">
        <v>65</v>
      </c>
      <c r="E143" s="6">
        <f t="shared" ca="1" si="2"/>
        <v>38.045682730923687</v>
      </c>
    </row>
    <row r="144" spans="4:5" x14ac:dyDescent="0.25">
      <c r="D144" s="2">
        <v>64.75</v>
      </c>
      <c r="E144" s="6">
        <f t="shared" ca="1" si="2"/>
        <v>37.860294750430285</v>
      </c>
    </row>
    <row r="145" spans="4:5" x14ac:dyDescent="0.25">
      <c r="D145" s="2">
        <v>64.5</v>
      </c>
      <c r="E145" s="6">
        <f t="shared" ca="1" si="2"/>
        <v>37.674906769936882</v>
      </c>
    </row>
    <row r="146" spans="4:5" x14ac:dyDescent="0.25">
      <c r="D146" s="2">
        <v>64.25</v>
      </c>
      <c r="E146" s="6">
        <f t="shared" ca="1" si="2"/>
        <v>37.48951878944348</v>
      </c>
    </row>
    <row r="147" spans="4:5" x14ac:dyDescent="0.25">
      <c r="D147" s="2">
        <v>64</v>
      </c>
      <c r="E147" s="6">
        <f t="shared" ca="1" si="2"/>
        <v>37.304130808950077</v>
      </c>
    </row>
    <row r="148" spans="4:5" x14ac:dyDescent="0.25">
      <c r="D148" s="2">
        <v>63.75</v>
      </c>
      <c r="E148" s="6">
        <f t="shared" ca="1" si="2"/>
        <v>37.118742828456675</v>
      </c>
    </row>
    <row r="149" spans="4:5" x14ac:dyDescent="0.25">
      <c r="D149" s="2">
        <v>63.5</v>
      </c>
      <c r="E149" s="6">
        <f t="shared" ca="1" si="2"/>
        <v>36.933354847963273</v>
      </c>
    </row>
    <row r="150" spans="4:5" x14ac:dyDescent="0.25">
      <c r="D150" s="2">
        <v>63.25</v>
      </c>
      <c r="E150" s="6">
        <f t="shared" ca="1" si="2"/>
        <v>36.74796686746987</v>
      </c>
    </row>
    <row r="151" spans="4:5" x14ac:dyDescent="0.25">
      <c r="D151" s="2">
        <v>63</v>
      </c>
      <c r="E151" s="6">
        <f t="shared" ca="1" si="2"/>
        <v>36.562578886976468</v>
      </c>
    </row>
    <row r="152" spans="4:5" x14ac:dyDescent="0.25">
      <c r="D152" s="2">
        <v>62.75</v>
      </c>
      <c r="E152" s="6">
        <f t="shared" ca="1" si="2"/>
        <v>36.377190906483065</v>
      </c>
    </row>
    <row r="153" spans="4:5" x14ac:dyDescent="0.25">
      <c r="D153" s="2">
        <v>62.5</v>
      </c>
      <c r="E153" s="6">
        <f t="shared" ca="1" si="2"/>
        <v>36.191802925989663</v>
      </c>
    </row>
    <row r="154" spans="4:5" x14ac:dyDescent="0.25">
      <c r="D154" s="2">
        <v>62.25</v>
      </c>
      <c r="E154" s="6">
        <f t="shared" ca="1" si="2"/>
        <v>36.00641494549626</v>
      </c>
    </row>
    <row r="155" spans="4:5" x14ac:dyDescent="0.25">
      <c r="D155" s="2">
        <v>62</v>
      </c>
      <c r="E155" s="6">
        <f t="shared" ca="1" si="2"/>
        <v>35.821026965002858</v>
      </c>
    </row>
    <row r="156" spans="4:5" x14ac:dyDescent="0.25">
      <c r="D156" s="2">
        <v>61.75</v>
      </c>
      <c r="E156" s="6">
        <f t="shared" ca="1" si="2"/>
        <v>35.635638984509455</v>
      </c>
    </row>
    <row r="157" spans="4:5" x14ac:dyDescent="0.25">
      <c r="D157" s="2">
        <v>61.5</v>
      </c>
      <c r="E157" s="6">
        <f t="shared" ca="1" si="2"/>
        <v>35.450251004016053</v>
      </c>
    </row>
    <row r="158" spans="4:5" x14ac:dyDescent="0.25">
      <c r="D158" s="2">
        <v>61.25</v>
      </c>
      <c r="E158" s="6">
        <f t="shared" ca="1" si="2"/>
        <v>35.264863023522651</v>
      </c>
    </row>
    <row r="159" spans="4:5" x14ac:dyDescent="0.25">
      <c r="D159" s="2">
        <v>61</v>
      </c>
      <c r="E159" s="6">
        <f t="shared" ca="1" si="2"/>
        <v>35.079475043029248</v>
      </c>
    </row>
    <row r="160" spans="4:5" x14ac:dyDescent="0.25">
      <c r="D160" s="2">
        <v>60.75</v>
      </c>
      <c r="E160" s="6">
        <f t="shared" ca="1" si="2"/>
        <v>34.894087062535846</v>
      </c>
    </row>
    <row r="161" spans="4:5" x14ac:dyDescent="0.25">
      <c r="D161" s="2">
        <v>60.5</v>
      </c>
      <c r="E161" s="6">
        <f t="shared" ca="1" si="2"/>
        <v>34.708699082042443</v>
      </c>
    </row>
    <row r="162" spans="4:5" x14ac:dyDescent="0.25">
      <c r="D162" s="2">
        <v>60.25</v>
      </c>
      <c r="E162" s="6">
        <f t="shared" ca="1" si="2"/>
        <v>34.523311101549041</v>
      </c>
    </row>
    <row r="163" spans="4:5" x14ac:dyDescent="0.25">
      <c r="D163" s="2">
        <v>60</v>
      </c>
      <c r="E163" s="6">
        <f t="shared" ca="1" si="2"/>
        <v>34.337923121055638</v>
      </c>
    </row>
    <row r="164" spans="4:5" x14ac:dyDescent="0.25">
      <c r="D164" s="2">
        <v>59.75</v>
      </c>
      <c r="E164" s="6">
        <f t="shared" ca="1" si="2"/>
        <v>34.152535140562243</v>
      </c>
    </row>
    <row r="165" spans="4:5" x14ac:dyDescent="0.25">
      <c r="D165" s="2">
        <v>59.5</v>
      </c>
      <c r="E165" s="6">
        <f t="shared" ca="1" si="2"/>
        <v>33.967147160068841</v>
      </c>
    </row>
    <row r="166" spans="4:5" x14ac:dyDescent="0.25">
      <c r="D166" s="2">
        <v>59.25</v>
      </c>
      <c r="E166" s="6">
        <f t="shared" ca="1" si="2"/>
        <v>33.781759179575438</v>
      </c>
    </row>
    <row r="167" spans="4:5" x14ac:dyDescent="0.25">
      <c r="D167" s="2">
        <v>59</v>
      </c>
      <c r="E167" s="6">
        <f t="shared" ca="1" si="2"/>
        <v>33.596371199082036</v>
      </c>
    </row>
    <row r="168" spans="4:5" x14ac:dyDescent="0.25">
      <c r="D168" s="2">
        <v>58.75</v>
      </c>
      <c r="E168" s="6">
        <f t="shared" ca="1" si="2"/>
        <v>33.410983218588633</v>
      </c>
    </row>
    <row r="169" spans="4:5" x14ac:dyDescent="0.25">
      <c r="D169" s="2">
        <v>58.5</v>
      </c>
      <c r="E169" s="6">
        <f t="shared" ca="1" si="2"/>
        <v>33.225595238095231</v>
      </c>
    </row>
    <row r="170" spans="4:5" x14ac:dyDescent="0.25">
      <c r="D170" s="2">
        <v>58.25</v>
      </c>
      <c r="E170" s="6">
        <f t="shared" ca="1" si="2"/>
        <v>33.040207257601828</v>
      </c>
    </row>
    <row r="171" spans="4:5" x14ac:dyDescent="0.25">
      <c r="D171" s="2">
        <v>58</v>
      </c>
      <c r="E171" s="6">
        <f t="shared" ca="1" si="2"/>
        <v>32.854819277108426</v>
      </c>
    </row>
    <row r="172" spans="4:5" x14ac:dyDescent="0.25">
      <c r="D172" s="2">
        <v>57.75</v>
      </c>
      <c r="E172" s="6">
        <f t="shared" ca="1" si="2"/>
        <v>32.669431296615024</v>
      </c>
    </row>
    <row r="173" spans="4:5" x14ac:dyDescent="0.25">
      <c r="D173" s="2">
        <v>57.5</v>
      </c>
      <c r="E173" s="6">
        <f t="shared" ca="1" si="2"/>
        <v>32.484043316121621</v>
      </c>
    </row>
    <row r="174" spans="4:5" x14ac:dyDescent="0.25">
      <c r="D174" s="2">
        <v>57.25</v>
      </c>
      <c r="E174" s="6">
        <f t="shared" ca="1" si="2"/>
        <v>32.298655335628219</v>
      </c>
    </row>
    <row r="175" spans="4:5" x14ac:dyDescent="0.25">
      <c r="D175" s="2">
        <v>57</v>
      </c>
      <c r="E175" s="6">
        <f t="shared" ca="1" si="2"/>
        <v>32.113267355134816</v>
      </c>
    </row>
    <row r="176" spans="4:5" x14ac:dyDescent="0.25">
      <c r="D176" s="2">
        <v>56.75</v>
      </c>
      <c r="E176" s="6">
        <f t="shared" ca="1" si="2"/>
        <v>31.927879374641414</v>
      </c>
    </row>
    <row r="177" spans="4:5" x14ac:dyDescent="0.25">
      <c r="D177" s="2">
        <v>56.5</v>
      </c>
      <c r="E177" s="6">
        <f t="shared" ca="1" si="2"/>
        <v>31.742491394148011</v>
      </c>
    </row>
    <row r="178" spans="4:5" x14ac:dyDescent="0.25">
      <c r="D178" s="2">
        <v>56.25</v>
      </c>
      <c r="E178" s="6">
        <f t="shared" ca="1" si="2"/>
        <v>31.557103413654609</v>
      </c>
    </row>
    <row r="179" spans="4:5" x14ac:dyDescent="0.25">
      <c r="D179" s="2">
        <v>56</v>
      </c>
      <c r="E179" s="6">
        <f t="shared" ca="1" si="2"/>
        <v>31.431684817424724</v>
      </c>
    </row>
    <row r="180" spans="4:5" x14ac:dyDescent="0.25">
      <c r="D180" s="2">
        <v>55.75</v>
      </c>
      <c r="E180" s="6">
        <f t="shared" ca="1" si="2"/>
        <v>31.332960442024341</v>
      </c>
    </row>
    <row r="181" spans="4:5" x14ac:dyDescent="0.25">
      <c r="D181" s="2">
        <v>55.5</v>
      </c>
      <c r="E181" s="6">
        <f t="shared" ca="1" si="2"/>
        <v>31.234236066623957</v>
      </c>
    </row>
    <row r="182" spans="4:5" x14ac:dyDescent="0.25">
      <c r="D182" s="2">
        <v>55.25</v>
      </c>
      <c r="E182" s="6">
        <f t="shared" ca="1" si="2"/>
        <v>31.135511691223574</v>
      </c>
    </row>
    <row r="183" spans="4:5" x14ac:dyDescent="0.25">
      <c r="D183" s="2">
        <v>55</v>
      </c>
      <c r="E183" s="6">
        <f t="shared" ca="1" si="2"/>
        <v>31.036787315823187</v>
      </c>
    </row>
    <row r="184" spans="4:5" x14ac:dyDescent="0.25">
      <c r="D184" s="2">
        <v>54.75</v>
      </c>
      <c r="E184" s="6">
        <f t="shared" ca="1" si="2"/>
        <v>30.938062940422803</v>
      </c>
    </row>
    <row r="185" spans="4:5" x14ac:dyDescent="0.25">
      <c r="D185" s="2">
        <v>54.5</v>
      </c>
      <c r="E185" s="6">
        <f t="shared" ca="1" si="2"/>
        <v>30.83933856502242</v>
      </c>
    </row>
    <row r="186" spans="4:5" x14ac:dyDescent="0.25">
      <c r="D186" s="2">
        <v>54.25</v>
      </c>
      <c r="E186" s="6">
        <f t="shared" ca="1" si="2"/>
        <v>30.740614189622036</v>
      </c>
    </row>
    <row r="187" spans="4:5" x14ac:dyDescent="0.25">
      <c r="D187" s="2">
        <v>54</v>
      </c>
      <c r="E187" s="6">
        <f t="shared" ca="1" si="2"/>
        <v>30.641889814221649</v>
      </c>
    </row>
    <row r="188" spans="4:5" x14ac:dyDescent="0.25">
      <c r="D188" s="2">
        <v>53.75</v>
      </c>
      <c r="E188" s="6">
        <f t="shared" ca="1" si="2"/>
        <v>30.543165438821266</v>
      </c>
    </row>
    <row r="189" spans="4:5" x14ac:dyDescent="0.25">
      <c r="D189" s="2">
        <v>53.5</v>
      </c>
      <c r="E189" s="6">
        <f t="shared" ca="1" si="2"/>
        <v>30.444441063420882</v>
      </c>
    </row>
    <row r="190" spans="4:5" x14ac:dyDescent="0.25">
      <c r="D190" s="2">
        <v>53.25</v>
      </c>
      <c r="E190" s="6">
        <f t="shared" ca="1" si="2"/>
        <v>30.345716688020499</v>
      </c>
    </row>
    <row r="191" spans="4:5" x14ac:dyDescent="0.25">
      <c r="D191" s="2">
        <v>53</v>
      </c>
      <c r="E191" s="6">
        <f t="shared" ca="1" si="2"/>
        <v>30.246992312620112</v>
      </c>
    </row>
    <row r="192" spans="4:5" x14ac:dyDescent="0.25">
      <c r="D192" s="2">
        <v>52.75</v>
      </c>
      <c r="E192" s="6">
        <f t="shared" ca="1" si="2"/>
        <v>30.148267937219728</v>
      </c>
    </row>
    <row r="193" spans="4:5" x14ac:dyDescent="0.25">
      <c r="D193" s="2">
        <v>52.5</v>
      </c>
      <c r="E193" s="6">
        <f t="shared" ca="1" si="2"/>
        <v>30.049543561819345</v>
      </c>
    </row>
    <row r="194" spans="4:5" x14ac:dyDescent="0.25">
      <c r="D194" s="2">
        <v>52.25</v>
      </c>
      <c r="E194" s="6">
        <f t="shared" ca="1" si="2"/>
        <v>29.950819186418961</v>
      </c>
    </row>
    <row r="195" spans="4:5" x14ac:dyDescent="0.25">
      <c r="D195" s="2">
        <v>52</v>
      </c>
      <c r="E195" s="6">
        <f t="shared" ca="1" si="2"/>
        <v>29.852094811018574</v>
      </c>
    </row>
    <row r="196" spans="4:5" x14ac:dyDescent="0.25">
      <c r="D196" s="2">
        <v>51.75</v>
      </c>
      <c r="E196" s="6">
        <f t="shared" ca="1" si="2"/>
        <v>29.753370435618191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29.654646060217807</v>
      </c>
    </row>
    <row r="198" spans="4:5" x14ac:dyDescent="0.25">
      <c r="D198" s="2">
        <v>51.25</v>
      </c>
      <c r="E198" s="6">
        <f t="shared" ca="1" si="3"/>
        <v>29.555921684817424</v>
      </c>
    </row>
    <row r="199" spans="4:5" x14ac:dyDescent="0.25">
      <c r="D199" s="2">
        <v>51</v>
      </c>
      <c r="E199" s="6">
        <f t="shared" ca="1" si="3"/>
        <v>29.457197309417037</v>
      </c>
    </row>
    <row r="200" spans="4:5" x14ac:dyDescent="0.25">
      <c r="D200" s="2">
        <v>50.75</v>
      </c>
      <c r="E200" s="6">
        <f t="shared" ca="1" si="3"/>
        <v>29.358472934016653</v>
      </c>
    </row>
    <row r="201" spans="4:5" x14ac:dyDescent="0.25">
      <c r="D201" s="2">
        <v>50.5</v>
      </c>
      <c r="E201" s="6">
        <f t="shared" ca="1" si="3"/>
        <v>29.25974855861627</v>
      </c>
    </row>
    <row r="202" spans="4:5" x14ac:dyDescent="0.25">
      <c r="D202" s="2">
        <v>50.25</v>
      </c>
      <c r="E202" s="6">
        <f t="shared" ca="1" si="3"/>
        <v>29.161024183215886</v>
      </c>
    </row>
    <row r="203" spans="4:5" x14ac:dyDescent="0.25">
      <c r="D203" s="2">
        <v>50</v>
      </c>
      <c r="E203" s="6">
        <f t="shared" ca="1" si="3"/>
        <v>29.062299807815499</v>
      </c>
    </row>
    <row r="204" spans="4:5" x14ac:dyDescent="0.25">
      <c r="D204" s="2">
        <v>49.75</v>
      </c>
      <c r="E204" s="6">
        <f t="shared" ca="1" si="3"/>
        <v>28.963575432415116</v>
      </c>
    </row>
    <row r="205" spans="4:5" x14ac:dyDescent="0.25">
      <c r="D205" s="2">
        <v>49.5</v>
      </c>
      <c r="E205" s="6">
        <f t="shared" ca="1" si="3"/>
        <v>28.864851057014732</v>
      </c>
    </row>
    <row r="206" spans="4:5" x14ac:dyDescent="0.25">
      <c r="D206" s="2">
        <v>49.25</v>
      </c>
      <c r="E206" s="6">
        <f t="shared" ca="1" si="3"/>
        <v>28.766126681614349</v>
      </c>
    </row>
    <row r="207" spans="4:5" x14ac:dyDescent="0.25">
      <c r="D207" s="2">
        <v>49</v>
      </c>
      <c r="E207" s="6">
        <f t="shared" ca="1" si="3"/>
        <v>28.667402306213962</v>
      </c>
    </row>
    <row r="208" spans="4:5" x14ac:dyDescent="0.25">
      <c r="D208" s="2">
        <v>48.75</v>
      </c>
      <c r="E208" s="6">
        <f t="shared" ca="1" si="3"/>
        <v>28.568677930813578</v>
      </c>
    </row>
    <row r="209" spans="4:5" x14ac:dyDescent="0.25">
      <c r="D209" s="2">
        <v>48.5</v>
      </c>
      <c r="E209" s="6">
        <f t="shared" ca="1" si="3"/>
        <v>28.469953555413195</v>
      </c>
    </row>
    <row r="210" spans="4:5" x14ac:dyDescent="0.25">
      <c r="D210" s="2">
        <v>48.25</v>
      </c>
      <c r="E210" s="6">
        <f t="shared" ca="1" si="3"/>
        <v>28.371229180012811</v>
      </c>
    </row>
    <row r="211" spans="4:5" x14ac:dyDescent="0.25">
      <c r="D211" s="2">
        <v>48</v>
      </c>
      <c r="E211" s="6">
        <f t="shared" ca="1" si="3"/>
        <v>28.272504804612424</v>
      </c>
    </row>
    <row r="212" spans="4:5" x14ac:dyDescent="0.25">
      <c r="D212" s="2">
        <v>47.75</v>
      </c>
      <c r="E212" s="6">
        <f t="shared" ca="1" si="3"/>
        <v>28.173780429212041</v>
      </c>
    </row>
    <row r="213" spans="4:5" x14ac:dyDescent="0.25">
      <c r="D213" s="2">
        <v>47.5</v>
      </c>
      <c r="E213" s="6">
        <f t="shared" ca="1" si="3"/>
        <v>28.075056053811657</v>
      </c>
    </row>
    <row r="214" spans="4:5" x14ac:dyDescent="0.25">
      <c r="D214" s="2">
        <v>47.25</v>
      </c>
      <c r="E214" s="6">
        <f t="shared" ca="1" si="3"/>
        <v>27.976331678411274</v>
      </c>
    </row>
    <row r="215" spans="4:5" x14ac:dyDescent="0.25">
      <c r="D215" s="2">
        <v>47</v>
      </c>
      <c r="E215" s="6">
        <f t="shared" ca="1" si="3"/>
        <v>27.87760730301089</v>
      </c>
    </row>
    <row r="216" spans="4:5" x14ac:dyDescent="0.25">
      <c r="D216" s="2">
        <v>46.75</v>
      </c>
      <c r="E216" s="6">
        <f t="shared" ca="1" si="3"/>
        <v>27.778882927610503</v>
      </c>
    </row>
    <row r="217" spans="4:5" x14ac:dyDescent="0.25">
      <c r="D217" s="2">
        <v>46.5</v>
      </c>
      <c r="E217" s="6">
        <f t="shared" ca="1" si="3"/>
        <v>27.68015855221012</v>
      </c>
    </row>
    <row r="218" spans="4:5" x14ac:dyDescent="0.25">
      <c r="D218" s="2">
        <v>46.25</v>
      </c>
      <c r="E218" s="6">
        <f t="shared" ca="1" si="3"/>
        <v>27.581434176809736</v>
      </c>
    </row>
    <row r="219" spans="4:5" x14ac:dyDescent="0.25">
      <c r="D219" s="2">
        <v>46</v>
      </c>
      <c r="E219" s="6">
        <f t="shared" ca="1" si="3"/>
        <v>27.482709801409353</v>
      </c>
    </row>
    <row r="220" spans="4:5" x14ac:dyDescent="0.25">
      <c r="D220" s="2">
        <v>45.75</v>
      </c>
      <c r="E220" s="6">
        <f t="shared" ca="1" si="3"/>
        <v>27.383985426008966</v>
      </c>
    </row>
    <row r="221" spans="4:5" x14ac:dyDescent="0.25">
      <c r="D221" s="2">
        <v>45.5</v>
      </c>
      <c r="E221" s="6">
        <f t="shared" ca="1" si="3"/>
        <v>27.285261050608582</v>
      </c>
    </row>
    <row r="222" spans="4:5" x14ac:dyDescent="0.25">
      <c r="D222" s="2">
        <v>45.25</v>
      </c>
      <c r="E222" s="6">
        <f t="shared" ca="1" si="3"/>
        <v>27.186536675208199</v>
      </c>
    </row>
    <row r="223" spans="4:5" x14ac:dyDescent="0.25">
      <c r="D223" s="2">
        <v>45</v>
      </c>
      <c r="E223" s="6">
        <f t="shared" ca="1" si="3"/>
        <v>27.087812299807815</v>
      </c>
    </row>
    <row r="224" spans="4:5" x14ac:dyDescent="0.25">
      <c r="D224" s="2">
        <v>44.75</v>
      </c>
      <c r="E224" s="6">
        <f t="shared" ca="1" si="3"/>
        <v>26.989087924407428</v>
      </c>
    </row>
    <row r="225" spans="4:5" x14ac:dyDescent="0.25">
      <c r="D225" s="2">
        <v>44.5</v>
      </c>
      <c r="E225" s="6">
        <f t="shared" ca="1" si="3"/>
        <v>26.890363549007045</v>
      </c>
    </row>
    <row r="226" spans="4:5" x14ac:dyDescent="0.25">
      <c r="D226" s="2">
        <v>44.25</v>
      </c>
      <c r="E226" s="6">
        <f t="shared" ca="1" si="3"/>
        <v>26.791639173606661</v>
      </c>
    </row>
    <row r="227" spans="4:5" x14ac:dyDescent="0.25">
      <c r="D227" s="2">
        <v>44</v>
      </c>
      <c r="E227" s="6">
        <f t="shared" ca="1" si="3"/>
        <v>26.692914798206278</v>
      </c>
    </row>
    <row r="228" spans="4:5" x14ac:dyDescent="0.25">
      <c r="D228" s="2">
        <v>43.75</v>
      </c>
      <c r="E228" s="6">
        <f t="shared" ca="1" si="3"/>
        <v>26.594190422805891</v>
      </c>
    </row>
    <row r="229" spans="4:5" x14ac:dyDescent="0.25">
      <c r="D229" s="2">
        <v>43.5</v>
      </c>
      <c r="E229" s="6">
        <f t="shared" ca="1" si="3"/>
        <v>26.495466047405507</v>
      </c>
    </row>
    <row r="230" spans="4:5" x14ac:dyDescent="0.25">
      <c r="D230" s="2">
        <v>43.25</v>
      </c>
      <c r="E230" s="6">
        <f t="shared" ca="1" si="3"/>
        <v>26.396741672005124</v>
      </c>
    </row>
    <row r="231" spans="4:5" x14ac:dyDescent="0.25">
      <c r="D231" s="2">
        <v>43</v>
      </c>
      <c r="E231" s="6">
        <f t="shared" ca="1" si="3"/>
        <v>26.298017296604741</v>
      </c>
    </row>
    <row r="232" spans="4:5" x14ac:dyDescent="0.25">
      <c r="D232" s="2">
        <v>42.75</v>
      </c>
      <c r="E232" s="6">
        <f t="shared" ca="1" si="3"/>
        <v>26.199292921204353</v>
      </c>
    </row>
    <row r="233" spans="4:5" x14ac:dyDescent="0.25">
      <c r="D233" s="2">
        <v>42.5</v>
      </c>
      <c r="E233" s="6">
        <f t="shared" ca="1" si="3"/>
        <v>26.10056854580397</v>
      </c>
    </row>
    <row r="234" spans="4:5" x14ac:dyDescent="0.25">
      <c r="D234" s="2">
        <v>42.25</v>
      </c>
      <c r="E234" s="6">
        <f t="shared" ca="1" si="3"/>
        <v>26.001844170403587</v>
      </c>
    </row>
    <row r="235" spans="4:5" x14ac:dyDescent="0.25">
      <c r="D235" s="2">
        <v>42</v>
      </c>
      <c r="E235" s="6">
        <f t="shared" ca="1" si="3"/>
        <v>25.903119795003203</v>
      </c>
    </row>
    <row r="236" spans="4:5" x14ac:dyDescent="0.25">
      <c r="D236" s="2">
        <v>41.75</v>
      </c>
      <c r="E236" s="6">
        <f t="shared" ca="1" si="3"/>
        <v>25.804395419602816</v>
      </c>
    </row>
    <row r="237" spans="4:5" x14ac:dyDescent="0.25">
      <c r="D237" s="2">
        <v>41.5</v>
      </c>
      <c r="E237" s="6">
        <f t="shared" ca="1" si="3"/>
        <v>25.705671044202433</v>
      </c>
    </row>
    <row r="238" spans="4:5" x14ac:dyDescent="0.25">
      <c r="D238" s="2">
        <v>41.25</v>
      </c>
      <c r="E238" s="6">
        <f t="shared" ca="1" si="3"/>
        <v>25.606946668802049</v>
      </c>
    </row>
    <row r="239" spans="4:5" x14ac:dyDescent="0.25">
      <c r="D239" s="2">
        <v>41</v>
      </c>
      <c r="E239" s="6">
        <f t="shared" ca="1" si="3"/>
        <v>25.508222293401666</v>
      </c>
    </row>
    <row r="240" spans="4:5" x14ac:dyDescent="0.25">
      <c r="D240" s="2">
        <v>40.75</v>
      </c>
      <c r="E240" s="6">
        <f t="shared" ca="1" si="3"/>
        <v>25.409497918001279</v>
      </c>
    </row>
    <row r="241" spans="4:5" x14ac:dyDescent="0.25">
      <c r="D241" s="2">
        <v>40.5</v>
      </c>
      <c r="E241" s="6">
        <f t="shared" ca="1" si="3"/>
        <v>25.310773542600895</v>
      </c>
    </row>
    <row r="242" spans="4:5" x14ac:dyDescent="0.25">
      <c r="D242" s="2">
        <v>40.25</v>
      </c>
      <c r="E242" s="6">
        <f t="shared" ca="1" si="3"/>
        <v>25.212049167200512</v>
      </c>
    </row>
    <row r="243" spans="4:5" x14ac:dyDescent="0.25">
      <c r="D243" s="2">
        <v>40</v>
      </c>
      <c r="E243" s="6">
        <f t="shared" ca="1" si="3"/>
        <v>25.113324791800128</v>
      </c>
    </row>
    <row r="244" spans="4:5" x14ac:dyDescent="0.25">
      <c r="D244" s="2">
        <v>39.75</v>
      </c>
      <c r="E244" s="6">
        <f t="shared" ca="1" si="3"/>
        <v>25.014600416399745</v>
      </c>
    </row>
    <row r="245" spans="4:5" x14ac:dyDescent="0.25">
      <c r="D245" s="2">
        <v>39.5</v>
      </c>
      <c r="E245" s="6">
        <f t="shared" ca="1" si="3"/>
        <v>24.915876040999358</v>
      </c>
    </row>
    <row r="246" spans="4:5" x14ac:dyDescent="0.25">
      <c r="D246" s="2">
        <v>39.25</v>
      </c>
      <c r="E246" s="6">
        <f t="shared" ca="1" si="3"/>
        <v>24.817151665598974</v>
      </c>
    </row>
    <row r="247" spans="4:5" x14ac:dyDescent="0.25">
      <c r="D247" s="2">
        <v>39</v>
      </c>
      <c r="E247" s="6">
        <f t="shared" ca="1" si="3"/>
        <v>24.718427290198591</v>
      </c>
    </row>
    <row r="248" spans="4:5" x14ac:dyDescent="0.25">
      <c r="D248" s="2">
        <v>38.75</v>
      </c>
      <c r="E248" s="6">
        <f t="shared" ca="1" si="3"/>
        <v>24.619702914798204</v>
      </c>
    </row>
    <row r="249" spans="4:5" x14ac:dyDescent="0.25">
      <c r="D249" s="2">
        <v>38.5</v>
      </c>
      <c r="E249" s="6">
        <f t="shared" ca="1" si="3"/>
        <v>24.520978539397824</v>
      </c>
    </row>
    <row r="250" spans="4:5" x14ac:dyDescent="0.25">
      <c r="D250" s="2">
        <v>38.25</v>
      </c>
      <c r="E250" s="6">
        <f t="shared" ca="1" si="3"/>
        <v>24.422254163997437</v>
      </c>
    </row>
    <row r="251" spans="4:5" x14ac:dyDescent="0.25">
      <c r="D251" s="2">
        <v>38</v>
      </c>
      <c r="E251" s="6">
        <f t="shared" ca="1" si="3"/>
        <v>24.323529788597053</v>
      </c>
    </row>
    <row r="252" spans="4:5" x14ac:dyDescent="0.25">
      <c r="D252" s="2">
        <v>37.75</v>
      </c>
      <c r="E252" s="6">
        <f t="shared" ca="1" si="3"/>
        <v>24.22480541319667</v>
      </c>
    </row>
    <row r="253" spans="4:5" x14ac:dyDescent="0.25">
      <c r="D253" s="2">
        <v>37.5</v>
      </c>
      <c r="E253" s="6">
        <f t="shared" ca="1" si="3"/>
        <v>24.126081037796283</v>
      </c>
    </row>
    <row r="254" spans="4:5" x14ac:dyDescent="0.25">
      <c r="D254" s="2">
        <v>37.25</v>
      </c>
      <c r="E254" s="6">
        <f t="shared" ca="1" si="3"/>
        <v>24.027356662395899</v>
      </c>
    </row>
    <row r="255" spans="4:5" x14ac:dyDescent="0.25">
      <c r="D255" s="2">
        <v>37</v>
      </c>
      <c r="E255" s="6">
        <f t="shared" ca="1" si="3"/>
        <v>23.928632286995516</v>
      </c>
    </row>
    <row r="256" spans="4:5" x14ac:dyDescent="0.25">
      <c r="D256" s="2">
        <v>36.75</v>
      </c>
      <c r="E256" s="6">
        <f t="shared" ca="1" si="3"/>
        <v>23.829907911595129</v>
      </c>
    </row>
    <row r="257" spans="4:5" x14ac:dyDescent="0.25">
      <c r="D257" s="2">
        <v>36.5</v>
      </c>
      <c r="E257" s="6">
        <f t="shared" ca="1" si="3"/>
        <v>23.731183536194749</v>
      </c>
    </row>
    <row r="258" spans="4:5" x14ac:dyDescent="0.25">
      <c r="D258" s="2">
        <v>36.25</v>
      </c>
      <c r="E258" s="6">
        <f t="shared" ca="1" si="3"/>
        <v>23.632459160794362</v>
      </c>
    </row>
    <row r="259" spans="4:5" x14ac:dyDescent="0.25">
      <c r="D259" s="2">
        <v>36</v>
      </c>
      <c r="E259" s="6">
        <f t="shared" ca="1" si="3"/>
        <v>23.533734785393978</v>
      </c>
    </row>
    <row r="260" spans="4:5" x14ac:dyDescent="0.25">
      <c r="D260" s="2">
        <v>35.75</v>
      </c>
      <c r="E260" s="6">
        <f t="shared" ca="1" si="3"/>
        <v>23.435010409993595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23.336286034593208</v>
      </c>
    </row>
    <row r="262" spans="4:5" x14ac:dyDescent="0.25">
      <c r="D262" s="2">
        <v>35.25</v>
      </c>
      <c r="E262" s="6">
        <f t="shared" ca="1" si="4"/>
        <v>23.237561659192824</v>
      </c>
    </row>
    <row r="263" spans="4:5" x14ac:dyDescent="0.25">
      <c r="D263" s="2">
        <v>35</v>
      </c>
      <c r="E263" s="6">
        <f t="shared" ca="1" si="4"/>
        <v>23.138837283792441</v>
      </c>
    </row>
    <row r="264" spans="4:5" x14ac:dyDescent="0.25">
      <c r="D264" s="2">
        <v>34.75</v>
      </c>
      <c r="E264" s="6">
        <f t="shared" ca="1" si="4"/>
        <v>23.040112908392054</v>
      </c>
    </row>
    <row r="265" spans="4:5" x14ac:dyDescent="0.25">
      <c r="D265" s="2">
        <v>34.5</v>
      </c>
      <c r="E265" s="6">
        <f t="shared" ca="1" si="4"/>
        <v>22.941388532991674</v>
      </c>
    </row>
    <row r="266" spans="4:5" x14ac:dyDescent="0.25">
      <c r="D266" s="2">
        <v>34.25</v>
      </c>
      <c r="E266" s="6">
        <f t="shared" ca="1" si="4"/>
        <v>22.842664157591287</v>
      </c>
    </row>
    <row r="267" spans="4:5" x14ac:dyDescent="0.25">
      <c r="D267" s="2">
        <v>34</v>
      </c>
      <c r="E267" s="6">
        <f t="shared" ca="1" si="4"/>
        <v>22.743939782190903</v>
      </c>
    </row>
    <row r="268" spans="4:5" x14ac:dyDescent="0.25">
      <c r="D268" s="2">
        <v>33.75</v>
      </c>
      <c r="E268" s="6">
        <f t="shared" ca="1" si="4"/>
        <v>22.64521540679052</v>
      </c>
    </row>
    <row r="269" spans="4:5" x14ac:dyDescent="0.25">
      <c r="D269" s="2">
        <v>33.5</v>
      </c>
      <c r="E269" s="6">
        <f t="shared" ca="1" si="4"/>
        <v>22.546491031390133</v>
      </c>
    </row>
    <row r="270" spans="4:5" x14ac:dyDescent="0.25">
      <c r="D270" s="2">
        <v>33.25</v>
      </c>
      <c r="E270" s="6">
        <f t="shared" ca="1" si="4"/>
        <v>22.447766655989749</v>
      </c>
    </row>
    <row r="271" spans="4:5" x14ac:dyDescent="0.25">
      <c r="D271" s="2">
        <v>33</v>
      </c>
      <c r="E271" s="6">
        <f t="shared" ca="1" si="4"/>
        <v>22.349042280589366</v>
      </c>
    </row>
    <row r="272" spans="4:5" x14ac:dyDescent="0.25">
      <c r="D272" s="2">
        <v>32.75</v>
      </c>
      <c r="E272" s="6">
        <f t="shared" ca="1" si="4"/>
        <v>22.250317905188979</v>
      </c>
    </row>
    <row r="273" spans="4:5" x14ac:dyDescent="0.25">
      <c r="D273" s="2">
        <v>32.5</v>
      </c>
      <c r="E273" s="6">
        <f t="shared" ca="1" si="4"/>
        <v>22.151593529788599</v>
      </c>
    </row>
    <row r="274" spans="4:5" x14ac:dyDescent="0.25">
      <c r="D274" s="2">
        <v>32.25</v>
      </c>
      <c r="E274" s="6">
        <f t="shared" ca="1" si="4"/>
        <v>22.052869154388212</v>
      </c>
    </row>
    <row r="275" spans="4:5" x14ac:dyDescent="0.25">
      <c r="D275" s="2">
        <v>32</v>
      </c>
      <c r="E275" s="6">
        <f t="shared" ca="1" si="4"/>
        <v>21.954144778987828</v>
      </c>
    </row>
    <row r="276" spans="4:5" x14ac:dyDescent="0.25">
      <c r="D276" s="2">
        <v>31.75</v>
      </c>
      <c r="E276" s="6">
        <f t="shared" ca="1" si="4"/>
        <v>21.855420403587445</v>
      </c>
    </row>
    <row r="277" spans="4:5" x14ac:dyDescent="0.25">
      <c r="D277" s="2">
        <v>31.5</v>
      </c>
      <c r="E277" s="6">
        <f t="shared" ca="1" si="4"/>
        <v>21.756696028187058</v>
      </c>
    </row>
    <row r="278" spans="4:5" x14ac:dyDescent="0.25">
      <c r="D278" s="2">
        <v>31.25</v>
      </c>
      <c r="E278" s="6">
        <f t="shared" ca="1" si="4"/>
        <v>21.657971652786678</v>
      </c>
    </row>
    <row r="279" spans="4:5" x14ac:dyDescent="0.25">
      <c r="D279" s="2">
        <v>31</v>
      </c>
      <c r="E279" s="6">
        <f t="shared" ca="1" si="4"/>
        <v>21.559247277386291</v>
      </c>
    </row>
    <row r="280" spans="4:5" x14ac:dyDescent="0.25">
      <c r="D280" s="2">
        <v>30.75</v>
      </c>
      <c r="E280" s="6">
        <f t="shared" ca="1" si="4"/>
        <v>21.460522901985907</v>
      </c>
    </row>
    <row r="281" spans="4:5" x14ac:dyDescent="0.25">
      <c r="D281" s="2">
        <v>30.5</v>
      </c>
      <c r="E281" s="6">
        <f t="shared" ca="1" si="4"/>
        <v>21.361798526585524</v>
      </c>
    </row>
    <row r="282" spans="4:5" x14ac:dyDescent="0.25">
      <c r="D282" s="2">
        <v>30.25</v>
      </c>
      <c r="E282" s="6">
        <f t="shared" ca="1" si="4"/>
        <v>21.263074151185137</v>
      </c>
    </row>
    <row r="283" spans="4:5" x14ac:dyDescent="0.25">
      <c r="D283" s="2">
        <v>30</v>
      </c>
      <c r="E283" s="6">
        <f t="shared" ca="1" si="4"/>
        <v>21.164349775784753</v>
      </c>
    </row>
    <row r="284" spans="4:5" x14ac:dyDescent="0.25">
      <c r="D284" s="2">
        <v>29.75</v>
      </c>
      <c r="E284" s="6">
        <f t="shared" ca="1" si="4"/>
        <v>21.06562540038437</v>
      </c>
    </row>
    <row r="285" spans="4:5" x14ac:dyDescent="0.25">
      <c r="D285" s="2">
        <v>29.5</v>
      </c>
      <c r="E285" s="6">
        <f t="shared" ca="1" si="4"/>
        <v>20.966901024983983</v>
      </c>
    </row>
    <row r="286" spans="4:5" x14ac:dyDescent="0.25">
      <c r="D286" s="2">
        <v>29.25</v>
      </c>
      <c r="E286" s="6">
        <f t="shared" ca="1" si="4"/>
        <v>20.868176649583603</v>
      </c>
    </row>
    <row r="287" spans="4:5" x14ac:dyDescent="0.25">
      <c r="D287" s="2">
        <v>29</v>
      </c>
      <c r="E287" s="6">
        <f t="shared" ca="1" si="4"/>
        <v>20.769452274183216</v>
      </c>
    </row>
    <row r="288" spans="4:5" x14ac:dyDescent="0.25">
      <c r="D288" s="2">
        <v>28.75</v>
      </c>
      <c r="E288" s="6">
        <f t="shared" ca="1" si="4"/>
        <v>20.670727898782832</v>
      </c>
    </row>
    <row r="289" spans="4:5" x14ac:dyDescent="0.25">
      <c r="D289" s="2">
        <v>28.5</v>
      </c>
      <c r="E289" s="6">
        <f t="shared" ca="1" si="4"/>
        <v>20.572003523382449</v>
      </c>
    </row>
    <row r="290" spans="4:5" x14ac:dyDescent="0.25">
      <c r="D290" s="2">
        <v>28.25</v>
      </c>
      <c r="E290" s="6">
        <f t="shared" ca="1" si="4"/>
        <v>20.473279147982062</v>
      </c>
    </row>
    <row r="291" spans="4:5" x14ac:dyDescent="0.25">
      <c r="D291" s="2">
        <v>28</v>
      </c>
      <c r="E291" s="6">
        <f t="shared" ca="1" si="4"/>
        <v>20.374554772581678</v>
      </c>
    </row>
    <row r="292" spans="4:5" x14ac:dyDescent="0.25">
      <c r="D292" s="2">
        <v>27.75</v>
      </c>
      <c r="E292" s="6">
        <f t="shared" ca="1" si="4"/>
        <v>20.275830397181295</v>
      </c>
    </row>
    <row r="293" spans="4:5" x14ac:dyDescent="0.25">
      <c r="D293" s="2">
        <v>27.5</v>
      </c>
      <c r="E293" s="6">
        <f t="shared" ca="1" si="4"/>
        <v>20.177106021780908</v>
      </c>
    </row>
    <row r="294" spans="4:5" x14ac:dyDescent="0.25">
      <c r="D294" s="2">
        <v>27.25</v>
      </c>
      <c r="E294" s="6">
        <f t="shared" ca="1" si="4"/>
        <v>20.078381646380528</v>
      </c>
    </row>
    <row r="295" spans="4:5" x14ac:dyDescent="0.25">
      <c r="D295" s="2">
        <v>27</v>
      </c>
      <c r="E295" s="6">
        <f t="shared" ca="1" si="4"/>
        <v>19.979657270980141</v>
      </c>
    </row>
    <row r="296" spans="4:5" x14ac:dyDescent="0.25">
      <c r="D296" s="2">
        <v>26.75</v>
      </c>
      <c r="E296" s="6">
        <f t="shared" ca="1" si="4"/>
        <v>19.880932895579758</v>
      </c>
    </row>
    <row r="297" spans="4:5" x14ac:dyDescent="0.25">
      <c r="D297" s="2">
        <v>26.5</v>
      </c>
      <c r="E297" s="6">
        <f t="shared" ca="1" si="4"/>
        <v>19.782208520179374</v>
      </c>
    </row>
    <row r="298" spans="4:5" x14ac:dyDescent="0.25">
      <c r="D298" s="2">
        <v>26.25</v>
      </c>
      <c r="E298" s="6">
        <f t="shared" ca="1" si="4"/>
        <v>19.683484144778987</v>
      </c>
    </row>
    <row r="299" spans="4:5" x14ac:dyDescent="0.25">
      <c r="D299" s="2">
        <v>26</v>
      </c>
      <c r="E299" s="6">
        <f t="shared" ca="1" si="4"/>
        <v>19.584759769378604</v>
      </c>
    </row>
    <row r="300" spans="4:5" x14ac:dyDescent="0.25">
      <c r="D300" s="2">
        <v>25.75</v>
      </c>
      <c r="E300" s="6">
        <f t="shared" ca="1" si="4"/>
        <v>19.48603539397822</v>
      </c>
    </row>
    <row r="301" spans="4:5" x14ac:dyDescent="0.25">
      <c r="D301" s="2">
        <v>25.5</v>
      </c>
      <c r="E301" s="6">
        <f t="shared" ca="1" si="4"/>
        <v>19.387311018577833</v>
      </c>
    </row>
    <row r="302" spans="4:5" x14ac:dyDescent="0.25">
      <c r="D302" s="2">
        <v>25.25</v>
      </c>
      <c r="E302" s="6">
        <f t="shared" ca="1" si="4"/>
        <v>19.288586643177453</v>
      </c>
    </row>
    <row r="303" spans="4:5" x14ac:dyDescent="0.25">
      <c r="D303" s="2">
        <v>25</v>
      </c>
      <c r="E303" s="6">
        <f t="shared" ca="1" si="4"/>
        <v>19.189862267777066</v>
      </c>
    </row>
    <row r="304" spans="4:5" x14ac:dyDescent="0.25">
      <c r="D304" s="2">
        <v>24.75</v>
      </c>
      <c r="E304" s="6">
        <f t="shared" ca="1" si="4"/>
        <v>19.091137892376683</v>
      </c>
    </row>
    <row r="305" spans="4:5" x14ac:dyDescent="0.25">
      <c r="D305" s="2">
        <v>24.5</v>
      </c>
      <c r="E305" s="6">
        <f t="shared" ca="1" si="4"/>
        <v>18.992413516976299</v>
      </c>
    </row>
    <row r="306" spans="4:5" x14ac:dyDescent="0.25">
      <c r="D306" s="2">
        <v>24.25</v>
      </c>
      <c r="E306" s="6">
        <f t="shared" ca="1" si="4"/>
        <v>18.893689141575912</v>
      </c>
    </row>
    <row r="307" spans="4:5" x14ac:dyDescent="0.25">
      <c r="D307" s="2">
        <v>24</v>
      </c>
      <c r="E307" s="6">
        <f t="shared" ca="1" si="4"/>
        <v>18.794964766175529</v>
      </c>
    </row>
    <row r="308" spans="4:5" x14ac:dyDescent="0.25">
      <c r="D308" s="2">
        <v>23.75</v>
      </c>
      <c r="E308" s="6">
        <f t="shared" ca="1" si="4"/>
        <v>18.696240390775145</v>
      </c>
    </row>
    <row r="309" spans="4:5" x14ac:dyDescent="0.25">
      <c r="D309" s="2">
        <v>23.5</v>
      </c>
      <c r="E309" s="6">
        <f t="shared" ca="1" si="4"/>
        <v>18.597516015374762</v>
      </c>
    </row>
    <row r="310" spans="4:5" x14ac:dyDescent="0.25">
      <c r="D310" s="2">
        <v>23.25</v>
      </c>
      <c r="E310" s="6">
        <f t="shared" ca="1" si="4"/>
        <v>18.498791639974378</v>
      </c>
    </row>
    <row r="311" spans="4:5" x14ac:dyDescent="0.25">
      <c r="D311" s="2">
        <v>23</v>
      </c>
      <c r="E311" s="6">
        <f t="shared" ca="1" si="4"/>
        <v>18.400067264573991</v>
      </c>
    </row>
    <row r="312" spans="4:5" x14ac:dyDescent="0.25">
      <c r="D312" s="2">
        <v>22.75</v>
      </c>
      <c r="E312" s="6">
        <f t="shared" ca="1" si="4"/>
        <v>18.301342889173608</v>
      </c>
    </row>
    <row r="313" spans="4:5" x14ac:dyDescent="0.25">
      <c r="D313" s="2">
        <v>22.5</v>
      </c>
      <c r="E313" s="6">
        <f t="shared" ca="1" si="4"/>
        <v>18.202618513773224</v>
      </c>
    </row>
    <row r="314" spans="4:5" x14ac:dyDescent="0.25">
      <c r="D314" s="2">
        <v>22.25</v>
      </c>
      <c r="E314" s="6">
        <f t="shared" ca="1" si="4"/>
        <v>18.103894138372837</v>
      </c>
    </row>
    <row r="315" spans="4:5" x14ac:dyDescent="0.25">
      <c r="D315" s="2">
        <v>22</v>
      </c>
      <c r="E315" s="6">
        <f t="shared" ca="1" si="4"/>
        <v>18.005169762972457</v>
      </c>
    </row>
    <row r="316" spans="4:5" x14ac:dyDescent="0.25">
      <c r="D316" s="2">
        <v>21.75</v>
      </c>
      <c r="E316" s="6">
        <f t="shared" ca="1" si="4"/>
        <v>17.90644538757207</v>
      </c>
    </row>
    <row r="317" spans="4:5" x14ac:dyDescent="0.25">
      <c r="D317" s="2">
        <v>21.5</v>
      </c>
      <c r="E317" s="6">
        <f t="shared" ca="1" si="4"/>
        <v>17.807721012171687</v>
      </c>
    </row>
    <row r="318" spans="4:5" x14ac:dyDescent="0.25">
      <c r="D318" s="2">
        <v>21.25</v>
      </c>
      <c r="E318" s="6">
        <f t="shared" ca="1" si="4"/>
        <v>17.708996636771303</v>
      </c>
    </row>
    <row r="319" spans="4:5" x14ac:dyDescent="0.25">
      <c r="D319" s="2">
        <v>21</v>
      </c>
      <c r="E319" s="6">
        <f t="shared" ca="1" si="4"/>
        <v>17.610272261370916</v>
      </c>
    </row>
    <row r="320" spans="4:5" x14ac:dyDescent="0.25">
      <c r="D320" s="2">
        <v>20.75</v>
      </c>
      <c r="E320" s="6">
        <f t="shared" ca="1" si="4"/>
        <v>17.511547885970533</v>
      </c>
    </row>
    <row r="321" spans="4:5" x14ac:dyDescent="0.25">
      <c r="D321" s="2">
        <v>20.5</v>
      </c>
      <c r="E321" s="6">
        <f t="shared" ca="1" si="4"/>
        <v>17.412823510570149</v>
      </c>
    </row>
    <row r="322" spans="4:5" x14ac:dyDescent="0.25">
      <c r="D322" s="2">
        <v>20.25</v>
      </c>
      <c r="E322" s="6">
        <f t="shared" ca="1" si="4"/>
        <v>17.314099135169762</v>
      </c>
    </row>
    <row r="323" spans="4:5" x14ac:dyDescent="0.25">
      <c r="D323" s="2">
        <v>20</v>
      </c>
      <c r="E323" s="6">
        <f t="shared" ca="1" si="4"/>
        <v>17.215374759769382</v>
      </c>
    </row>
    <row r="324" spans="4:5" x14ac:dyDescent="0.25">
      <c r="D324" s="2">
        <v>19.75</v>
      </c>
      <c r="E324" s="6">
        <f t="shared" ca="1" si="4"/>
        <v>17.116650384368995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17.017926008968612</v>
      </c>
    </row>
    <row r="326" spans="4:5" x14ac:dyDescent="0.25">
      <c r="D326" s="2">
        <v>19.25</v>
      </c>
      <c r="E326" s="6">
        <f t="shared" ca="1" si="5"/>
        <v>16.919201633568228</v>
      </c>
    </row>
    <row r="327" spans="4:5" x14ac:dyDescent="0.25">
      <c r="D327" s="2">
        <v>19</v>
      </c>
      <c r="E327" s="6">
        <f t="shared" ca="1" si="5"/>
        <v>16.820477258167841</v>
      </c>
    </row>
    <row r="328" spans="4:5" x14ac:dyDescent="0.25">
      <c r="D328" s="2">
        <v>18.75</v>
      </c>
      <c r="E328" s="6">
        <f t="shared" ca="1" si="5"/>
        <v>16.721752882767458</v>
      </c>
    </row>
    <row r="329" spans="4:5" x14ac:dyDescent="0.25">
      <c r="D329" s="2">
        <v>18.5</v>
      </c>
      <c r="E329" s="6">
        <f t="shared" ca="1" si="5"/>
        <v>16.623028507367074</v>
      </c>
    </row>
    <row r="330" spans="4:5" x14ac:dyDescent="0.25">
      <c r="D330" s="2">
        <v>18.25</v>
      </c>
      <c r="E330" s="6">
        <f t="shared" ca="1" si="5"/>
        <v>16.524304131966691</v>
      </c>
    </row>
    <row r="331" spans="4:5" x14ac:dyDescent="0.25">
      <c r="D331" s="2">
        <v>18</v>
      </c>
      <c r="E331" s="6">
        <f t="shared" ca="1" si="5"/>
        <v>16.425579756566307</v>
      </c>
    </row>
    <row r="332" spans="4:5" x14ac:dyDescent="0.25">
      <c r="D332" s="2">
        <v>17.75</v>
      </c>
      <c r="E332" s="6">
        <f t="shared" ca="1" si="5"/>
        <v>16.32685538116592</v>
      </c>
    </row>
    <row r="333" spans="4:5" x14ac:dyDescent="0.25">
      <c r="D333" s="2">
        <v>17.5</v>
      </c>
      <c r="E333" s="6">
        <f t="shared" ca="1" si="5"/>
        <v>16.228131005765537</v>
      </c>
    </row>
    <row r="334" spans="4:5" x14ac:dyDescent="0.25">
      <c r="D334" s="2">
        <v>17.25</v>
      </c>
      <c r="E334" s="6">
        <f t="shared" ca="1" si="5"/>
        <v>16.129406630365153</v>
      </c>
    </row>
    <row r="335" spans="4:5" x14ac:dyDescent="0.25">
      <c r="D335" s="2">
        <v>17</v>
      </c>
      <c r="E335" s="6">
        <f t="shared" ca="1" si="5"/>
        <v>16.030682254964766</v>
      </c>
    </row>
    <row r="336" spans="4:5" x14ac:dyDescent="0.25">
      <c r="D336" s="2">
        <v>16.75</v>
      </c>
      <c r="E336" s="6">
        <f t="shared" ca="1" si="5"/>
        <v>15.86397022332506</v>
      </c>
    </row>
    <row r="337" spans="4:5" x14ac:dyDescent="0.25">
      <c r="D337" s="2">
        <v>16.5</v>
      </c>
      <c r="E337" s="6">
        <f t="shared" ca="1" si="5"/>
        <v>15.666600496277914</v>
      </c>
    </row>
    <row r="338" spans="4:5" x14ac:dyDescent="0.25">
      <c r="D338" s="2">
        <v>16.25</v>
      </c>
      <c r="E338" s="6">
        <f t="shared" ca="1" si="5"/>
        <v>15.469230769230768</v>
      </c>
    </row>
    <row r="339" spans="4:5" x14ac:dyDescent="0.25">
      <c r="D339" s="2">
        <v>16</v>
      </c>
      <c r="E339" s="6">
        <f t="shared" ca="1" si="5"/>
        <v>15.271861042183621</v>
      </c>
    </row>
    <row r="340" spans="4:5" x14ac:dyDescent="0.25">
      <c r="D340" s="2">
        <v>15.75</v>
      </c>
      <c r="E340" s="6">
        <f t="shared" ca="1" si="5"/>
        <v>15.074491315136475</v>
      </c>
    </row>
    <row r="341" spans="4:5" x14ac:dyDescent="0.25">
      <c r="D341" s="2">
        <v>15.5</v>
      </c>
      <c r="E341" s="6">
        <f t="shared" ca="1" si="5"/>
        <v>14.877121588089329</v>
      </c>
    </row>
    <row r="342" spans="4:5" x14ac:dyDescent="0.25">
      <c r="D342" s="2">
        <v>15.25</v>
      </c>
      <c r="E342" s="6">
        <f t="shared" ca="1" si="5"/>
        <v>14.679751861042183</v>
      </c>
    </row>
    <row r="343" spans="4:5" x14ac:dyDescent="0.25">
      <c r="D343" s="2">
        <v>15</v>
      </c>
      <c r="E343" s="6">
        <f t="shared" ca="1" si="5"/>
        <v>14.482382133995037</v>
      </c>
    </row>
    <row r="344" spans="4:5" x14ac:dyDescent="0.25">
      <c r="D344" s="2">
        <v>14.75</v>
      </c>
      <c r="E344" s="6">
        <f t="shared" ca="1" si="5"/>
        <v>14.285012406947889</v>
      </c>
    </row>
    <row r="345" spans="4:5" x14ac:dyDescent="0.25">
      <c r="D345" s="2">
        <v>14.5</v>
      </c>
      <c r="E345" s="6">
        <f t="shared" ca="1" si="5"/>
        <v>14.087642679900743</v>
      </c>
    </row>
    <row r="346" spans="4:5" x14ac:dyDescent="0.25">
      <c r="D346" s="2">
        <v>14.25</v>
      </c>
      <c r="E346" s="6">
        <f t="shared" ca="1" si="5"/>
        <v>13.890272952853596</v>
      </c>
    </row>
    <row r="347" spans="4:5" x14ac:dyDescent="0.25">
      <c r="D347" s="2">
        <v>14</v>
      </c>
      <c r="E347" s="6">
        <f t="shared" ca="1" si="5"/>
        <v>13.69290322580645</v>
      </c>
    </row>
    <row r="348" spans="4:5" x14ac:dyDescent="0.25">
      <c r="D348" s="2">
        <v>13.75</v>
      </c>
      <c r="E348" s="6">
        <f t="shared" ca="1" si="5"/>
        <v>13.495533498759304</v>
      </c>
    </row>
    <row r="349" spans="4:5" x14ac:dyDescent="0.25">
      <c r="D349" s="2">
        <v>13.5</v>
      </c>
      <c r="E349" s="6">
        <f t="shared" ca="1" si="5"/>
        <v>13.298163771712158</v>
      </c>
    </row>
    <row r="350" spans="4:5" x14ac:dyDescent="0.25">
      <c r="D350" s="2">
        <v>13.25</v>
      </c>
      <c r="E350" s="6">
        <f t="shared" ca="1" si="5"/>
        <v>13.100794044665012</v>
      </c>
    </row>
    <row r="351" spans="4:5" x14ac:dyDescent="0.25">
      <c r="D351" s="2">
        <v>13</v>
      </c>
      <c r="E351" s="6">
        <f t="shared" ca="1" si="5"/>
        <v>12.903424317617866</v>
      </c>
    </row>
    <row r="352" spans="4:5" x14ac:dyDescent="0.25">
      <c r="D352" s="2">
        <v>12.75</v>
      </c>
      <c r="E352" s="6">
        <f t="shared" ca="1" si="5"/>
        <v>12.706054590570719</v>
      </c>
    </row>
    <row r="353" spans="4:5" x14ac:dyDescent="0.25">
      <c r="D353" s="2">
        <v>12.5</v>
      </c>
      <c r="E353" s="6">
        <f t="shared" ca="1" si="5"/>
        <v>12.508684863523571</v>
      </c>
    </row>
    <row r="354" spans="4:5" x14ac:dyDescent="0.25">
      <c r="D354" s="2">
        <v>12.25</v>
      </c>
      <c r="E354" s="6">
        <f t="shared" ca="1" si="5"/>
        <v>12.311315136476425</v>
      </c>
    </row>
    <row r="355" spans="4:5" x14ac:dyDescent="0.25">
      <c r="D355" s="2">
        <v>12</v>
      </c>
      <c r="E355" s="6">
        <f t="shared" ca="1" si="5"/>
        <v>12.113945409429279</v>
      </c>
    </row>
    <row r="356" spans="4:5" x14ac:dyDescent="0.25">
      <c r="D356" s="2">
        <v>11.75</v>
      </c>
      <c r="E356" s="6">
        <f t="shared" ca="1" si="5"/>
        <v>11.916575682382133</v>
      </c>
    </row>
    <row r="357" spans="4:5" x14ac:dyDescent="0.25">
      <c r="D357" s="2">
        <v>11.5</v>
      </c>
      <c r="E357" s="6">
        <f t="shared" ca="1" si="5"/>
        <v>11.719205955334987</v>
      </c>
    </row>
    <row r="358" spans="4:5" x14ac:dyDescent="0.25">
      <c r="D358" s="2">
        <v>11.25</v>
      </c>
      <c r="E358" s="6">
        <f t="shared" ca="1" si="5"/>
        <v>11.521836228287841</v>
      </c>
    </row>
    <row r="359" spans="4:5" x14ac:dyDescent="0.25">
      <c r="D359" s="2">
        <v>11</v>
      </c>
      <c r="E359" s="6">
        <f t="shared" ca="1" si="5"/>
        <v>11.324466501240694</v>
      </c>
    </row>
    <row r="360" spans="4:5" x14ac:dyDescent="0.25">
      <c r="D360" s="2">
        <v>10.75</v>
      </c>
      <c r="E360" s="6">
        <f t="shared" ca="1" si="5"/>
        <v>11.127096774193548</v>
      </c>
    </row>
    <row r="361" spans="4:5" x14ac:dyDescent="0.25">
      <c r="D361" s="2">
        <v>10.5</v>
      </c>
      <c r="E361" s="6">
        <f t="shared" ca="1" si="5"/>
        <v>10.929727047146402</v>
      </c>
    </row>
    <row r="362" spans="4:5" x14ac:dyDescent="0.25">
      <c r="D362" s="2">
        <v>10.25</v>
      </c>
      <c r="E362" s="6">
        <f t="shared" ca="1" si="5"/>
        <v>10.732357320099254</v>
      </c>
    </row>
    <row r="363" spans="4:5" x14ac:dyDescent="0.25">
      <c r="D363" s="2">
        <v>10</v>
      </c>
      <c r="E363" s="6">
        <f t="shared" ca="1" si="5"/>
        <v>10.534987593052108</v>
      </c>
    </row>
    <row r="364" spans="4:5" x14ac:dyDescent="0.25">
      <c r="D364" s="2">
        <v>9.75</v>
      </c>
      <c r="E364" s="6">
        <f t="shared" ca="1" si="5"/>
        <v>10.337617866004962</v>
      </c>
    </row>
    <row r="365" spans="4:5" x14ac:dyDescent="0.25">
      <c r="D365" s="2">
        <v>9.5</v>
      </c>
      <c r="E365" s="6">
        <f t="shared" ca="1" si="5"/>
        <v>10.140248138957816</v>
      </c>
    </row>
    <row r="366" spans="4:5" x14ac:dyDescent="0.25">
      <c r="D366" s="2">
        <v>9.25</v>
      </c>
      <c r="E366" s="6">
        <f t="shared" ca="1" si="5"/>
        <v>9.9428784119106695</v>
      </c>
    </row>
    <row r="367" spans="4:5" x14ac:dyDescent="0.25">
      <c r="D367" s="2">
        <v>9</v>
      </c>
      <c r="E367" s="6">
        <f t="shared" ca="1" si="5"/>
        <v>9.7455086848635233</v>
      </c>
    </row>
    <row r="368" spans="4:5" x14ac:dyDescent="0.25">
      <c r="D368" s="2">
        <v>8.75</v>
      </c>
      <c r="E368" s="6">
        <f t="shared" ca="1" si="5"/>
        <v>9.5481389578163771</v>
      </c>
    </row>
    <row r="369" spans="4:5" x14ac:dyDescent="0.25">
      <c r="D369" s="2">
        <v>8.5</v>
      </c>
      <c r="E369" s="6">
        <f t="shared" ca="1" si="5"/>
        <v>9.3507692307692309</v>
      </c>
    </row>
    <row r="370" spans="4:5" x14ac:dyDescent="0.25">
      <c r="D370" s="2">
        <v>8.25</v>
      </c>
      <c r="E370" s="6">
        <f t="shared" ca="1" si="5"/>
        <v>9.1533995037220848</v>
      </c>
    </row>
    <row r="371" spans="4:5" x14ac:dyDescent="0.25">
      <c r="D371" s="2">
        <v>8</v>
      </c>
      <c r="E371" s="6">
        <f t="shared" ca="1" si="5"/>
        <v>8.9560297766749386</v>
      </c>
    </row>
    <row r="372" spans="4:5" x14ac:dyDescent="0.25">
      <c r="D372" s="2">
        <v>7.75</v>
      </c>
      <c r="E372" s="6">
        <f t="shared" ca="1" si="5"/>
        <v>8.7586600496277924</v>
      </c>
    </row>
    <row r="373" spans="4:5" x14ac:dyDescent="0.25">
      <c r="D373" s="2">
        <v>7.5</v>
      </c>
      <c r="E373" s="6">
        <f t="shared" ca="1" si="5"/>
        <v>8.5612903225806463</v>
      </c>
    </row>
    <row r="374" spans="4:5" x14ac:dyDescent="0.25">
      <c r="D374" s="2">
        <v>7.25</v>
      </c>
      <c r="E374" s="6">
        <f t="shared" ca="1" si="5"/>
        <v>8.3639205955334983</v>
      </c>
    </row>
    <row r="375" spans="4:5" x14ac:dyDescent="0.25">
      <c r="D375" s="2">
        <v>7</v>
      </c>
      <c r="E375" s="6">
        <f t="shared" ca="1" si="5"/>
        <v>8.1665508684863521</v>
      </c>
    </row>
    <row r="376" spans="4:5" x14ac:dyDescent="0.25">
      <c r="D376" s="2">
        <v>6.75</v>
      </c>
      <c r="E376" s="6">
        <f t="shared" ca="1" si="5"/>
        <v>5.9300000000000637</v>
      </c>
    </row>
    <row r="377" spans="4:5" x14ac:dyDescent="0.25">
      <c r="D377" s="2">
        <v>6.5</v>
      </c>
      <c r="E377" s="6">
        <f t="shared" ca="1" si="5"/>
        <v>0.44505000000000061</v>
      </c>
    </row>
    <row r="378" spans="4:5" x14ac:dyDescent="0.25">
      <c r="D378" s="2">
        <v>6.25</v>
      </c>
      <c r="E378" s="6">
        <f t="shared" ca="1" si="5"/>
        <v>0.34562500000000052</v>
      </c>
    </row>
    <row r="379" spans="4:5" x14ac:dyDescent="0.25">
      <c r="D379" s="2">
        <v>6</v>
      </c>
      <c r="E379" s="6">
        <f t="shared" ca="1" si="5"/>
        <v>0.24875000000000014</v>
      </c>
    </row>
    <row r="380" spans="4:5" x14ac:dyDescent="0.25">
      <c r="D380" s="2">
        <v>5.75</v>
      </c>
      <c r="E380" s="6">
        <f t="shared" ca="1" si="5"/>
        <v>0.216044407894737</v>
      </c>
    </row>
    <row r="381" spans="4:5" x14ac:dyDescent="0.25">
      <c r="D381" s="2">
        <v>5.5</v>
      </c>
      <c r="E381" s="6">
        <f t="shared" ca="1" si="5"/>
        <v>0.18333881578947386</v>
      </c>
    </row>
    <row r="382" spans="4:5" x14ac:dyDescent="0.25">
      <c r="D382" s="2">
        <v>5.25</v>
      </c>
      <c r="E382" s="6">
        <f t="shared" ca="1" si="5"/>
        <v>0.15063322368421062</v>
      </c>
    </row>
    <row r="383" spans="4:5" x14ac:dyDescent="0.25">
      <c r="D383" s="2">
        <v>5</v>
      </c>
      <c r="E383" s="6">
        <f t="shared" ca="1" si="5"/>
        <v>0.12345000000000002</v>
      </c>
    </row>
    <row r="384" spans="4:5" x14ac:dyDescent="0.25">
      <c r="D384" s="2">
        <v>4.75</v>
      </c>
      <c r="E384" s="6">
        <f t="shared" ca="1" si="5"/>
        <v>0.11628215116279071</v>
      </c>
    </row>
    <row r="385" spans="4:5" x14ac:dyDescent="0.25">
      <c r="D385" s="2">
        <v>4.5</v>
      </c>
      <c r="E385" s="6">
        <f t="shared" ca="1" si="5"/>
        <v>0.10911430232558141</v>
      </c>
    </row>
    <row r="386" spans="4:5" x14ac:dyDescent="0.25">
      <c r="D386" s="2">
        <v>4.25</v>
      </c>
      <c r="E386" s="6">
        <f t="shared" ca="1" si="5"/>
        <v>0.1019464534883721</v>
      </c>
    </row>
    <row r="387" spans="4:5" x14ac:dyDescent="0.25">
      <c r="D387" s="2">
        <v>4</v>
      </c>
      <c r="E387" s="6">
        <f t="shared" ca="1" si="5"/>
        <v>9.4778604651162793E-2</v>
      </c>
    </row>
    <row r="388" spans="4:5" x14ac:dyDescent="0.25">
      <c r="D388" s="2">
        <v>3.75</v>
      </c>
      <c r="E388" s="6">
        <f t="shared" ca="1" si="5"/>
        <v>8.7610755813953486E-2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8.044290697674418E-2</v>
      </c>
    </row>
    <row r="390" spans="4:5" x14ac:dyDescent="0.25">
      <c r="D390" s="2">
        <v>3.25</v>
      </c>
      <c r="E390" s="6">
        <f t="shared" ca="1" si="6"/>
        <v>7.3275058139534874E-2</v>
      </c>
    </row>
    <row r="391" spans="4:5" x14ac:dyDescent="0.25">
      <c r="D391" s="2">
        <v>3</v>
      </c>
      <c r="E391" s="6">
        <f t="shared" ca="1" si="6"/>
        <v>6.6107209302325567E-2</v>
      </c>
    </row>
    <row r="392" spans="4:5" x14ac:dyDescent="0.25">
      <c r="D392" s="2">
        <v>2.75</v>
      </c>
      <c r="E392" s="6">
        <f t="shared" ca="1" si="6"/>
        <v>6.1432695652173908E-2</v>
      </c>
    </row>
    <row r="393" spans="4:5" x14ac:dyDescent="0.25">
      <c r="D393" s="2">
        <v>2.5</v>
      </c>
      <c r="E393" s="6">
        <f t="shared" ca="1" si="6"/>
        <v>5.8666086956521736E-2</v>
      </c>
    </row>
    <row r="394" spans="4:5" x14ac:dyDescent="0.25">
      <c r="D394" s="2">
        <v>2.25</v>
      </c>
      <c r="E394" s="6">
        <f t="shared" ca="1" si="6"/>
        <v>5.5899478260869565E-2</v>
      </c>
    </row>
    <row r="395" spans="4:5" x14ac:dyDescent="0.25">
      <c r="D395" s="2">
        <v>2</v>
      </c>
      <c r="E395" s="6">
        <f t="shared" ca="1" si="6"/>
        <v>5.3132869565217386E-2</v>
      </c>
    </row>
    <row r="396" spans="4:5" x14ac:dyDescent="0.25">
      <c r="D396" s="2">
        <v>1.75</v>
      </c>
      <c r="E396" s="6">
        <f t="shared" ca="1" si="6"/>
        <v>5.0366260869565221E-2</v>
      </c>
    </row>
    <row r="397" spans="4:5" x14ac:dyDescent="0.25">
      <c r="D397" s="2">
        <v>1.5</v>
      </c>
      <c r="E397" s="6">
        <f t="shared" ca="1" si="6"/>
        <v>4.7599652173913043E-2</v>
      </c>
    </row>
    <row r="398" spans="4:5" x14ac:dyDescent="0.25">
      <c r="D398" s="2">
        <v>1.25</v>
      </c>
      <c r="E398" s="6">
        <f t="shared" ca="1" si="6"/>
        <v>4.4833043478260871E-2</v>
      </c>
    </row>
    <row r="399" spans="4:5" x14ac:dyDescent="0.25">
      <c r="D399" s="2">
        <v>1</v>
      </c>
      <c r="E399" s="6">
        <f t="shared" ca="1" si="6"/>
        <v>4.20664347826087E-2</v>
      </c>
    </row>
    <row r="400" spans="4:5" x14ac:dyDescent="0.25">
      <c r="D400" s="2">
        <v>0.75</v>
      </c>
      <c r="E400" s="6">
        <f t="shared" ca="1" si="6"/>
        <v>3.9299826086956521E-2</v>
      </c>
    </row>
    <row r="401" spans="4:5" x14ac:dyDescent="0.25">
      <c r="D401" s="2">
        <v>0.5</v>
      </c>
      <c r="E401" s="6">
        <f t="shared" ca="1" si="6"/>
        <v>3.653321739130435E-2</v>
      </c>
    </row>
    <row r="402" spans="4:5" x14ac:dyDescent="0.25">
      <c r="D402" s="2">
        <v>0.25</v>
      </c>
      <c r="E402" s="6">
        <f t="shared" ca="1" si="6"/>
        <v>3.3766608695652178E-2</v>
      </c>
    </row>
    <row r="403" spans="4:5" x14ac:dyDescent="0.25">
      <c r="D403" s="2">
        <v>0</v>
      </c>
      <c r="E403" s="6">
        <f t="shared" ca="1" si="6"/>
        <v>3.1000000000000003E-2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4" t="s">
        <v>20</v>
      </c>
      <c r="E1" s="465"/>
      <c r="F1" s="465"/>
      <c r="G1" s="466"/>
      <c r="H1" s="313"/>
    </row>
    <row r="2" spans="1:15" ht="16.2" thickBot="1" x14ac:dyDescent="0.35">
      <c r="B2" s="314" t="s">
        <v>3</v>
      </c>
      <c r="C2" s="315"/>
      <c r="D2" s="467" t="s">
        <v>5</v>
      </c>
      <c r="E2" s="468"/>
      <c r="F2" s="468"/>
      <c r="G2" s="469"/>
      <c r="H2" s="313"/>
    </row>
    <row r="3" spans="1:15" ht="13.8" thickBot="1" x14ac:dyDescent="0.3">
      <c r="B3" s="316" t="s">
        <v>1</v>
      </c>
      <c r="C3" s="317"/>
      <c r="D3" s="462">
        <f>Statistik!C3</f>
        <v>44452</v>
      </c>
      <c r="E3" s="462"/>
      <c r="F3" s="462"/>
      <c r="G3" s="463"/>
      <c r="H3" s="318"/>
    </row>
    <row r="4" spans="1:15" ht="13.8" thickBot="1" x14ac:dyDescent="0.3">
      <c r="B4" s="319" t="s">
        <v>42</v>
      </c>
      <c r="C4" s="320"/>
      <c r="D4" s="462">
        <f>Statistik!C4</f>
        <v>0</v>
      </c>
      <c r="E4" s="462"/>
      <c r="F4" s="462"/>
      <c r="G4" s="463"/>
      <c r="H4" s="321"/>
    </row>
    <row r="5" spans="1:15" ht="13.8" thickBot="1" x14ac:dyDescent="0.3">
      <c r="B5" s="319" t="s">
        <v>43</v>
      </c>
      <c r="C5" s="320"/>
      <c r="D5" s="462">
        <f>Statistik!C5</f>
        <v>0</v>
      </c>
      <c r="E5" s="462"/>
      <c r="F5" s="462"/>
      <c r="G5" s="463"/>
      <c r="H5" s="322"/>
    </row>
    <row r="6" spans="1:15" ht="13.8" thickBot="1" x14ac:dyDescent="0.3">
      <c r="B6" s="319" t="s">
        <v>0</v>
      </c>
      <c r="C6" s="320"/>
      <c r="D6" s="462" t="str">
        <f>Statistik!C6</f>
        <v xml:space="preserve">Z3 SP US </v>
      </c>
      <c r="E6" s="462"/>
      <c r="F6" s="462"/>
      <c r="G6" s="463"/>
      <c r="H6" s="323"/>
    </row>
    <row r="7" spans="1:15" ht="13.8" thickBot="1" x14ac:dyDescent="0.3">
      <c r="B7" s="319" t="s">
        <v>4</v>
      </c>
      <c r="C7" s="320"/>
      <c r="D7" s="462" t="str">
        <f>Statistik!C7</f>
        <v>US</v>
      </c>
      <c r="E7" s="462"/>
      <c r="F7" s="462"/>
      <c r="G7" s="463"/>
      <c r="H7" s="318"/>
    </row>
    <row r="8" spans="1:15" ht="13.8" thickBot="1" x14ac:dyDescent="0.3">
      <c r="B8" s="319" t="s">
        <v>11</v>
      </c>
      <c r="C8" s="320"/>
      <c r="D8" s="476">
        <f>Statistik!C8</f>
        <v>7.5433744028161932E-4</v>
      </c>
      <c r="E8" s="476"/>
      <c r="F8" s="476"/>
      <c r="G8" s="477"/>
      <c r="H8" s="324"/>
      <c r="I8" s="478" t="s">
        <v>202</v>
      </c>
      <c r="J8" s="478"/>
      <c r="M8" s="374" t="s">
        <v>213</v>
      </c>
    </row>
    <row r="9" spans="1:15" ht="13.8" thickBot="1" x14ac:dyDescent="0.3">
      <c r="B9" s="325" t="s">
        <v>6</v>
      </c>
      <c r="C9" s="326"/>
      <c r="D9" s="479">
        <f>Statistik!C9</f>
        <v>19900</v>
      </c>
      <c r="E9" s="479"/>
      <c r="F9" s="479"/>
      <c r="G9" s="480"/>
      <c r="H9" s="322"/>
      <c r="I9" s="478" t="s">
        <v>203</v>
      </c>
      <c r="J9" s="478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4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19885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3.1560432486257645E-2</v>
      </c>
      <c r="O11" s="373" t="s">
        <v>114</v>
      </c>
    </row>
    <row r="12" spans="1:15" x14ac:dyDescent="0.25">
      <c r="A12" s="474"/>
      <c r="B12" s="344">
        <v>128</v>
      </c>
      <c r="C12" s="345">
        <f t="shared" ref="C12:C26" si="1">B12/10</f>
        <v>12.8</v>
      </c>
      <c r="D12" s="338">
        <f>Statistik!C12</f>
        <v>0</v>
      </c>
      <c r="E12" s="346">
        <f t="shared" ref="E12:E24" si="2">E13+D12</f>
        <v>19885</v>
      </c>
      <c r="F12" s="340">
        <f t="shared" ref="F12:F26" si="3">D12/$E$11</f>
        <v>0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</v>
      </c>
      <c r="M12" s="310" t="s">
        <v>216</v>
      </c>
      <c r="N12" s="375">
        <f>1/J32</f>
        <v>64251.477599838909</v>
      </c>
      <c r="O12" s="373" t="s">
        <v>217</v>
      </c>
    </row>
    <row r="13" spans="1:15" x14ac:dyDescent="0.25">
      <c r="A13" s="475"/>
      <c r="B13" s="344">
        <v>63</v>
      </c>
      <c r="C13" s="345">
        <f t="shared" si="1"/>
        <v>6.3</v>
      </c>
      <c r="D13" s="338">
        <f>Statistik!C13</f>
        <v>8715</v>
      </c>
      <c r="E13" s="346">
        <f t="shared" si="2"/>
        <v>19885</v>
      </c>
      <c r="F13" s="340">
        <f t="shared" si="3"/>
        <v>0.4382700528036208</v>
      </c>
      <c r="G13" s="347">
        <f t="shared" si="0"/>
        <v>1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5.2338508397570944</v>
      </c>
      <c r="M13" s="310" t="s">
        <v>218</v>
      </c>
      <c r="N13" s="310">
        <f ca="1">10.44/(9.81*N11)</f>
        <v>33.72007604615785</v>
      </c>
      <c r="O13" s="373" t="s">
        <v>219</v>
      </c>
    </row>
    <row r="14" spans="1:15" x14ac:dyDescent="0.25">
      <c r="A14" s="470" t="s">
        <v>53</v>
      </c>
      <c r="B14" s="348">
        <v>31.5</v>
      </c>
      <c r="C14" s="349">
        <f t="shared" si="1"/>
        <v>3.15</v>
      </c>
      <c r="D14" s="338">
        <f>Statistik!C14</f>
        <v>7805</v>
      </c>
      <c r="E14" s="346">
        <f t="shared" si="2"/>
        <v>11170</v>
      </c>
      <c r="F14" s="340">
        <f>D14/$E$11</f>
        <v>0.39250691475986926</v>
      </c>
      <c r="G14" s="347">
        <f t="shared" si="0"/>
        <v>0.56172994719637925</v>
      </c>
      <c r="H14" s="342"/>
      <c r="I14" s="343">
        <f t="shared" si="4"/>
        <v>4.1632104163180852</v>
      </c>
      <c r="J14" s="343">
        <f t="shared" si="5"/>
        <v>9.4279864698023044</v>
      </c>
    </row>
    <row r="15" spans="1:15" x14ac:dyDescent="0.25">
      <c r="A15" s="471"/>
      <c r="B15" s="348">
        <v>16</v>
      </c>
      <c r="C15" s="349">
        <f t="shared" si="1"/>
        <v>1.6</v>
      </c>
      <c r="D15" s="338">
        <f>Statistik!C15</f>
        <v>2015</v>
      </c>
      <c r="E15" s="346">
        <f t="shared" si="2"/>
        <v>3365</v>
      </c>
      <c r="F15" s="340">
        <f t="shared" si="3"/>
        <v>0.1013326628111642</v>
      </c>
      <c r="G15" s="347">
        <f t="shared" si="0"/>
        <v>0.16922303243650993</v>
      </c>
      <c r="H15" s="342"/>
      <c r="I15" s="343">
        <f t="shared" si="4"/>
        <v>2.102659033821578</v>
      </c>
      <c r="J15" s="343">
        <f t="shared" si="5"/>
        <v>4.8192627136028001</v>
      </c>
      <c r="M15" s="310" t="s">
        <v>220</v>
      </c>
      <c r="N15" s="310">
        <f ca="1">N13/N12</f>
        <v>5.2481401682569857E-4</v>
      </c>
      <c r="O15" s="373" t="s">
        <v>221</v>
      </c>
    </row>
    <row r="16" spans="1:15" x14ac:dyDescent="0.25">
      <c r="A16" s="471"/>
      <c r="B16" s="348">
        <v>8</v>
      </c>
      <c r="C16" s="349">
        <f t="shared" si="1"/>
        <v>0.8</v>
      </c>
      <c r="D16" s="338">
        <f>Statistik!C16</f>
        <v>15</v>
      </c>
      <c r="E16" s="346">
        <f t="shared" si="2"/>
        <v>1350</v>
      </c>
      <c r="F16" s="340">
        <f t="shared" si="3"/>
        <v>7.5433744028161932E-4</v>
      </c>
      <c r="G16" s="347">
        <f t="shared" si="0"/>
        <v>6.7890369625345726E-2</v>
      </c>
      <c r="H16" s="342"/>
      <c r="I16" s="343">
        <f t="shared" si="4"/>
        <v>1.0587733840216291</v>
      </c>
      <c r="J16" s="343">
        <f t="shared" si="5"/>
        <v>7.124635466527833E-2</v>
      </c>
      <c r="M16" s="376" t="s">
        <v>223</v>
      </c>
    </row>
    <row r="17" spans="1:11" x14ac:dyDescent="0.25">
      <c r="A17" s="471"/>
      <c r="B17" s="348">
        <v>4</v>
      </c>
      <c r="C17" s="349">
        <f t="shared" si="1"/>
        <v>0.4</v>
      </c>
      <c r="D17" s="338">
        <f>Statistik!C17</f>
        <v>5</v>
      </c>
      <c r="E17" s="346">
        <f t="shared" si="2"/>
        <v>1335</v>
      </c>
      <c r="F17" s="340">
        <f>D17/$E$11</f>
        <v>2.5144581342720644E-4</v>
      </c>
      <c r="G17" s="347">
        <f t="shared" si="0"/>
        <v>6.7136032185064101E-2</v>
      </c>
      <c r="H17" s="342"/>
      <c r="I17" s="343">
        <f t="shared" si="4"/>
        <v>0.52975376210591196</v>
      </c>
      <c r="J17" s="343">
        <f>F17*100/I17</f>
        <v>4.7464658377817368E-2</v>
      </c>
    </row>
    <row r="18" spans="1:11" x14ac:dyDescent="0.25">
      <c r="A18" s="472"/>
      <c r="B18" s="348">
        <v>2</v>
      </c>
      <c r="C18" s="349">
        <f t="shared" si="1"/>
        <v>0.2</v>
      </c>
      <c r="D18" s="338">
        <f>Statistik!C18</f>
        <v>0</v>
      </c>
      <c r="E18" s="346">
        <f t="shared" si="2"/>
        <v>1330</v>
      </c>
      <c r="F18" s="340">
        <f t="shared" si="3"/>
        <v>0</v>
      </c>
      <c r="G18" s="347">
        <f t="shared" si="0"/>
        <v>6.6884586371636898E-2</v>
      </c>
      <c r="H18" s="342"/>
      <c r="I18" s="343">
        <f t="shared" si="4"/>
        <v>0.26506054336140555</v>
      </c>
      <c r="J18" s="343">
        <f t="shared" si="5"/>
        <v>0</v>
      </c>
    </row>
    <row r="19" spans="1:11" x14ac:dyDescent="0.25">
      <c r="A19" s="473" t="s">
        <v>54</v>
      </c>
      <c r="B19" s="344">
        <v>1</v>
      </c>
      <c r="C19" s="345">
        <f t="shared" si="1"/>
        <v>0.1</v>
      </c>
      <c r="D19" s="338">
        <f>Statistik!C19</f>
        <v>10</v>
      </c>
      <c r="E19" s="346">
        <f t="shared" si="2"/>
        <v>1330</v>
      </c>
      <c r="F19" s="340">
        <f t="shared" si="3"/>
        <v>5.0289162685441288E-4</v>
      </c>
      <c r="G19" s="347">
        <f t="shared" si="0"/>
        <v>6.6884586371636898E-2</v>
      </c>
      <c r="H19" s="342"/>
      <c r="I19" s="343">
        <f t="shared" si="4"/>
        <v>0.1326221665094986</v>
      </c>
      <c r="J19" s="343">
        <f t="shared" si="5"/>
        <v>0.37919123182050796</v>
      </c>
    </row>
    <row r="20" spans="1:11" x14ac:dyDescent="0.25">
      <c r="A20" s="474"/>
      <c r="B20" s="344">
        <v>0.5</v>
      </c>
      <c r="C20" s="345">
        <f t="shared" si="1"/>
        <v>0.05</v>
      </c>
      <c r="D20" s="338">
        <f>Statistik!C20</f>
        <v>125</v>
      </c>
      <c r="E20" s="346">
        <f t="shared" si="2"/>
        <v>1320</v>
      </c>
      <c r="F20" s="340">
        <f t="shared" si="3"/>
        <v>6.2861453356801607E-3</v>
      </c>
      <c r="G20" s="347">
        <f t="shared" si="0"/>
        <v>6.6381694744782491E-2</v>
      </c>
      <c r="H20" s="342"/>
      <c r="I20" s="343">
        <f t="shared" si="4"/>
        <v>6.6357062528508273E-2</v>
      </c>
      <c r="J20" s="343">
        <f t="shared" si="5"/>
        <v>9.4732121889505159</v>
      </c>
    </row>
    <row r="21" spans="1:11" x14ac:dyDescent="0.25">
      <c r="A21" s="474"/>
      <c r="B21" s="350">
        <v>0.25</v>
      </c>
      <c r="C21" s="351">
        <f t="shared" si="1"/>
        <v>2.5000000000000001E-2</v>
      </c>
      <c r="D21" s="338">
        <f>Statistik!C21</f>
        <v>190</v>
      </c>
      <c r="E21" s="346">
        <f t="shared" si="2"/>
        <v>1195</v>
      </c>
      <c r="F21" s="340">
        <f t="shared" si="3"/>
        <v>9.5549409102338445E-3</v>
      </c>
      <c r="G21" s="347">
        <f t="shared" si="0"/>
        <v>6.0095549409102333E-2</v>
      </c>
      <c r="H21" s="342"/>
      <c r="I21" s="343">
        <f t="shared" si="4"/>
        <v>3.3201536841859614E-2</v>
      </c>
      <c r="J21" s="343">
        <f>F21*100/I21</f>
        <v>28.778610326818455</v>
      </c>
    </row>
    <row r="22" spans="1:11" x14ac:dyDescent="0.25">
      <c r="A22" s="474"/>
      <c r="B22" s="350">
        <v>0.125</v>
      </c>
      <c r="C22" s="351">
        <f t="shared" si="1"/>
        <v>1.2500000000000001E-2</v>
      </c>
      <c r="D22" s="338">
        <f>Statistik!C22</f>
        <v>430</v>
      </c>
      <c r="E22" s="346">
        <f t="shared" si="2"/>
        <v>1005</v>
      </c>
      <c r="F22" s="340">
        <f t="shared" si="3"/>
        <v>2.1624339954739752E-2</v>
      </c>
      <c r="G22" s="347">
        <f t="shared" si="0"/>
        <v>5.0540608498868489E-2</v>
      </c>
      <c r="H22" s="342"/>
      <c r="I22" s="343">
        <f t="shared" si="4"/>
        <v>1.6612279185622081E-2</v>
      </c>
      <c r="J22" s="343">
        <f>F22*100/I22</f>
        <v>130.17081950714871</v>
      </c>
    </row>
    <row r="23" spans="1:11" x14ac:dyDescent="0.25">
      <c r="A23" s="475"/>
      <c r="B23" s="350">
        <v>6.3E-2</v>
      </c>
      <c r="C23" s="351">
        <f t="shared" si="1"/>
        <v>6.3E-3</v>
      </c>
      <c r="D23" s="338">
        <f>Statistik!C23</f>
        <v>575</v>
      </c>
      <c r="E23" s="346">
        <f t="shared" si="2"/>
        <v>575</v>
      </c>
      <c r="F23" s="340">
        <f t="shared" si="3"/>
        <v>2.8916268544128741E-2</v>
      </c>
      <c r="G23" s="347">
        <f t="shared" si="0"/>
        <v>2.8916268544128741E-2</v>
      </c>
      <c r="H23" s="342"/>
      <c r="I23" s="343">
        <f t="shared" si="4"/>
        <v>8.3513997492220722E-3</v>
      </c>
      <c r="J23" s="343">
        <f t="shared" ref="J23:J25" si="6">F23*100/I23</f>
        <v>346.2445747112306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0.18703957204940666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1.5563844402583937E-5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0.56172994719637925</v>
      </c>
      <c r="C6" s="38">
        <f t="shared" si="1"/>
        <v>0.43827005280362075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-2.4005277612925204</v>
      </c>
      <c r="G6" s="28">
        <f t="shared" si="4"/>
        <v>0.62822597167361116</v>
      </c>
      <c r="I6" s="30"/>
    </row>
    <row r="7" spans="1:9" x14ac:dyDescent="0.25">
      <c r="A7" s="37">
        <f>Statistik!B15</f>
        <v>16</v>
      </c>
      <c r="B7" s="254">
        <f>Statistik!F15</f>
        <v>0.16922303243650993</v>
      </c>
      <c r="C7" s="38">
        <f t="shared" si="1"/>
        <v>0.39250691475986932</v>
      </c>
      <c r="D7" s="253">
        <f t="shared" si="0"/>
        <v>-4</v>
      </c>
      <c r="E7" s="252">
        <f t="shared" si="2"/>
        <v>-4.4886399617499588</v>
      </c>
      <c r="F7" s="29">
        <f t="shared" si="3"/>
        <v>-1.7618222228543341</v>
      </c>
      <c r="G7" s="28">
        <f t="shared" si="4"/>
        <v>1.7082167059159277E-2</v>
      </c>
      <c r="I7" s="30"/>
    </row>
    <row r="8" spans="1:9" x14ac:dyDescent="0.25">
      <c r="A8" s="37">
        <f>Statistik!B16</f>
        <v>8</v>
      </c>
      <c r="B8" s="254">
        <f>Statistik!F16</f>
        <v>6.7890369625345726E-2</v>
      </c>
      <c r="C8" s="38">
        <f t="shared" si="1"/>
        <v>0.10133266281116421</v>
      </c>
      <c r="D8" s="253">
        <f t="shared" si="0"/>
        <v>-3</v>
      </c>
      <c r="E8" s="252">
        <f t="shared" si="2"/>
        <v>-3.5</v>
      </c>
      <c r="F8" s="29">
        <f t="shared" si="3"/>
        <v>-0.35466431983907476</v>
      </c>
      <c r="G8" s="28">
        <f t="shared" si="4"/>
        <v>6.1654563832691599E-2</v>
      </c>
      <c r="I8" s="30"/>
    </row>
    <row r="9" spans="1:9" x14ac:dyDescent="0.25">
      <c r="A9" s="37">
        <f>Statistik!B17</f>
        <v>4</v>
      </c>
      <c r="B9" s="254">
        <f>Statistik!F17</f>
        <v>6.7136032185064101E-2</v>
      </c>
      <c r="C9" s="38">
        <f t="shared" si="1"/>
        <v>7.5433744028162442E-4</v>
      </c>
      <c r="D9" s="253">
        <f t="shared" si="0"/>
        <v>-2</v>
      </c>
      <c r="E9" s="252">
        <f t="shared" si="2"/>
        <v>-2.5</v>
      </c>
      <c r="F9" s="29">
        <f t="shared" si="3"/>
        <v>-1.885843600704061E-3</v>
      </c>
      <c r="G9" s="28">
        <f t="shared" si="4"/>
        <v>2.3901068201138175E-3</v>
      </c>
      <c r="I9" s="30"/>
    </row>
    <row r="10" spans="1:9" x14ac:dyDescent="0.25">
      <c r="A10" s="37">
        <f>Statistik!B18</f>
        <v>2</v>
      </c>
      <c r="B10" s="254">
        <f>Statistik!F18</f>
        <v>6.6884586371636898E-2</v>
      </c>
      <c r="C10" s="38">
        <f t="shared" si="1"/>
        <v>2.5144581342720351E-4</v>
      </c>
      <c r="D10" s="253">
        <f t="shared" si="0"/>
        <v>-1</v>
      </c>
      <c r="E10" s="252">
        <f t="shared" si="2"/>
        <v>-1.5</v>
      </c>
      <c r="F10" s="29">
        <f t="shared" si="3"/>
        <v>-3.7716872014080527E-4</v>
      </c>
      <c r="G10" s="28">
        <f t="shared" si="4"/>
        <v>1.9433071814562504E-3</v>
      </c>
      <c r="I10" s="30"/>
    </row>
    <row r="11" spans="1:9" x14ac:dyDescent="0.25">
      <c r="A11" s="37">
        <f>Statistik!B19</f>
        <v>1</v>
      </c>
      <c r="B11" s="254">
        <f>Statistik!F19</f>
        <v>6.6884586371636898E-2</v>
      </c>
      <c r="C11" s="38">
        <f t="shared" si="1"/>
        <v>0</v>
      </c>
      <c r="D11" s="253">
        <f t="shared" si="0"/>
        <v>0</v>
      </c>
      <c r="E11" s="252">
        <f t="shared" si="2"/>
        <v>-0.5</v>
      </c>
      <c r="F11" s="29">
        <f t="shared" si="3"/>
        <v>0</v>
      </c>
      <c r="G11" s="28">
        <f t="shared" si="4"/>
        <v>0</v>
      </c>
      <c r="I11" s="30"/>
    </row>
    <row r="12" spans="1:9" x14ac:dyDescent="0.25">
      <c r="A12" s="37">
        <f>Statistik!B20</f>
        <v>0.5</v>
      </c>
      <c r="B12" s="254">
        <f>Statistik!F20</f>
        <v>6.6381694744782491E-2</v>
      </c>
      <c r="C12" s="38">
        <f t="shared" si="1"/>
        <v>5.0289162685440703E-4</v>
      </c>
      <c r="D12" s="253">
        <f t="shared" si="0"/>
        <v>1</v>
      </c>
      <c r="E12" s="252">
        <f t="shared" si="2"/>
        <v>0.5</v>
      </c>
      <c r="F12" s="29">
        <f t="shared" si="3"/>
        <v>2.5144581342720351E-4</v>
      </c>
      <c r="G12" s="28">
        <f t="shared" si="4"/>
        <v>1.1490383756378914E-2</v>
      </c>
      <c r="I12" s="30"/>
    </row>
    <row r="13" spans="1:9" x14ac:dyDescent="0.25">
      <c r="A13" s="37">
        <f>Statistik!B21</f>
        <v>0.25</v>
      </c>
      <c r="B13" s="254">
        <f>Statistik!F21</f>
        <v>6.0095549409102333E-2</v>
      </c>
      <c r="C13" s="38">
        <f t="shared" si="1"/>
        <v>6.2861453356801572E-3</v>
      </c>
      <c r="D13" s="253">
        <f t="shared" si="0"/>
        <v>2</v>
      </c>
      <c r="E13" s="252">
        <f t="shared" si="2"/>
        <v>1.5</v>
      </c>
      <c r="F13" s="29">
        <f t="shared" si="3"/>
        <v>9.4292180035202358E-3</v>
      </c>
      <c r="G13" s="28">
        <f t="shared" si="4"/>
        <v>0.21001179167094405</v>
      </c>
    </row>
    <row r="14" spans="1:9" x14ac:dyDescent="0.25">
      <c r="A14" s="37">
        <f>Statistik!B22</f>
        <v>0.125</v>
      </c>
      <c r="B14" s="254">
        <f>Statistik!F22</f>
        <v>5.0540608498868489E-2</v>
      </c>
      <c r="C14" s="38">
        <f t="shared" si="1"/>
        <v>9.5549409102338445E-3</v>
      </c>
      <c r="D14" s="253">
        <f t="shared" si="0"/>
        <v>3</v>
      </c>
      <c r="E14" s="252">
        <f t="shared" si="2"/>
        <v>2.5</v>
      </c>
      <c r="F14" s="29">
        <f t="shared" si="3"/>
        <v>2.3887352275584611E-2</v>
      </c>
      <c r="G14" s="28">
        <f t="shared" si="4"/>
        <v>0.43922843712893617</v>
      </c>
    </row>
    <row r="15" spans="1:9" x14ac:dyDescent="0.25">
      <c r="A15" s="37">
        <f>Statistik!B23</f>
        <v>6.3E-2</v>
      </c>
      <c r="B15" s="254">
        <f>Statistik!F23</f>
        <v>2.8916268544128741E-2</v>
      </c>
      <c r="C15" s="38">
        <f t="shared" si="1"/>
        <v>2.1624339954739748E-2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7.5560897040476055E-2</v>
      </c>
      <c r="G15" s="28">
        <f t="shared" si="4"/>
        <v>1.3069614392200564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2.8916268544128741E-2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0.13012454344673108</v>
      </c>
      <c r="G16" s="28">
        <f t="shared" si="4"/>
        <v>2.2291444339924165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-4.2800238597270344</v>
      </c>
      <c r="G19" s="3"/>
    </row>
    <row r="20" spans="1:8" x14ac:dyDescent="0.25">
      <c r="G20" s="33">
        <f>SUM(G3:G18)</f>
        <v>4.9081326023357637</v>
      </c>
    </row>
    <row r="21" spans="1:8" ht="18" thickBot="1" x14ac:dyDescent="0.35">
      <c r="C21" s="41" t="s">
        <v>75</v>
      </c>
      <c r="F21" s="42"/>
      <c r="G21" s="40">
        <f>SQRT(G20)</f>
        <v>2.2154305681595541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6.6884586371636914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0.29241313107503591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0.4382700528036208</v>
      </c>
      <c r="H20" s="87">
        <f>Statistik!E14</f>
        <v>0.39250691475986926</v>
      </c>
      <c r="I20" s="87">
        <f>Statistik!E15</f>
        <v>0.1013326628111642</v>
      </c>
      <c r="J20" s="87">
        <f>Statistik!E16</f>
        <v>7.5433744028161932E-4</v>
      </c>
      <c r="K20" s="87">
        <f>Statistik!E17</f>
        <v>2.5144581342720644E-4</v>
      </c>
      <c r="L20" s="87">
        <f>Statistik!E18</f>
        <v>0</v>
      </c>
      <c r="M20" s="87">
        <f>Statistik!E19</f>
        <v>5.0289162685441288E-4</v>
      </c>
      <c r="N20" s="87">
        <f>Statistik!E20</f>
        <v>6.2861453356801607E-3</v>
      </c>
      <c r="O20" s="87">
        <f>Statistik!E21</f>
        <v>9.5549409102338445E-3</v>
      </c>
      <c r="P20" s="87">
        <f>Statistik!E22</f>
        <v>2.1624339954739752E-2</v>
      </c>
      <c r="Q20" s="87">
        <f>Statistik!E23</f>
        <v>2.8916268544128741E-2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0.4382700528036208</v>
      </c>
      <c r="H15" s="124">
        <f>'Eintrag_Yu&amp;Stand'!H20</f>
        <v>0.39250691475986926</v>
      </c>
      <c r="I15" s="124">
        <f>'Eintrag_Yu&amp;Stand'!I20</f>
        <v>0.1013326628111642</v>
      </c>
      <c r="J15" s="124">
        <f>'Eintrag_Yu&amp;Stand'!J20</f>
        <v>7.5433744028161932E-4</v>
      </c>
      <c r="K15" s="125">
        <f>'Eintrag_Yu&amp;Stand'!K20</f>
        <v>2.5144581342720644E-4</v>
      </c>
      <c r="L15" s="124">
        <f>'Eintrag_Yu&amp;Stand'!L20</f>
        <v>0</v>
      </c>
      <c r="M15" s="124">
        <f>'Eintrag_Yu&amp;Stand'!M20</f>
        <v>5.0289162685441288E-4</v>
      </c>
      <c r="N15" s="124">
        <f>'Eintrag_Yu&amp;Stand'!N20</f>
        <v>6.2861453356801607E-3</v>
      </c>
      <c r="O15" s="124">
        <f>'Eintrag_Yu&amp;Stand'!O20</f>
        <v>9.5549409102338445E-3</v>
      </c>
      <c r="P15" s="124">
        <f>'Eintrag_Yu&amp;Stand'!P20</f>
        <v>2.1624339954739752E-2</v>
      </c>
      <c r="Q15" s="124">
        <f>'Eintrag_Yu&amp;Stand'!Q20</f>
        <v>2.8916268544128741E-2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-6.6473273166236718E-2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-4.3472370239893317E-2</v>
      </c>
      <c r="H296" s="178">
        <f t="shared" si="156"/>
        <v>-1.4698006862111691E-2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-4.1241751468083456E-4</v>
      </c>
      <c r="H297" s="178">
        <f t="shared" si="156"/>
        <v>-2.8982446600783908E-4</v>
      </c>
      <c r="I297" s="178">
        <f t="shared" si="156"/>
        <v>-2.9537455122211259E-5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-1.4722668291974181E-4</v>
      </c>
      <c r="H298" s="179">
        <f t="shared" si="156"/>
        <v>-1.2311794614970029E-4</v>
      </c>
      <c r="I298" s="179">
        <f t="shared" si="156"/>
        <v>-2.518364575661648E-5</v>
      </c>
      <c r="J298" s="179">
        <f t="shared" si="156"/>
        <v>-7.3293933305735129E-8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0</v>
      </c>
      <c r="H299" s="179">
        <f t="shared" si="156"/>
        <v>0</v>
      </c>
      <c r="I299" s="179">
        <f t="shared" si="156"/>
        <v>0</v>
      </c>
      <c r="J299" s="179">
        <f t="shared" si="156"/>
        <v>0</v>
      </c>
      <c r="K299" s="179">
        <f t="shared" si="156"/>
        <v>0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-3.0218291063510607E-4</v>
      </c>
      <c r="H300" s="179">
        <f t="shared" si="160"/>
        <v>-2.6900473286129551E-4</v>
      </c>
      <c r="I300" s="179">
        <f t="shared" si="160"/>
        <v>-6.8133396003456812E-5</v>
      </c>
      <c r="J300" s="179">
        <f t="shared" si="160"/>
        <v>-4.7450245618775849E-7</v>
      </c>
      <c r="K300" s="179">
        <f t="shared" si="160"/>
        <v>-1.2498087224127285E-7</v>
      </c>
      <c r="L300" s="179">
        <f t="shared" si="160"/>
        <v>0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-3.7847525634239773E-3</v>
      </c>
      <c r="H301" s="179">
        <f t="shared" si="160"/>
        <v>-3.3828709373307556E-3</v>
      </c>
      <c r="I301" s="179">
        <f t="shared" si="160"/>
        <v>-8.6830346654561416E-4</v>
      </c>
      <c r="J301" s="179">
        <f t="shared" si="160"/>
        <v>-6.3399562037956078E-6</v>
      </c>
      <c r="K301" s="179">
        <f t="shared" si="160"/>
        <v>-1.9770935674489933E-6</v>
      </c>
      <c r="L301" s="179">
        <f t="shared" si="160"/>
        <v>0</v>
      </c>
      <c r="M301" s="179">
        <f t="shared" si="160"/>
        <v>-1.2215655550955853E-6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-5.7569674827971529E-3</v>
      </c>
      <c r="H302" s="179">
        <f t="shared" si="160"/>
        <v>-5.1521274252939427E-3</v>
      </c>
      <c r="I302" s="179">
        <f t="shared" si="160"/>
        <v>-1.3275857515698127E-3</v>
      </c>
      <c r="J302" s="179">
        <f t="shared" si="160"/>
        <v>-9.824972226918114E-6</v>
      </c>
      <c r="K302" s="179">
        <f t="shared" si="160"/>
        <v>-3.212244476589775E-6</v>
      </c>
      <c r="L302" s="179">
        <f t="shared" si="160"/>
        <v>0</v>
      </c>
      <c r="M302" s="179">
        <f t="shared" si="160"/>
        <v>-4.749273145168368E-6</v>
      </c>
      <c r="N302" s="179">
        <f t="shared" si="160"/>
        <v>-2.3209745546816121E-5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-1.3032732348597842E-2</v>
      </c>
      <c r="H303" s="179">
        <f t="shared" si="160"/>
        <v>-1.1668476261370093E-2</v>
      </c>
      <c r="I303" s="179">
        <f t="shared" si="160"/>
        <v>-3.0103330574160329E-3</v>
      </c>
      <c r="J303" s="179">
        <f t="shared" si="160"/>
        <v>-2.23662742526454E-5</v>
      </c>
      <c r="K303" s="179">
        <f t="shared" si="160"/>
        <v>-7.4118211536399807E-6</v>
      </c>
      <c r="L303" s="179">
        <f t="shared" si="160"/>
        <v>0</v>
      </c>
      <c r="M303" s="179">
        <f t="shared" si="160"/>
        <v>-1.3602403744049074E-5</v>
      </c>
      <c r="N303" s="179">
        <f t="shared" si="160"/>
        <v>-1.343544376593683E-4</v>
      </c>
      <c r="O303" s="179">
        <f t="shared" si="160"/>
        <v>-7.9841524681047466E-5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-1.742972045397426E-2</v>
      </c>
      <c r="H304" s="179">
        <f t="shared" si="164"/>
        <v>-1.5607719278756541E-2</v>
      </c>
      <c r="I304" s="179">
        <f t="shared" si="164"/>
        <v>-4.0282628030669388E-3</v>
      </c>
      <c r="J304" s="179">
        <f t="shared" si="164"/>
        <v>-2.9965714258767984E-5</v>
      </c>
      <c r="K304" s="179">
        <f t="shared" si="164"/>
        <v>-9.9691006373120525E-6</v>
      </c>
      <c r="L304" s="179">
        <f t="shared" si="164"/>
        <v>0</v>
      </c>
      <c r="M304" s="179">
        <f t="shared" si="164"/>
        <v>-1.9434979106820198E-5</v>
      </c>
      <c r="N304" s="179">
        <f t="shared" si="164"/>
        <v>-2.2705856068770181E-4</v>
      </c>
      <c r="O304" s="179">
        <f t="shared" si="164"/>
        <v>-2.7175928003716359E-4</v>
      </c>
      <c r="P304" s="179">
        <f t="shared" si="164"/>
        <v>-2.3628732389883078E-4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-5.1961758899322105E-4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-6.4972831933011923E-3</v>
      </c>
      <c r="H423" s="179">
        <f t="shared" si="258"/>
        <v>-6.9719913678452524E-4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-1.0011599478043547E-4</v>
      </c>
      <c r="H424" s="179">
        <f t="shared" si="258"/>
        <v>-5.0363531582306567E-5</v>
      </c>
      <c r="I424" s="179">
        <f t="shared" si="258"/>
        <v>-5.0745607672352488E-7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-3.8231802442690366E-5</v>
      </c>
      <c r="H425" s="179">
        <f t="shared" si="258"/>
        <v>-2.6795574838986521E-5</v>
      </c>
      <c r="I425" s="179">
        <f t="shared" si="258"/>
        <v>-1.1394029806247688E-6</v>
      </c>
      <c r="J425" s="179">
        <f t="shared" si="258"/>
        <v>-6.2959811007881507E-12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0</v>
      </c>
      <c r="H426" s="179">
        <f t="shared" si="258"/>
        <v>0</v>
      </c>
      <c r="I426" s="179">
        <f t="shared" si="258"/>
        <v>0</v>
      </c>
      <c r="J426" s="179">
        <f t="shared" si="258"/>
        <v>0</v>
      </c>
      <c r="K426" s="179">
        <f t="shared" si="258"/>
        <v>0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-8.0735037722546121E-5</v>
      </c>
      <c r="H427" s="179">
        <f t="shared" si="262"/>
        <v>-6.3875284398151168E-5</v>
      </c>
      <c r="I427" s="179">
        <f t="shared" si="262"/>
        <v>-4.0760517925943675E-6</v>
      </c>
      <c r="J427" s="179">
        <f t="shared" si="262"/>
        <v>-6.6366552424724661E-11</v>
      </c>
      <c r="K427" s="179">
        <f t="shared" si="262"/>
        <v>1.406618249478129E-11</v>
      </c>
      <c r="L427" s="179">
        <f t="shared" si="262"/>
        <v>0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-1.0007066822690263E-3</v>
      </c>
      <c r="H428" s="179">
        <f t="shared" si="262"/>
        <v>-7.9738860672524318E-4</v>
      </c>
      <c r="I428" s="179">
        <f t="shared" si="262"/>
        <v>-5.0004259769035158E-5</v>
      </c>
      <c r="J428" s="179">
        <f t="shared" si="262"/>
        <v>2.0808665240684591E-8</v>
      </c>
      <c r="K428" s="179">
        <f t="shared" si="262"/>
        <v>6.6366552424724648E-9</v>
      </c>
      <c r="L428" s="179">
        <f t="shared" si="262"/>
        <v>0</v>
      </c>
      <c r="M428" s="179">
        <f t="shared" si="262"/>
        <v>1.2067297109843954E-9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-1.5124837702994171E-3</v>
      </c>
      <c r="H429" s="179">
        <f t="shared" si="262"/>
        <v>-1.2076265361431002E-3</v>
      </c>
      <c r="I429" s="179">
        <f t="shared" si="262"/>
        <v>-7.4368997128258492E-5</v>
      </c>
      <c r="J429" s="179">
        <f t="shared" si="262"/>
        <v>5.2389354045308402E-8</v>
      </c>
      <c r="K429" s="179">
        <f t="shared" si="262"/>
        <v>1.7731505047516686E-8</v>
      </c>
      <c r="L429" s="179">
        <f t="shared" si="262"/>
        <v>0</v>
      </c>
      <c r="M429" s="179">
        <f t="shared" si="262"/>
        <v>1.9242537652860802E-8</v>
      </c>
      <c r="N429" s="179">
        <f t="shared" si="262"/>
        <v>1.2959227765788943E-8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-3.3294161188619524E-3</v>
      </c>
      <c r="H430" s="179">
        <f t="shared" si="262"/>
        <v>-2.6520318208492735E-3</v>
      </c>
      <c r="I430" s="179">
        <f t="shared" si="262"/>
        <v>-1.468714672197155E-4</v>
      </c>
      <c r="J430" s="179">
        <f t="shared" si="262"/>
        <v>2.8491034338791557E-7</v>
      </c>
      <c r="K430" s="179">
        <f t="shared" si="262"/>
        <v>9.5981498263459736E-8</v>
      </c>
      <c r="L430" s="179">
        <f t="shared" si="262"/>
        <v>0</v>
      </c>
      <c r="M430" s="179">
        <f t="shared" si="262"/>
        <v>1.5981065823873693E-7</v>
      </c>
      <c r="N430" s="179">
        <f t="shared" si="262"/>
        <v>9.2238991709528285E-7</v>
      </c>
      <c r="O430" s="179">
        <f t="shared" si="262"/>
        <v>1.6460212989900538E-7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-4.3758889167500861E-3</v>
      </c>
      <c r="H431" s="179">
        <f t="shared" si="264"/>
        <v>-3.4794932612564112E-3</v>
      </c>
      <c r="I431" s="179">
        <f t="shared" si="264"/>
        <v>-1.787667153965035E-4</v>
      </c>
      <c r="J431" s="179">
        <f t="shared" si="264"/>
        <v>5.1653229609487002E-7</v>
      </c>
      <c r="K431" s="179">
        <f t="shared" si="264"/>
        <v>1.7441170199909208E-7</v>
      </c>
      <c r="L431" s="179">
        <f t="shared" si="264"/>
        <v>0</v>
      </c>
      <c r="M431" s="179">
        <f t="shared" si="264"/>
        <v>3.2750976111091031E-7</v>
      </c>
      <c r="N431" s="179">
        <f t="shared" si="264"/>
        <v>2.8545754380761629E-6</v>
      </c>
      <c r="O431" s="179">
        <f t="shared" si="264"/>
        <v>2.3444476908996696E-6</v>
      </c>
      <c r="P431" s="179">
        <f t="shared" si="264"/>
        <v>2.8740094478276636E-7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1.5694489483522691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1.5136794787791725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1.5129076011117386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1.5125721295544285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1.5983292276548164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1.649725475915149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1.5589771845839868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1.554060770886226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1.5117956001878832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1.4642649831923369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1.468485503916426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1.5167681595355857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1.5763890977134598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0.11354195747649345</v>
      </c>
      <c r="G552" s="175">
        <f t="shared" si="358"/>
        <v>6.5139816360201358E-2</v>
      </c>
      <c r="H552" s="175">
        <f t="shared" si="358"/>
        <v>1.9710310782494835E-2</v>
      </c>
      <c r="I552" s="175">
        <f t="shared" si="358"/>
        <v>5.2904226279075596E-3</v>
      </c>
      <c r="J552" s="175">
        <f t="shared" si="358"/>
        <v>1.3879989104646647E-3</v>
      </c>
      <c r="K552" s="175">
        <f t="shared" si="358"/>
        <v>3.5558443915834401E-4</v>
      </c>
      <c r="L552" s="175">
        <f t="shared" si="358"/>
        <v>8.5450640869717812E-5</v>
      </c>
      <c r="M552" s="175">
        <f t="shared" si="358"/>
        <v>2.1318104663835834E-5</v>
      </c>
      <c r="N552" s="175">
        <f t="shared" si="358"/>
        <v>5.228252395427311E-6</v>
      </c>
      <c r="O552" s="175">
        <f t="shared" si="358"/>
        <v>1.2785552279164308E-6</v>
      </c>
      <c r="P552" s="175">
        <f t="shared" si="358"/>
        <v>3.202725918990913E-7</v>
      </c>
      <c r="Q552" s="175">
        <f t="shared" si="358"/>
        <v>8.3194092856696031E-8</v>
      </c>
      <c r="R552" s="175">
        <f t="shared" si="358"/>
        <v>2.0693534468161658E-8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0.10397002823685782</v>
      </c>
      <c r="H553" s="179">
        <f t="shared" si="358"/>
        <v>6.5098985956413599E-2</v>
      </c>
      <c r="I553" s="179">
        <f t="shared" si="358"/>
        <v>2.0300464904541779E-2</v>
      </c>
      <c r="J553" s="179">
        <f t="shared" si="358"/>
        <v>5.5060897943569843E-3</v>
      </c>
      <c r="K553" s="179">
        <f t="shared" si="358"/>
        <v>1.4197004607118999E-3</v>
      </c>
      <c r="L553" s="179">
        <f t="shared" si="358"/>
        <v>3.4163089083274209E-4</v>
      </c>
      <c r="M553" s="179">
        <f t="shared" si="358"/>
        <v>8.526178935812053E-5</v>
      </c>
      <c r="N553" s="179">
        <f t="shared" si="358"/>
        <v>2.0912322236138999E-5</v>
      </c>
      <c r="O553" s="179">
        <f t="shared" si="358"/>
        <v>5.1141756730970084E-6</v>
      </c>
      <c r="P553" s="179">
        <f t="shared" si="358"/>
        <v>1.281087560399233E-6</v>
      </c>
      <c r="Q553" s="179">
        <f t="shared" si="358"/>
        <v>3.3277620015590316E-7</v>
      </c>
      <c r="R553" s="179">
        <f t="shared" si="358"/>
        <v>8.2774128369849404E-8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0.11572194317654916</v>
      </c>
      <c r="G554" s="179">
        <f t="shared" si="358"/>
        <v>0</v>
      </c>
      <c r="H554" s="179">
        <f t="shared" si="358"/>
        <v>0.10427137970419517</v>
      </c>
      <c r="I554" s="179">
        <f t="shared" si="358"/>
        <v>6.5815016242314547E-2</v>
      </c>
      <c r="J554" s="179">
        <f t="shared" si="358"/>
        <v>2.0908102788717239E-2</v>
      </c>
      <c r="K554" s="179">
        <f t="shared" si="358"/>
        <v>5.5463676199153482E-3</v>
      </c>
      <c r="L554" s="179">
        <f t="shared" si="358"/>
        <v>1.3422018227806814E-3</v>
      </c>
      <c r="M554" s="179">
        <f t="shared" si="358"/>
        <v>3.3548909852601445E-4</v>
      </c>
      <c r="N554" s="179">
        <f t="shared" si="358"/>
        <v>8.2316121274158795E-5</v>
      </c>
      <c r="O554" s="179">
        <f t="shared" si="358"/>
        <v>2.0132581782156755E-5</v>
      </c>
      <c r="P554" s="179">
        <f t="shared" si="358"/>
        <v>5.0432907708455505E-6</v>
      </c>
      <c r="Q554" s="179">
        <f t="shared" si="358"/>
        <v>1.3100573543183188E-6</v>
      </c>
      <c r="R554" s="179">
        <f t="shared" si="358"/>
        <v>3.2586172187581071E-7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0.47780389285050379</v>
      </c>
      <c r="G555" s="179">
        <f t="shared" si="358"/>
        <v>0.11177734202199219</v>
      </c>
      <c r="H555" s="179">
        <f t="shared" si="358"/>
        <v>0</v>
      </c>
      <c r="I555" s="179">
        <f t="shared" si="358"/>
        <v>0.1033335466913224</v>
      </c>
      <c r="J555" s="179">
        <f t="shared" si="358"/>
        <v>7.0238092073594841E-2</v>
      </c>
      <c r="K555" s="179">
        <f t="shared" si="358"/>
        <v>2.1440442395276125E-2</v>
      </c>
      <c r="L555" s="179">
        <f t="shared" si="358"/>
        <v>5.3228942723556249E-3</v>
      </c>
      <c r="M555" s="179">
        <f t="shared" si="358"/>
        <v>1.3392129889581367E-3</v>
      </c>
      <c r="N555" s="179">
        <f t="shared" si="358"/>
        <v>3.2909045056464628E-4</v>
      </c>
      <c r="O555" s="179">
        <f t="shared" si="358"/>
        <v>8.0518987933467581E-5</v>
      </c>
      <c r="P555" s="179">
        <f t="shared" si="358"/>
        <v>2.0172463207979083E-5</v>
      </c>
      <c r="Q555" s="179">
        <f t="shared" si="358"/>
        <v>5.2401868333370956E-6</v>
      </c>
      <c r="R555" s="179">
        <f t="shared" si="358"/>
        <v>1.3034445280705704E-6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0.74089232776858271</v>
      </c>
      <c r="G556" s="179">
        <f t="shared" si="358"/>
        <v>0.4607406362352961</v>
      </c>
      <c r="H556" s="179">
        <f t="shared" si="358"/>
        <v>0.10501390757927216</v>
      </c>
      <c r="I556" s="179">
        <f t="shared" si="358"/>
        <v>0</v>
      </c>
      <c r="J556" s="179">
        <f t="shared" si="358"/>
        <v>0.1181589906126489</v>
      </c>
      <c r="K556" s="179">
        <f t="shared" si="358"/>
        <v>7.1000854884485667E-2</v>
      </c>
      <c r="L556" s="179">
        <f t="shared" si="358"/>
        <v>1.9892048099687767E-2</v>
      </c>
      <c r="M556" s="179">
        <f t="shared" si="358"/>
        <v>5.1479647292930102E-3</v>
      </c>
      <c r="N556" s="179">
        <f t="shared" si="358"/>
        <v>1.2728914546284232E-3</v>
      </c>
      <c r="O556" s="179">
        <f t="shared" si="358"/>
        <v>3.1191883806149022E-4</v>
      </c>
      <c r="P556" s="179">
        <f t="shared" si="358"/>
        <v>7.8177519353316748E-5</v>
      </c>
      <c r="Q556" s="179">
        <f t="shared" si="358"/>
        <v>2.0310206216422028E-5</v>
      </c>
      <c r="R556" s="179">
        <f t="shared" si="358"/>
        <v>5.0520853143935054E-6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0.87736803569478905</v>
      </c>
      <c r="G557" s="179">
        <f t="shared" si="358"/>
        <v>0.73531775023442869</v>
      </c>
      <c r="H557" s="179">
        <f t="shared" si="358"/>
        <v>0.46054844768750308</v>
      </c>
      <c r="I557" s="179">
        <f t="shared" si="358"/>
        <v>0.11162405880873201</v>
      </c>
      <c r="J557" s="179">
        <f t="shared" si="358"/>
        <v>0</v>
      </c>
      <c r="K557" s="179">
        <f t="shared" si="358"/>
        <v>0.12619032509261444</v>
      </c>
      <c r="L557" s="179">
        <f t="shared" si="358"/>
        <v>6.6685130570147605E-2</v>
      </c>
      <c r="M557" s="179">
        <f t="shared" si="358"/>
        <v>1.9841683274242839E-2</v>
      </c>
      <c r="N557" s="179">
        <f t="shared" si="358"/>
        <v>5.0464697476331781E-3</v>
      </c>
      <c r="O557" s="179">
        <f t="shared" si="358"/>
        <v>1.2448371744869741E-3</v>
      </c>
      <c r="P557" s="179">
        <f t="shared" si="358"/>
        <v>3.1253830838421444E-4</v>
      </c>
      <c r="Q557" s="179">
        <f t="shared" si="358"/>
        <v>8.1230481535459002E-5</v>
      </c>
      <c r="R557" s="179">
        <f t="shared" si="358"/>
        <v>2.0207771258634538E-5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0.94110615253248819</v>
      </c>
      <c r="G558" s="179">
        <f t="shared" si="358"/>
        <v>0.87481117929058827</v>
      </c>
      <c r="H558" s="179">
        <f t="shared" si="358"/>
        <v>0.73520384006900896</v>
      </c>
      <c r="I558" s="179">
        <f t="shared" si="358"/>
        <v>0.46838069796842446</v>
      </c>
      <c r="J558" s="179">
        <f t="shared" si="358"/>
        <v>0.12300533467155765</v>
      </c>
      <c r="K558" s="179">
        <f t="shared" si="358"/>
        <v>0</v>
      </c>
      <c r="L558" s="179">
        <f t="shared" si="358"/>
        <v>0.11184855226753967</v>
      </c>
      <c r="M558" s="179">
        <f t="shared" si="358"/>
        <v>6.644120895927097E-2</v>
      </c>
      <c r="N558" s="179">
        <f t="shared" si="358"/>
        <v>1.9404413713855834E-2</v>
      </c>
      <c r="O558" s="179">
        <f t="shared" si="358"/>
        <v>4.9316475275518711E-3</v>
      </c>
      <c r="P558" s="179">
        <f t="shared" si="358"/>
        <v>1.2473303656039046E-3</v>
      </c>
      <c r="Q558" s="179">
        <f t="shared" si="358"/>
        <v>3.2475414192864724E-4</v>
      </c>
      <c r="R558" s="179">
        <f t="shared" si="358"/>
        <v>8.0821903807634681E-5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0.97123913215595448</v>
      </c>
      <c r="G559" s="179">
        <f t="shared" si="358"/>
        <v>0.93995637086929074</v>
      </c>
      <c r="H559" s="179">
        <f t="shared" si="358"/>
        <v>0.87475894510905994</v>
      </c>
      <c r="I559" s="179">
        <f t="shared" si="358"/>
        <v>0.73960868240222088</v>
      </c>
      <c r="J559" s="179">
        <f t="shared" si="358"/>
        <v>0.48806540207144744</v>
      </c>
      <c r="K559" s="179">
        <f t="shared" si="358"/>
        <v>0.12940591984639718</v>
      </c>
      <c r="L559" s="179">
        <f t="shared" si="358"/>
        <v>0</v>
      </c>
      <c r="M559" s="179">
        <f t="shared" si="358"/>
        <v>0.11104989142743833</v>
      </c>
      <c r="N559" s="179">
        <f t="shared" si="358"/>
        <v>6.4292660315836109E-2</v>
      </c>
      <c r="O559" s="179">
        <f t="shared" si="358"/>
        <v>1.8901761989903093E-2</v>
      </c>
      <c r="P559" s="179">
        <f t="shared" si="358"/>
        <v>4.9418776096255878E-3</v>
      </c>
      <c r="Q559" s="179">
        <f t="shared" si="358"/>
        <v>1.2962595939010571E-3</v>
      </c>
      <c r="R559" s="179">
        <f t="shared" si="358"/>
        <v>3.2313876154700313E-4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0.98580055852599091</v>
      </c>
      <c r="G560" s="179">
        <f t="shared" si="358"/>
        <v>0.97070477601890592</v>
      </c>
      <c r="H560" s="179">
        <f t="shared" si="358"/>
        <v>0.93993279695586029</v>
      </c>
      <c r="I560" s="179">
        <f t="shared" si="358"/>
        <v>0.87683587524198658</v>
      </c>
      <c r="J560" s="179">
        <f t="shared" si="358"/>
        <v>0.75110627561845045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0.49858152332092587</v>
      </c>
      <c r="L560" s="179">
        <f t="shared" si="358"/>
        <v>0.11790069298096625</v>
      </c>
      <c r="M560" s="179">
        <f t="shared" si="358"/>
        <v>0</v>
      </c>
      <c r="N560" s="179">
        <f t="shared" si="358"/>
        <v>0.10408585059659566</v>
      </c>
      <c r="O560" s="179">
        <f t="shared" si="358"/>
        <v>6.1749086023735335E-2</v>
      </c>
      <c r="P560" s="179">
        <f t="shared" si="358"/>
        <v>1.8946940894695043E-2</v>
      </c>
      <c r="Q560" s="179">
        <f t="shared" si="358"/>
        <v>5.1386939984384029E-3</v>
      </c>
      <c r="R560" s="179">
        <f t="shared" si="358"/>
        <v>1.2901113735703891E-3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0.99294666924660169</v>
      </c>
      <c r="G561" s="179">
        <f t="shared" si="358"/>
        <v>0.98554448508741499</v>
      </c>
      <c r="H561" s="179">
        <f t="shared" si="358"/>
        <v>0.97069378498334769</v>
      </c>
      <c r="I561" s="179">
        <f t="shared" si="358"/>
        <v>0.94090431219252968</v>
      </c>
      <c r="J561" s="179">
        <f t="shared" si="358"/>
        <v>0.8821566663492405</v>
      </c>
      <c r="K561" s="179">
        <f t="shared" si="358"/>
        <v>0.75722513416698412</v>
      </c>
      <c r="L561" s="179">
        <f t="shared" si="358"/>
        <v>0.47940399561405739</v>
      </c>
      <c r="M561" s="179">
        <f t="shared" si="358"/>
        <v>0.11724942944635003</v>
      </c>
      <c r="N561" s="179">
        <f t="shared" si="358"/>
        <v>0</v>
      </c>
      <c r="O561" s="179">
        <f t="shared" si="358"/>
        <v>9.6033860221079057E-2</v>
      </c>
      <c r="P561" s="179">
        <f t="shared" si="358"/>
        <v>6.198115185023436E-2</v>
      </c>
      <c r="Q561" s="179">
        <f t="shared" si="358"/>
        <v>1.9751288187966971E-2</v>
      </c>
      <c r="R561" s="179">
        <f t="shared" si="358"/>
        <v>5.119415839722613E-3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0.99648507198616887</v>
      </c>
      <c r="G562" s="179">
        <f t="shared" si="358"/>
        <v>0.99282152403256563</v>
      </c>
      <c r="H562" s="179">
        <f t="shared" si="358"/>
        <v>0.9855392070684097</v>
      </c>
      <c r="I562" s="179">
        <f t="shared" si="358"/>
        <v>0.97115862313070167</v>
      </c>
      <c r="J562" s="179">
        <f t="shared" si="358"/>
        <v>0.94333535243169131</v>
      </c>
      <c r="K562" s="179">
        <f t="shared" si="358"/>
        <v>0.88503405712908867</v>
      </c>
      <c r="L562" s="179">
        <f t="shared" si="358"/>
        <v>0.7460553040693364</v>
      </c>
      <c r="M562" s="179">
        <f t="shared" si="358"/>
        <v>0.47828007601619804</v>
      </c>
      <c r="N562" s="179">
        <f t="shared" si="358"/>
        <v>0.11151646189864586</v>
      </c>
      <c r="O562" s="179">
        <f t="shared" si="358"/>
        <v>0</v>
      </c>
      <c r="P562" s="179">
        <f t="shared" si="358"/>
        <v>9.6758701942625841E-2</v>
      </c>
      <c r="Q562" s="179">
        <f t="shared" si="358"/>
        <v>6.5302844654135217E-2</v>
      </c>
      <c r="R562" s="179">
        <f t="shared" si="358"/>
        <v>1.9765809157651772E-2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0.99824548763248333</v>
      </c>
      <c r="G563" s="179">
        <f t="shared" si="358"/>
        <v>0.99642323626001383</v>
      </c>
      <c r="H563" s="179">
        <f t="shared" si="358"/>
        <v>0.9928189415938522</v>
      </c>
      <c r="I563" s="179">
        <f t="shared" si="358"/>
        <v>0.98576590975932243</v>
      </c>
      <c r="J563" s="179">
        <f t="shared" si="358"/>
        <v>0.97230240934303513</v>
      </c>
      <c r="K563" s="179">
        <f t="shared" si="358"/>
        <v>0.94467176482529558</v>
      </c>
      <c r="L563" s="179">
        <f t="shared" si="358"/>
        <v>0.87980484101329015</v>
      </c>
      <c r="M563" s="179">
        <f t="shared" si="358"/>
        <v>0.7453990258581954</v>
      </c>
      <c r="N563" s="179">
        <f t="shared" si="358"/>
        <v>0.46818786329182233</v>
      </c>
      <c r="O563" s="179">
        <f t="shared" si="358"/>
        <v>0.10475411564095211</v>
      </c>
      <c r="P563" s="179">
        <f t="shared" si="358"/>
        <v>0</v>
      </c>
      <c r="Q563" s="179">
        <f t="shared" si="358"/>
        <v>0.10448569236607896</v>
      </c>
      <c r="R563" s="179">
        <f t="shared" si="358"/>
        <v>6.6729750191712719E-2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0.99911646577416047</v>
      </c>
      <c r="G564" s="179">
        <f t="shared" si="358"/>
        <v>0.99820044840695854</v>
      </c>
      <c r="H564" s="179">
        <f t="shared" si="358"/>
        <v>0.9963932340096735</v>
      </c>
      <c r="I564" s="179">
        <f t="shared" si="358"/>
        <v>0.99287386329922012</v>
      </c>
      <c r="J564" s="179">
        <f t="shared" si="358"/>
        <v>0.98620737310153783</v>
      </c>
      <c r="K564" s="179">
        <f t="shared" si="358"/>
        <v>0.97271681971129853</v>
      </c>
      <c r="L564" s="179">
        <f t="shared" si="358"/>
        <v>0.941771343132074</v>
      </c>
      <c r="M564" s="179">
        <f t="shared" si="358"/>
        <v>0.87846766697087986</v>
      </c>
      <c r="N564" s="179">
        <f t="shared" si="358"/>
        <v>0.73724997911715318</v>
      </c>
      <c r="O564" s="179">
        <f t="shared" si="358"/>
        <v>0.451755055107741</v>
      </c>
      <c r="P564" s="179">
        <f t="shared" si="358"/>
        <v>0.10212735086269248</v>
      </c>
      <c r="Q564" s="179">
        <f t="shared" si="358"/>
        <v>0</v>
      </c>
      <c r="R564" s="179">
        <f t="shared" si="358"/>
        <v>0.11535439121455358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0.99956543327491587</v>
      </c>
      <c r="G565" s="179">
        <f t="shared" si="358"/>
        <v>0.99911530554983397</v>
      </c>
      <c r="H565" s="179">
        <f t="shared" si="358"/>
        <v>0.99822843295481023</v>
      </c>
      <c r="I565" s="179">
        <f t="shared" si="358"/>
        <v>0.99650578915818067</v>
      </c>
      <c r="J565" s="179">
        <f t="shared" si="358"/>
        <v>0.99325657478853402</v>
      </c>
      <c r="K565" s="179">
        <f t="shared" si="358"/>
        <v>0.98673555674905378</v>
      </c>
      <c r="L565" s="179">
        <f t="shared" si="358"/>
        <v>0.97202247816048115</v>
      </c>
      <c r="M565" s="179">
        <f t="shared" si="358"/>
        <v>0.94259845710056389</v>
      </c>
      <c r="N565" s="179">
        <f t="shared" si="358"/>
        <v>0.8778415345125441</v>
      </c>
      <c r="O565" s="179">
        <f t="shared" si="358"/>
        <v>0.734514711848544</v>
      </c>
      <c r="P565" s="179">
        <f t="shared" si="358"/>
        <v>0.46097655199108101</v>
      </c>
      <c r="Q565" s="179">
        <f t="shared" si="358"/>
        <v>0.11913946799653276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0.99994534877307795</v>
      </c>
      <c r="G566" s="179">
        <f t="shared" si="358"/>
        <v>0.99988878503892564</v>
      </c>
      <c r="H566" s="179">
        <f t="shared" si="358"/>
        <v>0.99977746668592393</v>
      </c>
      <c r="I566" s="179">
        <f t="shared" si="358"/>
        <v>0.99956172621058237</v>
      </c>
      <c r="J566" s="179">
        <f t="shared" si="358"/>
        <v>0.99915632689248712</v>
      </c>
      <c r="K566" s="179">
        <f t="shared" si="358"/>
        <v>0.99834885323417732</v>
      </c>
      <c r="L566" s="179">
        <f t="shared" si="358"/>
        <v>0.99655700907004652</v>
      </c>
      <c r="M566" s="179">
        <f t="shared" si="358"/>
        <v>0.99307590376026078</v>
      </c>
      <c r="N566" s="179">
        <f t="shared" si="358"/>
        <v>0.98578376662622591</v>
      </c>
      <c r="O566" s="179">
        <f t="shared" si="358"/>
        <v>0.97050945692795032</v>
      </c>
      <c r="P566" s="179">
        <f t="shared" si="358"/>
        <v>0.93963703750949557</v>
      </c>
      <c r="Q566" s="179">
        <f t="shared" si="358"/>
        <v>0.87836902762979274</v>
      </c>
      <c r="R566" s="179">
        <f t="shared" si="358"/>
        <v>0.74658128848787753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0.99999915925566774</v>
      </c>
      <c r="G567" s="179">
        <f t="shared" si="358"/>
        <v>0.99999828918675104</v>
      </c>
      <c r="H567" s="179">
        <f t="shared" si="358"/>
        <v>0.99999657715593304</v>
      </c>
      <c r="I567" s="179">
        <f t="shared" si="358"/>
        <v>0.99999326021614787</v>
      </c>
      <c r="J567" s="179">
        <f t="shared" si="358"/>
        <v>0.99998703072037953</v>
      </c>
      <c r="K567" s="179">
        <f t="shared" si="358"/>
        <v>0.99997463667293029</v>
      </c>
      <c r="L567" s="179">
        <f t="shared" si="358"/>
        <v>0.99994720357997657</v>
      </c>
      <c r="M567" s="179">
        <f t="shared" si="358"/>
        <v>0.99989416791597852</v>
      </c>
      <c r="N567" s="179">
        <f t="shared" si="358"/>
        <v>0.99978420518120659</v>
      </c>
      <c r="O567" s="179">
        <f t="shared" si="358"/>
        <v>0.99955867832532175</v>
      </c>
      <c r="P567" s="179">
        <f t="shared" si="358"/>
        <v>0.99911870669099379</v>
      </c>
      <c r="Q567" s="179">
        <f t="shared" si="358"/>
        <v>0.99828871969660737</v>
      </c>
      <c r="R567" s="179">
        <f t="shared" si="358"/>
        <v>0.99660941029249561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0.99999999999999989</v>
      </c>
      <c r="J568" s="179">
        <f t="shared" si="372"/>
        <v>1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0.99999999999999989</v>
      </c>
      <c r="O568" s="179">
        <f t="shared" si="372"/>
        <v>1</v>
      </c>
      <c r="P568" s="179">
        <f t="shared" si="372"/>
        <v>1</v>
      </c>
      <c r="Q568" s="179">
        <f t="shared" si="372"/>
        <v>0.99999999999999989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0.99999999999999989</v>
      </c>
      <c r="J569" s="179">
        <f t="shared" si="372"/>
        <v>1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0.99999999999999989</v>
      </c>
      <c r="O569" s="179">
        <f t="shared" si="372"/>
        <v>1</v>
      </c>
      <c r="P569" s="179">
        <f t="shared" si="372"/>
        <v>1</v>
      </c>
      <c r="Q569" s="179">
        <f t="shared" si="372"/>
        <v>0.99999999999999989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0.99999999999999989</v>
      </c>
      <c r="J570" s="179">
        <f t="shared" si="372"/>
        <v>1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0.99999999999999989</v>
      </c>
      <c r="O570" s="179">
        <f t="shared" si="372"/>
        <v>1</v>
      </c>
      <c r="P570" s="179">
        <f t="shared" si="372"/>
        <v>1</v>
      </c>
      <c r="Q570" s="179">
        <f t="shared" si="372"/>
        <v>0.99999999999999989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0.99999999999999989</v>
      </c>
      <c r="J571" s="179">
        <f t="shared" si="372"/>
        <v>1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0.99999999999999989</v>
      </c>
      <c r="O571" s="179">
        <f t="shared" si="372"/>
        <v>1</v>
      </c>
      <c r="P571" s="179">
        <f t="shared" si="372"/>
        <v>1</v>
      </c>
      <c r="Q571" s="179">
        <f t="shared" si="372"/>
        <v>0.99999999999999989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0.99999999999999989</v>
      </c>
      <c r="J572" s="179">
        <f t="shared" si="372"/>
        <v>1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0.99999999999999989</v>
      </c>
      <c r="O572" s="179">
        <f t="shared" si="372"/>
        <v>1</v>
      </c>
      <c r="P572" s="179">
        <f t="shared" si="372"/>
        <v>1</v>
      </c>
      <c r="Q572" s="179">
        <f t="shared" si="372"/>
        <v>0.99999999999999989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0.99999999999999989</v>
      </c>
      <c r="J573" s="179">
        <f t="shared" si="372"/>
        <v>1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0.99999999999999989</v>
      </c>
      <c r="O573" s="179">
        <f t="shared" si="372"/>
        <v>1</v>
      </c>
      <c r="P573" s="179">
        <f t="shared" si="372"/>
        <v>1</v>
      </c>
      <c r="Q573" s="179">
        <f t="shared" si="372"/>
        <v>0.99999999999999989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0.99999999999999989</v>
      </c>
      <c r="J574" s="179">
        <f t="shared" si="372"/>
        <v>1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0.99999999999999989</v>
      </c>
      <c r="O574" s="179">
        <f t="shared" si="372"/>
        <v>1</v>
      </c>
      <c r="P574" s="179">
        <f t="shared" si="372"/>
        <v>1</v>
      </c>
      <c r="Q574" s="179">
        <f t="shared" si="372"/>
        <v>0.99999999999999989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0.99999999999999989</v>
      </c>
      <c r="J575" s="179">
        <f t="shared" si="372"/>
        <v>1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0.99999999999999989</v>
      </c>
      <c r="O575" s="179">
        <f t="shared" si="372"/>
        <v>1</v>
      </c>
      <c r="P575" s="179">
        <f t="shared" si="372"/>
        <v>1</v>
      </c>
      <c r="Q575" s="179">
        <f t="shared" si="372"/>
        <v>0.99999999999999989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0.99999999999999989</v>
      </c>
      <c r="J576" s="179">
        <f t="shared" si="372"/>
        <v>1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0.99999999999999989</v>
      </c>
      <c r="O576" s="179">
        <f t="shared" si="372"/>
        <v>1</v>
      </c>
      <c r="P576" s="179">
        <f t="shared" si="372"/>
        <v>1</v>
      </c>
      <c r="Q576" s="179">
        <f t="shared" si="372"/>
        <v>0.99999999999999989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0.99999999999999989</v>
      </c>
      <c r="J577" s="179">
        <f t="shared" si="372"/>
        <v>1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0.99999999999999989</v>
      </c>
      <c r="O577" s="179">
        <f t="shared" si="372"/>
        <v>1</v>
      </c>
      <c r="P577" s="179">
        <f t="shared" si="372"/>
        <v>1</v>
      </c>
      <c r="Q577" s="179">
        <f t="shared" si="372"/>
        <v>0.99999999999999989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0.99999999999999989</v>
      </c>
      <c r="J578" s="179">
        <f t="shared" si="372"/>
        <v>1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0.99999999999999989</v>
      </c>
      <c r="O578" s="179">
        <f t="shared" si="372"/>
        <v>1</v>
      </c>
      <c r="P578" s="179">
        <f t="shared" si="372"/>
        <v>1</v>
      </c>
      <c r="Q578" s="179">
        <f t="shared" si="372"/>
        <v>0.99999999999999989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0.99999999999999989</v>
      </c>
      <c r="J579" s="179">
        <f t="shared" si="372"/>
        <v>1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0.99999999999999989</v>
      </c>
      <c r="O579" s="179">
        <f t="shared" si="372"/>
        <v>1</v>
      </c>
      <c r="P579" s="179">
        <f t="shared" si="372"/>
        <v>1</v>
      </c>
      <c r="Q579" s="179">
        <f t="shared" si="372"/>
        <v>0.99999999999999989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0.99999999999999989</v>
      </c>
      <c r="J580" s="179">
        <f t="shared" si="372"/>
        <v>1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0.99999999999999989</v>
      </c>
      <c r="O580" s="179">
        <f t="shared" si="372"/>
        <v>1</v>
      </c>
      <c r="P580" s="179">
        <f t="shared" si="372"/>
        <v>1</v>
      </c>
      <c r="Q580" s="179">
        <f t="shared" si="372"/>
        <v>0.99999999999999989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0.99999999999999989</v>
      </c>
      <c r="J581" s="179">
        <f t="shared" si="372"/>
        <v>1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0.99999999999999989</v>
      </c>
      <c r="O581" s="179">
        <f t="shared" si="372"/>
        <v>1</v>
      </c>
      <c r="P581" s="179">
        <f t="shared" si="372"/>
        <v>1</v>
      </c>
      <c r="Q581" s="179">
        <f t="shared" si="372"/>
        <v>0.99999999999999989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0.99999999999999989</v>
      </c>
      <c r="J582" s="179">
        <f t="shared" si="372"/>
        <v>1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0.99999999999999989</v>
      </c>
      <c r="O582" s="179">
        <f t="shared" si="372"/>
        <v>1</v>
      </c>
      <c r="P582" s="179">
        <f t="shared" si="372"/>
        <v>1</v>
      </c>
      <c r="Q582" s="179">
        <f t="shared" si="372"/>
        <v>0.99999999999999989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0.99999999999999989</v>
      </c>
      <c r="J583" s="179">
        <f t="shared" si="372"/>
        <v>1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0.99999999999999989</v>
      </c>
      <c r="O583" s="179">
        <f t="shared" si="372"/>
        <v>1</v>
      </c>
      <c r="P583" s="179">
        <f t="shared" si="372"/>
        <v>1</v>
      </c>
      <c r="Q583" s="179">
        <f t="shared" si="372"/>
        <v>0.99999999999999989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0.99999999999999989</v>
      </c>
      <c r="J584" s="179">
        <f t="shared" si="381"/>
        <v>1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0.99999999999999989</v>
      </c>
      <c r="O584" s="179">
        <f t="shared" si="381"/>
        <v>1</v>
      </c>
      <c r="P584" s="179">
        <f t="shared" si="381"/>
        <v>1</v>
      </c>
      <c r="Q584" s="179">
        <f t="shared" si="381"/>
        <v>0.99999999999999989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0.99999999999999989</v>
      </c>
      <c r="J585" s="179">
        <f t="shared" si="381"/>
        <v>1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0.99999999999999989</v>
      </c>
      <c r="O585" s="179">
        <f t="shared" si="381"/>
        <v>1</v>
      </c>
      <c r="P585" s="179">
        <f t="shared" si="381"/>
        <v>1</v>
      </c>
      <c r="Q585" s="179">
        <f t="shared" si="381"/>
        <v>0.99999999999999989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0.99999999999999989</v>
      </c>
      <c r="J586" s="179">
        <f t="shared" si="381"/>
        <v>1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0.99999999999999989</v>
      </c>
      <c r="O586" s="179">
        <f t="shared" si="381"/>
        <v>1</v>
      </c>
      <c r="P586" s="179">
        <f t="shared" si="381"/>
        <v>1</v>
      </c>
      <c r="Q586" s="179">
        <f t="shared" si="381"/>
        <v>0.99999999999999989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0.99999999999999989</v>
      </c>
      <c r="J587" s="179">
        <f t="shared" si="381"/>
        <v>1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0.99999999999999989</v>
      </c>
      <c r="O587" s="179">
        <f t="shared" si="381"/>
        <v>1</v>
      </c>
      <c r="P587" s="179">
        <f t="shared" si="381"/>
        <v>1</v>
      </c>
      <c r="Q587" s="179">
        <f t="shared" si="381"/>
        <v>0.99999999999999989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0.99999999999999989</v>
      </c>
      <c r="J588" s="179">
        <f t="shared" si="381"/>
        <v>1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0.99999999999999989</v>
      </c>
      <c r="O588" s="179">
        <f t="shared" si="381"/>
        <v>1</v>
      </c>
      <c r="P588" s="179">
        <f t="shared" si="381"/>
        <v>1</v>
      </c>
      <c r="Q588" s="179">
        <f t="shared" si="381"/>
        <v>0.99999999999999989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0.99999999999999989</v>
      </c>
      <c r="J589" s="179">
        <f t="shared" si="381"/>
        <v>1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0.99999999999999989</v>
      </c>
      <c r="O589" s="179">
        <f t="shared" si="381"/>
        <v>1</v>
      </c>
      <c r="P589" s="179">
        <f t="shared" si="381"/>
        <v>1</v>
      </c>
      <c r="Q589" s="179">
        <f t="shared" si="381"/>
        <v>0.99999999999999989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0.99999999999999989</v>
      </c>
      <c r="J590" s="179">
        <f t="shared" si="381"/>
        <v>1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0.99999999999999989</v>
      </c>
      <c r="O590" s="179">
        <f t="shared" si="381"/>
        <v>1</v>
      </c>
      <c r="P590" s="179">
        <f t="shared" si="381"/>
        <v>1</v>
      </c>
      <c r="Q590" s="179">
        <f t="shared" si="381"/>
        <v>0.99999999999999989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0.99999999999999989</v>
      </c>
      <c r="J591" s="179">
        <f t="shared" si="381"/>
        <v>1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0.99999999999999989</v>
      </c>
      <c r="O591" s="179">
        <f t="shared" si="381"/>
        <v>1</v>
      </c>
      <c r="P591" s="179">
        <f t="shared" si="381"/>
        <v>1</v>
      </c>
      <c r="Q591" s="179">
        <f t="shared" si="381"/>
        <v>0.99999999999999989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0.99999999999999989</v>
      </c>
      <c r="J592" s="179">
        <f t="shared" si="381"/>
        <v>1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0.99999999999999989</v>
      </c>
      <c r="O592" s="179">
        <f t="shared" si="381"/>
        <v>1</v>
      </c>
      <c r="P592" s="179">
        <f t="shared" si="381"/>
        <v>1</v>
      </c>
      <c r="Q592" s="179">
        <f t="shared" si="381"/>
        <v>0.99999999999999989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0.99999999999999989</v>
      </c>
      <c r="J593" s="179">
        <f t="shared" si="381"/>
        <v>1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0.99999999999999989</v>
      </c>
      <c r="O593" s="179">
        <f t="shared" si="381"/>
        <v>1</v>
      </c>
      <c r="P593" s="179">
        <f t="shared" si="381"/>
        <v>1</v>
      </c>
      <c r="Q593" s="179">
        <f t="shared" si="381"/>
        <v>0.99999999999999989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0.99999999999999989</v>
      </c>
      <c r="J594" s="179">
        <f t="shared" si="381"/>
        <v>1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0.99999999999999989</v>
      </c>
      <c r="O594" s="179">
        <f t="shared" si="381"/>
        <v>1</v>
      </c>
      <c r="P594" s="179">
        <f t="shared" si="381"/>
        <v>1</v>
      </c>
      <c r="Q594" s="179">
        <f t="shared" si="381"/>
        <v>0.99999999999999989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0.99999999999999989</v>
      </c>
      <c r="J595" s="179">
        <f t="shared" si="381"/>
        <v>1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0.99999999999999989</v>
      </c>
      <c r="O595" s="179">
        <f t="shared" si="381"/>
        <v>1</v>
      </c>
      <c r="P595" s="179">
        <f t="shared" si="381"/>
        <v>1</v>
      </c>
      <c r="Q595" s="179">
        <f t="shared" si="381"/>
        <v>0.99999999999999989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0.99999999999999989</v>
      </c>
      <c r="J596" s="179">
        <f t="shared" si="381"/>
        <v>1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0.99999999999999989</v>
      </c>
      <c r="O596" s="179">
        <f t="shared" si="381"/>
        <v>1</v>
      </c>
      <c r="P596" s="179">
        <f t="shared" si="381"/>
        <v>1</v>
      </c>
      <c r="Q596" s="179">
        <f t="shared" si="381"/>
        <v>0.99999999999999989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0.99999999999999989</v>
      </c>
      <c r="J597" s="179">
        <f t="shared" si="381"/>
        <v>1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0.99999999999999989</v>
      </c>
      <c r="O597" s="179">
        <f t="shared" si="381"/>
        <v>1</v>
      </c>
      <c r="P597" s="179">
        <f t="shared" si="381"/>
        <v>1</v>
      </c>
      <c r="Q597" s="179">
        <f t="shared" si="381"/>
        <v>0.99999999999999989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0.99999999999999989</v>
      </c>
      <c r="J598" s="179">
        <f t="shared" si="381"/>
        <v>1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0.99999999999999989</v>
      </c>
      <c r="O598" s="179">
        <f t="shared" si="381"/>
        <v>1</v>
      </c>
      <c r="P598" s="179">
        <f t="shared" si="381"/>
        <v>1</v>
      </c>
      <c r="Q598" s="179">
        <f t="shared" si="381"/>
        <v>0.99999999999999989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0.99999999999999989</v>
      </c>
      <c r="J599" s="179">
        <f t="shared" si="381"/>
        <v>1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0.99999999999999989</v>
      </c>
      <c r="O599" s="179">
        <f t="shared" si="381"/>
        <v>1</v>
      </c>
      <c r="P599" s="179">
        <f t="shared" si="381"/>
        <v>1</v>
      </c>
      <c r="Q599" s="179">
        <f t="shared" si="381"/>
        <v>0.99999999999999989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0.99999999999999989</v>
      </c>
      <c r="J600" s="179">
        <f t="shared" si="389"/>
        <v>1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0.99999999999999989</v>
      </c>
      <c r="O600" s="179">
        <f t="shared" si="389"/>
        <v>1</v>
      </c>
      <c r="P600" s="179">
        <f t="shared" si="389"/>
        <v>1</v>
      </c>
      <c r="Q600" s="179">
        <f t="shared" si="389"/>
        <v>0.99999999999999989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0.99999999999999989</v>
      </c>
      <c r="J601" s="179">
        <f t="shared" si="389"/>
        <v>1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0.99999999999999989</v>
      </c>
      <c r="O601" s="179">
        <f t="shared" si="389"/>
        <v>1</v>
      </c>
      <c r="P601" s="179">
        <f t="shared" si="389"/>
        <v>1</v>
      </c>
      <c r="Q601" s="179">
        <f t="shared" si="389"/>
        <v>0.99999999999999989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0.99999999999999989</v>
      </c>
      <c r="J602" s="179">
        <f t="shared" si="389"/>
        <v>1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0.99999999999999989</v>
      </c>
      <c r="O602" s="179">
        <f t="shared" si="389"/>
        <v>1</v>
      </c>
      <c r="P602" s="179">
        <f t="shared" si="389"/>
        <v>1</v>
      </c>
      <c r="Q602" s="179">
        <f t="shared" si="389"/>
        <v>0.99999999999999989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0.99999999999999989</v>
      </c>
      <c r="J603" s="179">
        <f t="shared" si="389"/>
        <v>1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0.99999999999999989</v>
      </c>
      <c r="O603" s="179">
        <f t="shared" si="389"/>
        <v>1</v>
      </c>
      <c r="P603" s="179">
        <f t="shared" si="389"/>
        <v>1</v>
      </c>
      <c r="Q603" s="179">
        <f t="shared" si="389"/>
        <v>0.99999999999999989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0.99999999999999989</v>
      </c>
      <c r="J604" s="179">
        <f t="shared" si="389"/>
        <v>1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0.99999999999999989</v>
      </c>
      <c r="O604" s="179">
        <f t="shared" si="389"/>
        <v>1</v>
      </c>
      <c r="P604" s="179">
        <f t="shared" si="389"/>
        <v>1</v>
      </c>
      <c r="Q604" s="179">
        <f t="shared" si="389"/>
        <v>0.99999999999999989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0.99999999999999989</v>
      </c>
      <c r="J605" s="179">
        <f t="shared" si="389"/>
        <v>1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0.99999999999999989</v>
      </c>
      <c r="O605" s="179">
        <f t="shared" si="389"/>
        <v>1</v>
      </c>
      <c r="P605" s="179">
        <f t="shared" si="389"/>
        <v>1</v>
      </c>
      <c r="Q605" s="179">
        <f t="shared" si="389"/>
        <v>0.99999999999999989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0.99999999999999989</v>
      </c>
      <c r="J606" s="179">
        <f t="shared" si="389"/>
        <v>1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0.99999999999999989</v>
      </c>
      <c r="O606" s="179">
        <f t="shared" si="389"/>
        <v>1</v>
      </c>
      <c r="P606" s="179">
        <f t="shared" si="389"/>
        <v>1</v>
      </c>
      <c r="Q606" s="179">
        <f t="shared" si="389"/>
        <v>0.99999999999999989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0.99999999999999989</v>
      </c>
      <c r="J607" s="179">
        <f t="shared" si="389"/>
        <v>1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0.99999999999999989</v>
      </c>
      <c r="O607" s="179">
        <f t="shared" si="389"/>
        <v>1</v>
      </c>
      <c r="P607" s="179">
        <f t="shared" si="389"/>
        <v>1</v>
      </c>
      <c r="Q607" s="179">
        <f t="shared" si="389"/>
        <v>0.99999999999999989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0.99999999999999989</v>
      </c>
      <c r="J608" s="179">
        <f t="shared" si="389"/>
        <v>1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0.99999999999999989</v>
      </c>
      <c r="O608" s="179">
        <f t="shared" si="389"/>
        <v>1</v>
      </c>
      <c r="P608" s="179">
        <f t="shared" si="389"/>
        <v>1</v>
      </c>
      <c r="Q608" s="179">
        <f t="shared" si="389"/>
        <v>0.99999999999999989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0.99999999999999989</v>
      </c>
      <c r="J609" s="179">
        <f t="shared" si="389"/>
        <v>1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0.99999999999999989</v>
      </c>
      <c r="O609" s="179">
        <f t="shared" si="389"/>
        <v>1</v>
      </c>
      <c r="P609" s="179">
        <f t="shared" si="389"/>
        <v>1</v>
      </c>
      <c r="Q609" s="179">
        <f t="shared" si="389"/>
        <v>0.99999999999999989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0.99999999999999989</v>
      </c>
      <c r="J610" s="179">
        <f t="shared" si="389"/>
        <v>1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0.99999999999999989</v>
      </c>
      <c r="O610" s="179">
        <f t="shared" si="389"/>
        <v>1</v>
      </c>
      <c r="P610" s="179">
        <f t="shared" si="389"/>
        <v>1</v>
      </c>
      <c r="Q610" s="179">
        <f t="shared" si="389"/>
        <v>0.99999999999999989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0.99999999999999989</v>
      </c>
      <c r="J611" s="179">
        <f t="shared" si="389"/>
        <v>1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0.99999999999999989</v>
      </c>
      <c r="O611" s="179">
        <f t="shared" si="389"/>
        <v>1</v>
      </c>
      <c r="P611" s="179">
        <f t="shared" si="389"/>
        <v>1</v>
      </c>
      <c r="Q611" s="179">
        <f t="shared" si="389"/>
        <v>0.99999999999999989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0.99999999999999989</v>
      </c>
      <c r="J612" s="179">
        <f t="shared" si="389"/>
        <v>1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0.99999999999999989</v>
      </c>
      <c r="O612" s="179">
        <f t="shared" si="389"/>
        <v>1</v>
      </c>
      <c r="P612" s="179">
        <f t="shared" si="389"/>
        <v>1</v>
      </c>
      <c r="Q612" s="179">
        <f t="shared" si="389"/>
        <v>0.99999999999999989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0.99999999999999989</v>
      </c>
      <c r="J613" s="179">
        <f t="shared" si="389"/>
        <v>1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0.99999999999999989</v>
      </c>
      <c r="O613" s="179">
        <f t="shared" si="389"/>
        <v>1</v>
      </c>
      <c r="P613" s="179">
        <f t="shared" si="389"/>
        <v>1</v>
      </c>
      <c r="Q613" s="179">
        <f t="shared" si="389"/>
        <v>0.99999999999999989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0.99999999999999989</v>
      </c>
      <c r="J614" s="179">
        <f t="shared" si="389"/>
        <v>1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0.99999999999999989</v>
      </c>
      <c r="O614" s="179">
        <f t="shared" si="389"/>
        <v>1</v>
      </c>
      <c r="P614" s="179">
        <f t="shared" si="389"/>
        <v>1</v>
      </c>
      <c r="Q614" s="179">
        <f t="shared" si="389"/>
        <v>0.99999999999999989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0.99999999999999989</v>
      </c>
      <c r="J615" s="179">
        <f t="shared" si="389"/>
        <v>1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0.99999999999999989</v>
      </c>
      <c r="O615" s="179">
        <f t="shared" si="389"/>
        <v>1</v>
      </c>
      <c r="P615" s="179">
        <f t="shared" si="389"/>
        <v>1</v>
      </c>
      <c r="Q615" s="179">
        <f t="shared" si="389"/>
        <v>0.99999999999999989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0.99999999999999989</v>
      </c>
      <c r="J616" s="179">
        <f t="shared" si="398"/>
        <v>1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0.99999999999999989</v>
      </c>
      <c r="O616" s="179">
        <f t="shared" si="398"/>
        <v>1</v>
      </c>
      <c r="P616" s="179">
        <f t="shared" si="398"/>
        <v>1</v>
      </c>
      <c r="Q616" s="179">
        <f t="shared" si="398"/>
        <v>0.99999999999999989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0.99999999999999989</v>
      </c>
      <c r="J617" s="179">
        <f t="shared" si="398"/>
        <v>1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0.99999999999999989</v>
      </c>
      <c r="O617" s="179">
        <f t="shared" si="398"/>
        <v>1</v>
      </c>
      <c r="P617" s="179">
        <f t="shared" si="398"/>
        <v>1</v>
      </c>
      <c r="Q617" s="179">
        <f t="shared" si="398"/>
        <v>0.99999999999999989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0.99999999999999989</v>
      </c>
      <c r="J618" s="179">
        <f t="shared" si="398"/>
        <v>1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0.99999999999999989</v>
      </c>
      <c r="O618" s="179">
        <f t="shared" si="398"/>
        <v>1</v>
      </c>
      <c r="P618" s="179">
        <f t="shared" si="398"/>
        <v>1</v>
      </c>
      <c r="Q618" s="179">
        <f t="shared" si="398"/>
        <v>0.99999999999999989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0.99999999999999989</v>
      </c>
      <c r="J619" s="179">
        <f t="shared" si="398"/>
        <v>1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0.99999999999999989</v>
      </c>
      <c r="O619" s="179">
        <f t="shared" si="398"/>
        <v>1</v>
      </c>
      <c r="P619" s="179">
        <f t="shared" si="398"/>
        <v>1</v>
      </c>
      <c r="Q619" s="179">
        <f t="shared" si="398"/>
        <v>0.99999999999999989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0.99999999999999989</v>
      </c>
      <c r="J620" s="179">
        <f t="shared" si="398"/>
        <v>1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0.99999999999999989</v>
      </c>
      <c r="O620" s="179">
        <f t="shared" si="398"/>
        <v>1</v>
      </c>
      <c r="P620" s="179">
        <f t="shared" si="398"/>
        <v>1</v>
      </c>
      <c r="Q620" s="179">
        <f t="shared" si="398"/>
        <v>0.99999999999999989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0.99999999999999989</v>
      </c>
      <c r="J621" s="179">
        <f t="shared" si="398"/>
        <v>1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0.99999999999999989</v>
      </c>
      <c r="O621" s="179">
        <f t="shared" si="398"/>
        <v>1</v>
      </c>
      <c r="P621" s="179">
        <f t="shared" si="398"/>
        <v>1</v>
      </c>
      <c r="Q621" s="179">
        <f t="shared" si="398"/>
        <v>0.99999999999999989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0.99999999999999989</v>
      </c>
      <c r="J622" s="179">
        <f t="shared" si="398"/>
        <v>1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0.99999999999999989</v>
      </c>
      <c r="O622" s="179">
        <f t="shared" si="398"/>
        <v>1</v>
      </c>
      <c r="P622" s="179">
        <f t="shared" si="398"/>
        <v>1</v>
      </c>
      <c r="Q622" s="179">
        <f t="shared" si="398"/>
        <v>0.99999999999999989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0.99999999999999989</v>
      </c>
      <c r="J623" s="179">
        <f t="shared" si="398"/>
        <v>1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0.99999999999999989</v>
      </c>
      <c r="O623" s="179">
        <f t="shared" si="398"/>
        <v>1</v>
      </c>
      <c r="P623" s="179">
        <f t="shared" si="398"/>
        <v>1</v>
      </c>
      <c r="Q623" s="179">
        <f t="shared" si="398"/>
        <v>0.99999999999999989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0.99999999999999989</v>
      </c>
      <c r="J624" s="179">
        <f t="shared" si="398"/>
        <v>1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0.99999999999999989</v>
      </c>
      <c r="O624" s="179">
        <f t="shared" si="398"/>
        <v>1</v>
      </c>
      <c r="P624" s="179">
        <f t="shared" si="398"/>
        <v>1</v>
      </c>
      <c r="Q624" s="179">
        <f t="shared" si="398"/>
        <v>0.99999999999999989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0.99999999999999989</v>
      </c>
      <c r="J625" s="179">
        <f t="shared" si="398"/>
        <v>1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0.99999999999999989</v>
      </c>
      <c r="O625" s="179">
        <f t="shared" si="398"/>
        <v>1</v>
      </c>
      <c r="P625" s="179">
        <f t="shared" si="398"/>
        <v>1</v>
      </c>
      <c r="Q625" s="179">
        <f t="shared" si="398"/>
        <v>0.99999999999999989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0.99999999999999989</v>
      </c>
      <c r="J626" s="179">
        <f t="shared" si="398"/>
        <v>1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0.99999999999999989</v>
      </c>
      <c r="O626" s="179">
        <f t="shared" si="398"/>
        <v>1</v>
      </c>
      <c r="P626" s="179">
        <f t="shared" si="398"/>
        <v>1</v>
      </c>
      <c r="Q626" s="179">
        <f t="shared" si="398"/>
        <v>0.99999999999999989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0.99999999999999989</v>
      </c>
      <c r="J627" s="179">
        <f t="shared" si="398"/>
        <v>1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0.99999999999999989</v>
      </c>
      <c r="O627" s="179">
        <f t="shared" si="398"/>
        <v>1</v>
      </c>
      <c r="P627" s="179">
        <f t="shared" si="398"/>
        <v>1</v>
      </c>
      <c r="Q627" s="179">
        <f t="shared" si="398"/>
        <v>0.99999999999999989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0.99999999999999989</v>
      </c>
      <c r="J628" s="179">
        <f t="shared" si="398"/>
        <v>1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0.99999999999999989</v>
      </c>
      <c r="O628" s="179">
        <f t="shared" si="398"/>
        <v>1</v>
      </c>
      <c r="P628" s="179">
        <f t="shared" si="398"/>
        <v>1</v>
      </c>
      <c r="Q628" s="179">
        <f t="shared" si="398"/>
        <v>0.99999999999999989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0.99999999999999989</v>
      </c>
      <c r="J629" s="179">
        <f t="shared" si="398"/>
        <v>1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0.99999999999999989</v>
      </c>
      <c r="O629" s="179">
        <f t="shared" si="398"/>
        <v>1</v>
      </c>
      <c r="P629" s="179">
        <f t="shared" si="398"/>
        <v>1</v>
      </c>
      <c r="Q629" s="179">
        <f t="shared" si="398"/>
        <v>0.99999999999999989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0.99999999999999989</v>
      </c>
      <c r="J630" s="179">
        <f t="shared" si="398"/>
        <v>1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0.99999999999999989</v>
      </c>
      <c r="O630" s="179">
        <f t="shared" si="398"/>
        <v>1</v>
      </c>
      <c r="P630" s="179">
        <f t="shared" si="398"/>
        <v>1</v>
      </c>
      <c r="Q630" s="179">
        <f t="shared" si="398"/>
        <v>0.99999999999999989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0.99999999999999989</v>
      </c>
      <c r="J631" s="179">
        <f t="shared" si="398"/>
        <v>1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0.99999999999999989</v>
      </c>
      <c r="O631" s="179">
        <f t="shared" si="398"/>
        <v>1</v>
      </c>
      <c r="P631" s="179">
        <f t="shared" si="398"/>
        <v>1</v>
      </c>
      <c r="Q631" s="179">
        <f t="shared" si="398"/>
        <v>0.99999999999999989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0.99999999999999989</v>
      </c>
      <c r="J632" s="179">
        <f t="shared" si="407"/>
        <v>1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0.99999999999999989</v>
      </c>
      <c r="O632" s="179">
        <f t="shared" si="407"/>
        <v>1</v>
      </c>
      <c r="P632" s="179">
        <f t="shared" si="407"/>
        <v>1</v>
      </c>
      <c r="Q632" s="179">
        <f t="shared" si="407"/>
        <v>0.99999999999999989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0.99999999999999989</v>
      </c>
      <c r="J633" s="179">
        <f t="shared" si="407"/>
        <v>1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0.99999999999999989</v>
      </c>
      <c r="O633" s="179">
        <f t="shared" si="407"/>
        <v>1</v>
      </c>
      <c r="P633" s="179">
        <f t="shared" si="407"/>
        <v>1</v>
      </c>
      <c r="Q633" s="179">
        <f t="shared" si="407"/>
        <v>0.99999999999999989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0.99999999999999989</v>
      </c>
      <c r="J634" s="179">
        <f t="shared" si="407"/>
        <v>1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0.99999999999999989</v>
      </c>
      <c r="O634" s="179">
        <f t="shared" si="407"/>
        <v>1</v>
      </c>
      <c r="P634" s="179">
        <f t="shared" si="407"/>
        <v>1</v>
      </c>
      <c r="Q634" s="179">
        <f t="shared" si="407"/>
        <v>0.99999999999999989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0.99999999999999989</v>
      </c>
      <c r="J635" s="179">
        <f t="shared" si="407"/>
        <v>1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0.99999999999999989</v>
      </c>
      <c r="O635" s="179">
        <f t="shared" si="407"/>
        <v>1</v>
      </c>
      <c r="P635" s="179">
        <f t="shared" si="407"/>
        <v>1</v>
      </c>
      <c r="Q635" s="179">
        <f t="shared" si="407"/>
        <v>0.99999999999999989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0.99999999999999989</v>
      </c>
      <c r="J636" s="179">
        <f t="shared" si="407"/>
        <v>1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0.99999999999999989</v>
      </c>
      <c r="O636" s="179">
        <f t="shared" si="407"/>
        <v>1</v>
      </c>
      <c r="P636" s="179">
        <f t="shared" si="407"/>
        <v>1</v>
      </c>
      <c r="Q636" s="179">
        <f t="shared" si="407"/>
        <v>0.99999999999999989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0.99999999999999989</v>
      </c>
      <c r="J637" s="179">
        <f t="shared" si="407"/>
        <v>1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0.99999999999999989</v>
      </c>
      <c r="O637" s="179">
        <f t="shared" si="407"/>
        <v>1</v>
      </c>
      <c r="P637" s="179">
        <f t="shared" si="407"/>
        <v>1</v>
      </c>
      <c r="Q637" s="179">
        <f t="shared" si="407"/>
        <v>0.99999999999999989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0.99999999999999989</v>
      </c>
      <c r="J638" s="179">
        <f t="shared" si="407"/>
        <v>1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0.99999999999999989</v>
      </c>
      <c r="O638" s="179">
        <f t="shared" si="407"/>
        <v>1</v>
      </c>
      <c r="P638" s="179">
        <f t="shared" si="407"/>
        <v>1</v>
      </c>
      <c r="Q638" s="179">
        <f t="shared" si="407"/>
        <v>0.99999999999999989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0.99999999999999989</v>
      </c>
      <c r="J639" s="179">
        <f t="shared" si="407"/>
        <v>1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0.99999999999999989</v>
      </c>
      <c r="O639" s="179">
        <f t="shared" si="407"/>
        <v>1</v>
      </c>
      <c r="P639" s="179">
        <f t="shared" si="407"/>
        <v>1</v>
      </c>
      <c r="Q639" s="179">
        <f t="shared" si="407"/>
        <v>0.99999999999999989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0.99999999999999989</v>
      </c>
      <c r="J640" s="179">
        <f t="shared" si="407"/>
        <v>1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0.99999999999999989</v>
      </c>
      <c r="O640" s="179">
        <f t="shared" si="407"/>
        <v>1</v>
      </c>
      <c r="P640" s="179">
        <f t="shared" si="407"/>
        <v>1</v>
      </c>
      <c r="Q640" s="179">
        <f t="shared" si="407"/>
        <v>0.99999999999999989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0.99999999999999989</v>
      </c>
      <c r="J641" s="179">
        <f t="shared" si="407"/>
        <v>1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0.99999999999999989</v>
      </c>
      <c r="O641" s="179">
        <f t="shared" si="407"/>
        <v>1</v>
      </c>
      <c r="P641" s="179">
        <f t="shared" si="407"/>
        <v>1</v>
      </c>
      <c r="Q641" s="179">
        <f t="shared" si="407"/>
        <v>0.99999999999999989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0.99999999999999989</v>
      </c>
      <c r="J642" s="179">
        <f t="shared" si="407"/>
        <v>1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0.99999999999999989</v>
      </c>
      <c r="O642" s="179">
        <f t="shared" si="407"/>
        <v>1</v>
      </c>
      <c r="P642" s="179">
        <f t="shared" si="407"/>
        <v>1</v>
      </c>
      <c r="Q642" s="179">
        <f t="shared" si="407"/>
        <v>0.99999999999999989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0.99999999999999989</v>
      </c>
      <c r="J643" s="179">
        <f t="shared" si="407"/>
        <v>1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0.99999999999999989</v>
      </c>
      <c r="O643" s="179">
        <f t="shared" si="407"/>
        <v>1</v>
      </c>
      <c r="P643" s="179">
        <f t="shared" si="407"/>
        <v>1</v>
      </c>
      <c r="Q643" s="179">
        <f t="shared" si="407"/>
        <v>0.99999999999999989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0.99999999999999989</v>
      </c>
      <c r="J644" s="179">
        <f t="shared" si="407"/>
        <v>1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0.99999999999999989</v>
      </c>
      <c r="O644" s="179">
        <f t="shared" si="407"/>
        <v>1</v>
      </c>
      <c r="P644" s="179">
        <f t="shared" si="407"/>
        <v>1</v>
      </c>
      <c r="Q644" s="179">
        <f t="shared" si="407"/>
        <v>0.99999999999999989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0.99999999999999989</v>
      </c>
      <c r="J645" s="179">
        <f t="shared" si="407"/>
        <v>1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0.99999999999999989</v>
      </c>
      <c r="O645" s="179">
        <f t="shared" si="407"/>
        <v>1</v>
      </c>
      <c r="P645" s="179">
        <f t="shared" si="407"/>
        <v>1</v>
      </c>
      <c r="Q645" s="179">
        <f t="shared" si="407"/>
        <v>0.99999999999999989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0.99999999999999989</v>
      </c>
      <c r="J646" s="179">
        <f t="shared" si="407"/>
        <v>1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0.99999999999999989</v>
      </c>
      <c r="O646" s="179">
        <f t="shared" si="407"/>
        <v>1</v>
      </c>
      <c r="P646" s="179">
        <f t="shared" si="407"/>
        <v>1</v>
      </c>
      <c r="Q646" s="179">
        <f t="shared" si="407"/>
        <v>0.99999999999999989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0.99999999999999989</v>
      </c>
      <c r="J647" s="179">
        <f t="shared" si="407"/>
        <v>1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0.99999999999999989</v>
      </c>
      <c r="O647" s="179">
        <f t="shared" si="407"/>
        <v>1</v>
      </c>
      <c r="P647" s="179">
        <f t="shared" si="407"/>
        <v>1</v>
      </c>
      <c r="Q647" s="179">
        <f t="shared" si="407"/>
        <v>0.99999999999999989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0.99999999999999989</v>
      </c>
      <c r="J648" s="179">
        <f t="shared" si="416"/>
        <v>1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0.99999999999999989</v>
      </c>
      <c r="O648" s="179">
        <f t="shared" si="416"/>
        <v>1</v>
      </c>
      <c r="P648" s="179">
        <f t="shared" si="416"/>
        <v>1</v>
      </c>
      <c r="Q648" s="179">
        <f t="shared" si="416"/>
        <v>0.99999999999999989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0.99999999999999989</v>
      </c>
      <c r="J649" s="179">
        <f t="shared" si="416"/>
        <v>1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0.99999999999999989</v>
      </c>
      <c r="O649" s="179">
        <f t="shared" si="416"/>
        <v>1</v>
      </c>
      <c r="P649" s="179">
        <f t="shared" si="416"/>
        <v>1</v>
      </c>
      <c r="Q649" s="179">
        <f t="shared" si="416"/>
        <v>0.99999999999999989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0.99999999999999989</v>
      </c>
      <c r="J650" s="179">
        <f t="shared" si="416"/>
        <v>1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0.99999999999999989</v>
      </c>
      <c r="O650" s="179">
        <f t="shared" si="416"/>
        <v>1</v>
      </c>
      <c r="P650" s="179">
        <f t="shared" si="416"/>
        <v>1</v>
      </c>
      <c r="Q650" s="179">
        <f t="shared" si="416"/>
        <v>0.99999999999999989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0.99999999999999989</v>
      </c>
      <c r="J651" s="179">
        <f t="shared" si="416"/>
        <v>1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0.99999999999999989</v>
      </c>
      <c r="O651" s="179">
        <f t="shared" si="416"/>
        <v>1</v>
      </c>
      <c r="P651" s="179">
        <f t="shared" si="416"/>
        <v>1</v>
      </c>
      <c r="Q651" s="179">
        <f t="shared" si="416"/>
        <v>0.99999999999999989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0.99999999999999989</v>
      </c>
      <c r="J652" s="179">
        <f t="shared" si="416"/>
        <v>1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0.99999999999999989</v>
      </c>
      <c r="O652" s="179">
        <f t="shared" si="416"/>
        <v>1</v>
      </c>
      <c r="P652" s="179">
        <f t="shared" si="416"/>
        <v>1</v>
      </c>
      <c r="Q652" s="179">
        <f t="shared" si="416"/>
        <v>0.99999999999999989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0.99999999999999989</v>
      </c>
      <c r="J653" s="179">
        <f t="shared" si="416"/>
        <v>1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0.99999999999999989</v>
      </c>
      <c r="O653" s="179">
        <f t="shared" si="416"/>
        <v>1</v>
      </c>
      <c r="P653" s="179">
        <f t="shared" si="416"/>
        <v>1</v>
      </c>
      <c r="Q653" s="179">
        <f t="shared" si="416"/>
        <v>0.99999999999999989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0.99999999999999989</v>
      </c>
      <c r="J654" s="179">
        <f t="shared" si="416"/>
        <v>1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0.99999999999999989</v>
      </c>
      <c r="O654" s="179">
        <f t="shared" si="416"/>
        <v>1</v>
      </c>
      <c r="P654" s="179">
        <f t="shared" si="416"/>
        <v>1</v>
      </c>
      <c r="Q654" s="179">
        <f t="shared" si="416"/>
        <v>0.99999999999999989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0.99999999999999989</v>
      </c>
      <c r="J655" s="179">
        <f t="shared" si="416"/>
        <v>1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0.99999999999999989</v>
      </c>
      <c r="O655" s="179">
        <f t="shared" si="416"/>
        <v>1</v>
      </c>
      <c r="P655" s="179">
        <f t="shared" si="416"/>
        <v>1</v>
      </c>
      <c r="Q655" s="179">
        <f t="shared" si="416"/>
        <v>0.99999999999999989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0.99999999999999989</v>
      </c>
      <c r="J656" s="179">
        <f t="shared" si="416"/>
        <v>1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0.99999999999999989</v>
      </c>
      <c r="O656" s="179">
        <f t="shared" si="416"/>
        <v>1</v>
      </c>
      <c r="P656" s="179">
        <f t="shared" si="416"/>
        <v>1</v>
      </c>
      <c r="Q656" s="179">
        <f t="shared" si="416"/>
        <v>0.99999999999999989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0.99999999999999989</v>
      </c>
      <c r="J657" s="179">
        <f t="shared" si="416"/>
        <v>1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0.99999999999999989</v>
      </c>
      <c r="O657" s="179">
        <f t="shared" si="416"/>
        <v>1</v>
      </c>
      <c r="P657" s="179">
        <f t="shared" si="416"/>
        <v>1</v>
      </c>
      <c r="Q657" s="179">
        <f t="shared" si="416"/>
        <v>0.99999999999999989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0.99999999999999989</v>
      </c>
      <c r="J658" s="179">
        <f t="shared" si="416"/>
        <v>1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0.99999999999999989</v>
      </c>
      <c r="O658" s="179">
        <f t="shared" si="416"/>
        <v>1</v>
      </c>
      <c r="P658" s="179">
        <f t="shared" si="416"/>
        <v>1</v>
      </c>
      <c r="Q658" s="179">
        <f t="shared" si="416"/>
        <v>0.99999999999999989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0.99999999999999989</v>
      </c>
      <c r="J659" s="179">
        <f t="shared" si="416"/>
        <v>1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0.99999999999999989</v>
      </c>
      <c r="O659" s="179">
        <f t="shared" si="416"/>
        <v>1</v>
      </c>
      <c r="P659" s="179">
        <f t="shared" si="416"/>
        <v>1</v>
      </c>
      <c r="Q659" s="179">
        <f t="shared" si="416"/>
        <v>0.99999999999999989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0.99999999999999989</v>
      </c>
      <c r="J660" s="179">
        <f t="shared" si="416"/>
        <v>1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0.99999999999999989</v>
      </c>
      <c r="O660" s="179">
        <f t="shared" si="416"/>
        <v>1</v>
      </c>
      <c r="P660" s="179">
        <f t="shared" si="416"/>
        <v>1</v>
      </c>
      <c r="Q660" s="179">
        <f t="shared" si="416"/>
        <v>0.99999999999999989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0.99999999999999989</v>
      </c>
      <c r="J661" s="179">
        <f t="shared" si="416"/>
        <v>1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0.99999999999999989</v>
      </c>
      <c r="O661" s="179">
        <f t="shared" si="416"/>
        <v>1</v>
      </c>
      <c r="P661" s="179">
        <f t="shared" si="416"/>
        <v>1</v>
      </c>
      <c r="Q661" s="179">
        <f t="shared" si="416"/>
        <v>0.99999999999999989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0.99999999999999989</v>
      </c>
      <c r="J662" s="179">
        <f t="shared" si="416"/>
        <v>1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0.99999999999999989</v>
      </c>
      <c r="O662" s="179">
        <f t="shared" si="416"/>
        <v>1</v>
      </c>
      <c r="P662" s="179">
        <f t="shared" si="416"/>
        <v>1</v>
      </c>
      <c r="Q662" s="179">
        <f t="shared" si="416"/>
        <v>0.99999999999999989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0.99999999999999989</v>
      </c>
      <c r="J663" s="179">
        <f t="shared" si="416"/>
        <v>1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0.99999999999999989</v>
      </c>
      <c r="O663" s="179">
        <f t="shared" si="416"/>
        <v>1</v>
      </c>
      <c r="P663" s="179">
        <f t="shared" si="416"/>
        <v>1</v>
      </c>
      <c r="Q663" s="179">
        <f t="shared" si="416"/>
        <v>0.99999999999999989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0.99999999999999989</v>
      </c>
      <c r="J664" s="179">
        <f t="shared" si="426"/>
        <v>1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0.99999999999999989</v>
      </c>
      <c r="O664" s="179">
        <f t="shared" si="426"/>
        <v>1</v>
      </c>
      <c r="P664" s="179">
        <f t="shared" si="426"/>
        <v>1</v>
      </c>
      <c r="Q664" s="179">
        <f t="shared" si="426"/>
        <v>0.99999999999999989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0.99999999999999989</v>
      </c>
      <c r="J665" s="179">
        <f t="shared" si="426"/>
        <v>1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0.99999999999999989</v>
      </c>
      <c r="O665" s="179">
        <f t="shared" si="426"/>
        <v>1</v>
      </c>
      <c r="P665" s="179">
        <f t="shared" si="426"/>
        <v>1</v>
      </c>
      <c r="Q665" s="179">
        <f t="shared" si="426"/>
        <v>0.99999999999999989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0.99999999999999989</v>
      </c>
      <c r="J666" s="179">
        <f t="shared" si="426"/>
        <v>1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0.99999999999999989</v>
      </c>
      <c r="O666" s="179">
        <f t="shared" si="426"/>
        <v>1</v>
      </c>
      <c r="P666" s="179">
        <f t="shared" si="426"/>
        <v>1</v>
      </c>
      <c r="Q666" s="179">
        <f t="shared" si="426"/>
        <v>0.99999999999999989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0.99999999999999989</v>
      </c>
      <c r="J667" s="179">
        <f t="shared" si="426"/>
        <v>1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0.99999999999999989</v>
      </c>
      <c r="O667" s="179">
        <f t="shared" si="426"/>
        <v>1</v>
      </c>
      <c r="P667" s="179">
        <f t="shared" si="426"/>
        <v>1</v>
      </c>
      <c r="Q667" s="179">
        <f t="shared" si="426"/>
        <v>0.99999999999999989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0.99999999999999989</v>
      </c>
      <c r="J668" s="179">
        <f t="shared" si="426"/>
        <v>1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0.99999999999999989</v>
      </c>
      <c r="O668" s="179">
        <f t="shared" si="426"/>
        <v>1</v>
      </c>
      <c r="P668" s="179">
        <f t="shared" si="426"/>
        <v>1</v>
      </c>
      <c r="Q668" s="179">
        <f t="shared" si="426"/>
        <v>0.99999999999999989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0.99999999999999989</v>
      </c>
      <c r="J669" s="179">
        <f t="shared" si="426"/>
        <v>1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0.99999999999999989</v>
      </c>
      <c r="O669" s="179">
        <f t="shared" si="426"/>
        <v>1</v>
      </c>
      <c r="P669" s="179">
        <f t="shared" si="426"/>
        <v>1</v>
      </c>
      <c r="Q669" s="179">
        <f t="shared" si="426"/>
        <v>0.99999999999999989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0.99999999999999989</v>
      </c>
      <c r="J670" s="179">
        <f t="shared" si="426"/>
        <v>1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0.99999999999999989</v>
      </c>
      <c r="O670" s="179">
        <f t="shared" si="426"/>
        <v>1</v>
      </c>
      <c r="P670" s="179">
        <f t="shared" si="426"/>
        <v>1</v>
      </c>
      <c r="Q670" s="179">
        <f t="shared" si="426"/>
        <v>0.99999999999999989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0.99999999999999989</v>
      </c>
      <c r="J671" s="194">
        <f t="shared" si="426"/>
        <v>1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0.99999999999999989</v>
      </c>
      <c r="O671" s="194">
        <f t="shared" si="426"/>
        <v>1</v>
      </c>
      <c r="P671" s="194">
        <f t="shared" si="426"/>
        <v>1</v>
      </c>
      <c r="Q671" s="194">
        <f t="shared" si="426"/>
        <v>0.99999999999999989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0.27540423631043476</v>
      </c>
      <c r="G679" s="175">
        <f t="shared" si="428"/>
        <v>0.5983988972281401</v>
      </c>
      <c r="H679" s="175">
        <f t="shared" si="428"/>
        <v>0.78796464305275438</v>
      </c>
      <c r="I679" s="175">
        <f t="shared" si="428"/>
        <v>0.88893671388024953</v>
      </c>
      <c r="J679" s="175">
        <f t="shared" si="428"/>
        <v>0.94557032396501983</v>
      </c>
      <c r="K679" s="175">
        <f t="shared" si="428"/>
        <v>0.97316117072888741</v>
      </c>
      <c r="L679" s="175">
        <f t="shared" si="428"/>
        <v>0.98598330544212376</v>
      </c>
      <c r="M679" s="175">
        <f t="shared" si="428"/>
        <v>0.99296084503123272</v>
      </c>
      <c r="N679" s="175">
        <f t="shared" si="428"/>
        <v>0.99640834268091327</v>
      </c>
      <c r="O679" s="175">
        <f t="shared" si="428"/>
        <v>0.99816310688389198</v>
      </c>
      <c r="P679" s="175">
        <f t="shared" si="428"/>
        <v>0.99908309005511642</v>
      </c>
      <c r="Q679" s="175">
        <f t="shared" si="428"/>
        <v>0.9995480255113729</v>
      </c>
      <c r="R679" s="175">
        <f t="shared" si="428"/>
        <v>0.99978349448068493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0.26504469241599088</v>
      </c>
      <c r="H680" s="179">
        <f t="shared" si="428"/>
        <v>0.59830575224463545</v>
      </c>
      <c r="I680" s="179">
        <f t="shared" si="428"/>
        <v>0.78477355376195224</v>
      </c>
      <c r="J680" s="179">
        <f t="shared" si="428"/>
        <v>0.89281414137359361</v>
      </c>
      <c r="K680" s="179">
        <f t="shared" si="428"/>
        <v>0.94673402370192861</v>
      </c>
      <c r="L680" s="179">
        <f t="shared" si="428"/>
        <v>0.97208751652486636</v>
      </c>
      <c r="M680" s="179">
        <f t="shared" si="428"/>
        <v>0.985952572396944</v>
      </c>
      <c r="N680" s="179">
        <f t="shared" si="428"/>
        <v>0.99282494958864376</v>
      </c>
      <c r="O680" s="179">
        <f t="shared" si="428"/>
        <v>0.99632843601367338</v>
      </c>
      <c r="P680" s="179">
        <f t="shared" si="428"/>
        <v>0.9981667331536952</v>
      </c>
      <c r="Q680" s="179">
        <f t="shared" si="428"/>
        <v>0.99909618207957251</v>
      </c>
      <c r="R680" s="179">
        <f t="shared" si="428"/>
        <v>0.99956701812117255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-0.48241034658099557</v>
      </c>
      <c r="G681" s="179" t="e">
        <f t="shared" si="428"/>
        <v>#DIV/0!</v>
      </c>
      <c r="H681" s="179">
        <f t="shared" si="428"/>
        <v>0.26984986998732985</v>
      </c>
      <c r="I681" s="179">
        <f t="shared" si="428"/>
        <v>0.59544230820554034</v>
      </c>
      <c r="J681" s="179">
        <f t="shared" si="428"/>
        <v>0.79317596685480807</v>
      </c>
      <c r="K681" s="179">
        <f t="shared" si="428"/>
        <v>0.8958251514464256</v>
      </c>
      <c r="L681" s="179">
        <f t="shared" si="428"/>
        <v>0.94507710320622162</v>
      </c>
      <c r="M681" s="179">
        <f t="shared" si="428"/>
        <v>0.97224702386499484</v>
      </c>
      <c r="N681" s="179">
        <f t="shared" si="428"/>
        <v>0.9857958427612078</v>
      </c>
      <c r="O681" s="179">
        <f t="shared" si="428"/>
        <v>0.99272380078930633</v>
      </c>
      <c r="P681" s="179">
        <f t="shared" si="428"/>
        <v>0.99636472199680925</v>
      </c>
      <c r="Q681" s="179">
        <f t="shared" si="428"/>
        <v>0.99820722184185406</v>
      </c>
      <c r="R681" s="179">
        <f t="shared" si="428"/>
        <v>0.99914102279563222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-0.2171384223286689</v>
      </c>
      <c r="G682" s="179">
        <f t="shared" si="428"/>
        <v>-0.48644391014738031</v>
      </c>
      <c r="H682" s="179" t="e">
        <f t="shared" si="428"/>
        <v>#DIV/0!</v>
      </c>
      <c r="I682" s="179">
        <f t="shared" si="428"/>
        <v>0.26014668023336435</v>
      </c>
      <c r="J682" s="179">
        <f t="shared" si="428"/>
        <v>0.6055990860518099</v>
      </c>
      <c r="K682" s="179">
        <f t="shared" si="428"/>
        <v>0.7970598866443287</v>
      </c>
      <c r="L682" s="179">
        <f t="shared" si="428"/>
        <v>0.89190534646730735</v>
      </c>
      <c r="M682" s="179">
        <f t="shared" si="428"/>
        <v>0.94496021061590973</v>
      </c>
      <c r="N682" s="179">
        <f t="shared" si="428"/>
        <v>0.97171918740527397</v>
      </c>
      <c r="O682" s="179">
        <f t="shared" si="428"/>
        <v>0.98548225248239218</v>
      </c>
      <c r="P682" s="179">
        <f t="shared" si="428"/>
        <v>0.99273810976459331</v>
      </c>
      <c r="Q682" s="179">
        <f t="shared" si="428"/>
        <v>0.99641650206192012</v>
      </c>
      <c r="R682" s="179">
        <f t="shared" si="428"/>
        <v>0.99828250414648623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-6.2591726902476649E-2</v>
      </c>
      <c r="G683" s="179">
        <f t="shared" si="428"/>
        <v>-0.23301292285956718</v>
      </c>
      <c r="H683" s="179">
        <f t="shared" si="428"/>
        <v>-0.48872490728047863</v>
      </c>
      <c r="I683" s="179" t="e">
        <f t="shared" si="428"/>
        <v>#DIV/0!</v>
      </c>
      <c r="J683" s="179">
        <f t="shared" si="428"/>
        <v>0.27821897800452755</v>
      </c>
      <c r="K683" s="179">
        <f t="shared" si="428"/>
        <v>0.61708391300895571</v>
      </c>
      <c r="L683" s="179">
        <f t="shared" si="428"/>
        <v>0.79320642920391871</v>
      </c>
      <c r="M683" s="179">
        <f t="shared" si="428"/>
        <v>0.89332489719664443</v>
      </c>
      <c r="N683" s="179">
        <f t="shared" si="428"/>
        <v>0.94479580243636108</v>
      </c>
      <c r="O683" s="179">
        <f t="shared" si="428"/>
        <v>0.97154867688174873</v>
      </c>
      <c r="P683" s="179">
        <f t="shared" si="428"/>
        <v>0.98573599584074556</v>
      </c>
      <c r="Q683" s="179">
        <f t="shared" si="428"/>
        <v>0.99295281328446106</v>
      </c>
      <c r="R683" s="179">
        <f t="shared" si="428"/>
        <v>0.99662042606017653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-1.5991086635035092E-2</v>
      </c>
      <c r="G684" s="179">
        <f t="shared" si="428"/>
        <v>-6.6315712453435219E-2</v>
      </c>
      <c r="H684" s="179">
        <f t="shared" si="428"/>
        <v>-0.23320945178154984</v>
      </c>
      <c r="I684" s="179">
        <f t="shared" si="428"/>
        <v>-0.48655747406855215</v>
      </c>
      <c r="J684" s="179" t="e">
        <f t="shared" si="428"/>
        <v>#DIV/0!</v>
      </c>
      <c r="K684" s="179">
        <f t="shared" si="428"/>
        <v>0.28319130923902591</v>
      </c>
      <c r="L684" s="179">
        <f t="shared" si="428"/>
        <v>0.60665815249555421</v>
      </c>
      <c r="M684" s="179">
        <f t="shared" si="428"/>
        <v>0.79282170959499754</v>
      </c>
      <c r="N684" s="179">
        <f t="shared" si="428"/>
        <v>0.89141962492081528</v>
      </c>
      <c r="O684" s="179">
        <f t="shared" si="428"/>
        <v>0.94361447798115961</v>
      </c>
      <c r="P684" s="179">
        <f t="shared" si="428"/>
        <v>0.97160377471322856</v>
      </c>
      <c r="Q684" s="179">
        <f t="shared" si="428"/>
        <v>0.98593721512105981</v>
      </c>
      <c r="R684" s="179">
        <f t="shared" si="428"/>
        <v>0.9932479236229298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-4.0157378361721794E-3</v>
      </c>
      <c r="G685" s="179">
        <f t="shared" si="428"/>
        <v>-1.6995622945976948E-2</v>
      </c>
      <c r="H685" s="179">
        <f t="shared" si="428"/>
        <v>-6.6387332389417408E-2</v>
      </c>
      <c r="I685" s="179">
        <f t="shared" si="428"/>
        <v>-0.22741810005143917</v>
      </c>
      <c r="J685" s="179">
        <f t="shared" si="428"/>
        <v>-0.47823424629876221</v>
      </c>
      <c r="K685" s="179" t="e">
        <f t="shared" si="428"/>
        <v>#DIV/0!</v>
      </c>
      <c r="L685" s="179">
        <f t="shared" si="428"/>
        <v>0.27437991946112561</v>
      </c>
      <c r="M685" s="179">
        <f t="shared" si="428"/>
        <v>0.60607949724155896</v>
      </c>
      <c r="N685" s="179">
        <f t="shared" si="428"/>
        <v>0.78945870585578037</v>
      </c>
      <c r="O685" s="179">
        <f t="shared" si="428"/>
        <v>0.88919702051007377</v>
      </c>
      <c r="P685" s="179">
        <f t="shared" si="428"/>
        <v>0.9437213807192214</v>
      </c>
      <c r="Q685" s="179">
        <f t="shared" si="428"/>
        <v>0.97199907636870631</v>
      </c>
      <c r="R685" s="179">
        <f t="shared" si="428"/>
        <v>0.98652393186532394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-1.004946157622586E-3</v>
      </c>
      <c r="G686" s="179">
        <f t="shared" si="428"/>
        <v>-4.2710914682936967E-3</v>
      </c>
      <c r="H686" s="179">
        <f t="shared" si="428"/>
        <v>-1.70148989874663E-2</v>
      </c>
      <c r="I686" s="179">
        <f t="shared" si="428"/>
        <v>-6.4431331767933669E-2</v>
      </c>
      <c r="J686" s="179">
        <f t="shared" si="428"/>
        <v>-0.20839280137049845</v>
      </c>
      <c r="K686" s="179">
        <f t="shared" si="428"/>
        <v>-0.47366564146548473</v>
      </c>
      <c r="L686" s="179" t="e">
        <f t="shared" si="428"/>
        <v>#DIV/0!</v>
      </c>
      <c r="M686" s="179">
        <f t="shared" si="428"/>
        <v>0.27389832591574675</v>
      </c>
      <c r="N686" s="179">
        <f t="shared" si="428"/>
        <v>0.60104423454707467</v>
      </c>
      <c r="O686" s="179">
        <f t="shared" si="428"/>
        <v>0.78555349807054209</v>
      </c>
      <c r="P686" s="179">
        <f t="shared" si="428"/>
        <v>0.88939792511331506</v>
      </c>
      <c r="Q686" s="179">
        <f t="shared" si="428"/>
        <v>0.94448348687749906</v>
      </c>
      <c r="R686" s="179">
        <f t="shared" si="428"/>
        <v>0.97315861533911718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-2.5129631819701439E-4</v>
      </c>
      <c r="G687" s="179">
        <f t="shared" si="428"/>
        <v>-1.0690333353116526E-3</v>
      </c>
      <c r="H687" s="179">
        <f t="shared" si="428"/>
        <v>-4.2759883052835602E-3</v>
      </c>
      <c r="I687" s="179">
        <f t="shared" si="428"/>
        <v>-1.6499223102450274E-2</v>
      </c>
      <c r="J687" s="179">
        <f t="shared" si="428"/>
        <v>-5.7743160664927747E-2</v>
      </c>
      <c r="K687" s="179">
        <f t="shared" si="428"/>
        <v>-0.19900581259609237</v>
      </c>
      <c r="L687" s="179">
        <f t="shared" si="428"/>
        <v>-0.48193845607772212</v>
      </c>
      <c r="M687" s="179" t="e">
        <f t="shared" si="428"/>
        <v>#DIV/0!</v>
      </c>
      <c r="N687" s="179">
        <f t="shared" si="428"/>
        <v>0.26974004718030936</v>
      </c>
      <c r="O687" s="179">
        <f t="shared" si="428"/>
        <v>0.59524851417871205</v>
      </c>
      <c r="P687" s="179">
        <f t="shared" si="428"/>
        <v>0.78590570586664021</v>
      </c>
      <c r="Q687" s="179">
        <f t="shared" si="428"/>
        <v>0.89080860797035832</v>
      </c>
      <c r="R687" s="179">
        <f t="shared" si="428"/>
        <v>0.94674792075200376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-6.2827708560050612E-5</v>
      </c>
      <c r="G688" s="179">
        <f t="shared" si="428"/>
        <v>-2.6733316368493445E-4</v>
      </c>
      <c r="H688" s="179">
        <f t="shared" si="428"/>
        <v>-1.0702621030997262E-3</v>
      </c>
      <c r="I688" s="179">
        <f t="shared" si="428"/>
        <v>-4.1456829527001396E-3</v>
      </c>
      <c r="J688" s="179">
        <f t="shared" si="428"/>
        <v>-1.4712603741164815E-2</v>
      </c>
      <c r="K688" s="179">
        <f t="shared" si="428"/>
        <v>-5.4550428318370377E-2</v>
      </c>
      <c r="L688" s="179">
        <f t="shared" si="428"/>
        <v>-0.21653186869969634</v>
      </c>
      <c r="M688" s="179">
        <f t="shared" si="428"/>
        <v>-0.48241458945907628</v>
      </c>
      <c r="N688" s="179" t="e">
        <f t="shared" si="428"/>
        <v>#DIV/0!</v>
      </c>
      <c r="O688" s="179">
        <f t="shared" si="428"/>
        <v>0.26502455641192679</v>
      </c>
      <c r="P688" s="179">
        <f t="shared" si="428"/>
        <v>0.59576898054557625</v>
      </c>
      <c r="Q688" s="179">
        <f t="shared" si="428"/>
        <v>0.78827760579296746</v>
      </c>
      <c r="R688" s="179">
        <f t="shared" si="428"/>
        <v>0.89512584167386788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-1.5707150618184029E-5</v>
      </c>
      <c r="G689" s="179">
        <f t="shared" si="428"/>
        <v>-6.6837844768460056E-5</v>
      </c>
      <c r="H689" s="179">
        <f t="shared" si="428"/>
        <v>-2.6764063044856193E-4</v>
      </c>
      <c r="I689" s="179">
        <f t="shared" si="428"/>
        <v>-1.0376085382394059E-3</v>
      </c>
      <c r="J689" s="179">
        <f t="shared" si="428"/>
        <v>-3.6925621390445974E-3</v>
      </c>
      <c r="K689" s="179">
        <f t="shared" si="428"/>
        <v>-1.386601169584128E-2</v>
      </c>
      <c r="L689" s="179">
        <f t="shared" si="428"/>
        <v>-6.0568041677836013E-2</v>
      </c>
      <c r="M689" s="179">
        <f t="shared" si="428"/>
        <v>-0.21761488206537025</v>
      </c>
      <c r="N689" s="179">
        <f t="shared" si="428"/>
        <v>-0.48663721138336546</v>
      </c>
      <c r="O689" s="179" t="e">
        <f t="shared" si="428"/>
        <v>#DIV/0!</v>
      </c>
      <c r="P689" s="179">
        <f t="shared" si="428"/>
        <v>0.26544496323297972</v>
      </c>
      <c r="Q689" s="179">
        <f t="shared" si="428"/>
        <v>0.59877124882089194</v>
      </c>
      <c r="R689" s="179">
        <f t="shared" si="428"/>
        <v>0.79611377911561609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-3.9268015179480727E-6</v>
      </c>
      <c r="G690" s="179">
        <f t="shared" si="428"/>
        <v>-1.6709741973083873E-5</v>
      </c>
      <c r="H690" s="179">
        <f t="shared" si="428"/>
        <v>-6.6914728314362084E-5</v>
      </c>
      <c r="I690" s="179">
        <f t="shared" si="428"/>
        <v>-2.5947270853313392E-4</v>
      </c>
      <c r="J690" s="179">
        <f t="shared" si="428"/>
        <v>-9.2395006914119493E-4</v>
      </c>
      <c r="K690" s="179">
        <f t="shared" si="428"/>
        <v>-3.4782100075367571E-3</v>
      </c>
      <c r="L690" s="179">
        <f t="shared" si="428"/>
        <v>-1.5465033141094374E-2</v>
      </c>
      <c r="M690" s="179">
        <f t="shared" si="428"/>
        <v>-6.0947979224658777E-2</v>
      </c>
      <c r="N690" s="179">
        <f t="shared" si="428"/>
        <v>-0.22761373769634807</v>
      </c>
      <c r="O690" s="179">
        <f t="shared" si="428"/>
        <v>-0.49168105722712757</v>
      </c>
      <c r="P690" s="179" t="e">
        <f t="shared" si="428"/>
        <v>#DIV/0!</v>
      </c>
      <c r="Q690" s="179">
        <f t="shared" si="428"/>
        <v>0.2653458345451592</v>
      </c>
      <c r="R690" s="179">
        <f t="shared" si="428"/>
        <v>0.61155045489501636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-9.9747128677653736E-7</v>
      </c>
      <c r="G691" s="179">
        <f t="shared" si="428"/>
        <v>-4.2445594315844094E-6</v>
      </c>
      <c r="H691" s="179">
        <f t="shared" si="428"/>
        <v>-1.6997696453121841E-5</v>
      </c>
      <c r="I691" s="179">
        <f t="shared" si="428"/>
        <v>-6.591456214771887E-5</v>
      </c>
      <c r="J691" s="179">
        <f t="shared" si="428"/>
        <v>-2.3474638939155657E-4</v>
      </c>
      <c r="K691" s="179">
        <f t="shared" si="428"/>
        <v>-8.8417995145344014E-4</v>
      </c>
      <c r="L691" s="179">
        <f t="shared" si="428"/>
        <v>-3.9455614423671969E-3</v>
      </c>
      <c r="M691" s="179">
        <f t="shared" si="428"/>
        <v>-1.5814939700899599E-2</v>
      </c>
      <c r="N691" s="179">
        <f t="shared" si="428"/>
        <v>-6.5500935202349009E-2</v>
      </c>
      <c r="O691" s="179">
        <f t="shared" si="428"/>
        <v>-0.243619711565292</v>
      </c>
      <c r="P691" s="179">
        <f t="shared" si="428"/>
        <v>-0.4921074746108815</v>
      </c>
      <c r="Q691" s="179" t="e">
        <f t="shared" si="428"/>
        <v>#DIV/0!</v>
      </c>
      <c r="R691" s="179">
        <f t="shared" si="428"/>
        <v>0.28594949873258241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-2.4151426619790571E-7</v>
      </c>
      <c r="G692" s="179">
        <f t="shared" si="428"/>
        <v>-1.0277213321201711E-6</v>
      </c>
      <c r="H692" s="179">
        <f t="shared" si="428"/>
        <v>-4.1156100900269941E-6</v>
      </c>
      <c r="I692" s="179">
        <f t="shared" si="428"/>
        <v>-1.595992868047976E-5</v>
      </c>
      <c r="J692" s="179">
        <f t="shared" si="428"/>
        <v>-5.6841245992242337E-5</v>
      </c>
      <c r="K692" s="179">
        <f t="shared" si="428"/>
        <v>-2.1412207355100035E-4</v>
      </c>
      <c r="L692" s="179">
        <f t="shared" si="428"/>
        <v>-9.5629659114274655E-4</v>
      </c>
      <c r="M692" s="179">
        <f t="shared" si="428"/>
        <v>-3.8467825904372572E-3</v>
      </c>
      <c r="N692" s="179">
        <f t="shared" si="428"/>
        <v>-1.6256714838343039E-2</v>
      </c>
      <c r="O692" s="179">
        <f t="shared" si="428"/>
        <v>-6.8172639859319734E-2</v>
      </c>
      <c r="P692" s="179">
        <f t="shared" si="428"/>
        <v>-0.23629011399670422</v>
      </c>
      <c r="Q692" s="179">
        <f t="shared" si="428"/>
        <v>-0.48348088448732884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-3.8225101444253328E-9</v>
      </c>
      <c r="G693" s="179">
        <f t="shared" si="428"/>
        <v>-1.6266021536760284E-8</v>
      </c>
      <c r="H693" s="179">
        <f t="shared" si="428"/>
        <v>-6.5138932019691878E-8</v>
      </c>
      <c r="I693" s="179">
        <f t="shared" si="428"/>
        <v>-2.5260331518599227E-7</v>
      </c>
      <c r="J693" s="179">
        <f t="shared" si="428"/>
        <v>-8.9965569016608191E-7</v>
      </c>
      <c r="K693" s="179">
        <f t="shared" si="428"/>
        <v>-3.3891519898183146E-6</v>
      </c>
      <c r="L693" s="179">
        <f t="shared" si="428"/>
        <v>-1.5140102033240901E-5</v>
      </c>
      <c r="M693" s="179">
        <f t="shared" si="428"/>
        <v>-6.0961950960179839E-5</v>
      </c>
      <c r="N693" s="179">
        <f t="shared" si="428"/>
        <v>-2.5894320314714942E-4</v>
      </c>
      <c r="O693" s="179">
        <f t="shared" si="428"/>
        <v>-1.1165283269156958E-3</v>
      </c>
      <c r="P693" s="179">
        <f t="shared" si="428"/>
        <v>-4.4288326251685417E-3</v>
      </c>
      <c r="Q693" s="179">
        <f t="shared" si="428"/>
        <v>-1.6089425725662632E-2</v>
      </c>
      <c r="R693" s="179">
        <f t="shared" si="428"/>
        <v>-6.0016776328348204E-2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-9.0473612988659645E-13</v>
      </c>
      <c r="G694" s="179">
        <f t="shared" si="428"/>
        <v>-3.8499459465645043E-12</v>
      </c>
      <c r="H694" s="179">
        <f t="shared" si="428"/>
        <v>-1.5417499035447983E-11</v>
      </c>
      <c r="I694" s="179">
        <f t="shared" si="428"/>
        <v>-5.9787771913958431E-11</v>
      </c>
      <c r="J694" s="179">
        <f t="shared" si="428"/>
        <v>-2.129363119153269E-10</v>
      </c>
      <c r="K694" s="179">
        <f t="shared" si="428"/>
        <v>-8.0216684014312997E-10</v>
      </c>
      <c r="L694" s="179">
        <f t="shared" si="428"/>
        <v>-3.5834726697070614E-9</v>
      </c>
      <c r="M694" s="179">
        <f t="shared" si="428"/>
        <v>-1.442913694656161E-8</v>
      </c>
      <c r="N694" s="179">
        <f t="shared" si="428"/>
        <v>-6.1293719588487329E-8</v>
      </c>
      <c r="O694" s="179">
        <f t="shared" si="428"/>
        <v>-2.643784384721685E-7</v>
      </c>
      <c r="P694" s="179">
        <f t="shared" si="428"/>
        <v>-1.0500621052275528E-6</v>
      </c>
      <c r="Q694" s="179">
        <f t="shared" si="428"/>
        <v>-3.83235153498166E-6</v>
      </c>
      <c r="R694" s="179">
        <f t="shared" si="428"/>
        <v>-1.4578121202105022E-5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0.36670651273581845</v>
      </c>
      <c r="F807" s="179">
        <f t="shared" si="503"/>
        <v>0.60824400583797833</v>
      </c>
      <c r="G807" s="179">
        <f t="shared" si="503"/>
        <v>0.66340038509230514</v>
      </c>
      <c r="H807" s="179">
        <f t="shared" si="503"/>
        <v>0.59392369483171781</v>
      </c>
      <c r="I807" s="179">
        <f t="shared" si="503"/>
        <v>0.61928530118136016</v>
      </c>
      <c r="J807" s="179">
        <f t="shared" si="503"/>
        <v>0.68585371244814886</v>
      </c>
      <c r="K807" s="179">
        <f t="shared" si="503"/>
        <v>0.719015107486911</v>
      </c>
      <c r="L807" s="179">
        <f t="shared" si="503"/>
        <v>0.68233594956778532</v>
      </c>
      <c r="M807" s="179">
        <f t="shared" si="503"/>
        <v>0.6808697950629703</v>
      </c>
      <c r="N807" s="179">
        <f t="shared" si="503"/>
        <v>0.66252019694017805</v>
      </c>
      <c r="O807" s="179">
        <f t="shared" si="503"/>
        <v>0.64173057154887259</v>
      </c>
      <c r="P807" s="179">
        <f t="shared" si="503"/>
        <v>0.64358997351506042</v>
      </c>
      <c r="Q807" s="179">
        <f t="shared" si="503"/>
        <v>0.66475319050456505</v>
      </c>
      <c r="R807" s="179">
        <f t="shared" si="503"/>
        <v>0.690883907961237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0.15892996338721901</v>
      </c>
      <c r="F808" s="179">
        <f t="shared" si="503"/>
        <v>0.32168301855728026</v>
      </c>
      <c r="G808" s="179">
        <f t="shared" si="503"/>
        <v>0.52771942769928371</v>
      </c>
      <c r="H808" s="179">
        <f t="shared" si="503"/>
        <v>0.59382669482912342</v>
      </c>
      <c r="I808" s="179">
        <f t="shared" si="503"/>
        <v>0.53234640786153709</v>
      </c>
      <c r="J808" s="179">
        <f t="shared" si="503"/>
        <v>0.58329103642505686</v>
      </c>
      <c r="K808" s="179">
        <f t="shared" si="503"/>
        <v>0.63364535588782578</v>
      </c>
      <c r="L808" s="179">
        <f t="shared" si="503"/>
        <v>0.60865219626136557</v>
      </c>
      <c r="M808" s="179">
        <f t="shared" si="503"/>
        <v>0.60916270592854593</v>
      </c>
      <c r="N808" s="179">
        <f t="shared" si="503"/>
        <v>0.59319494772019998</v>
      </c>
      <c r="O808" s="179">
        <f t="shared" si="503"/>
        <v>0.57468785393318156</v>
      </c>
      <c r="P808" s="179">
        <f t="shared" si="503"/>
        <v>0.57637908729134635</v>
      </c>
      <c r="Q808" s="179">
        <f t="shared" si="503"/>
        <v>0.59533887100205685</v>
      </c>
      <c r="R808" s="179">
        <f t="shared" si="503"/>
        <v>0.61874281470661685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1.9758008223024259E-2</v>
      </c>
      <c r="F809" s="179">
        <f t="shared" si="503"/>
        <v>4.1207562048911676E-2</v>
      </c>
      <c r="G809" s="179">
        <f t="shared" si="503"/>
        <v>8.2714390386237985E-2</v>
      </c>
      <c r="H809" s="179">
        <f t="shared" si="503"/>
        <v>0.13720759331943241</v>
      </c>
      <c r="I809" s="179">
        <f t="shared" si="503"/>
        <v>0.15327296158170348</v>
      </c>
      <c r="J809" s="179">
        <f t="shared" si="503"/>
        <v>0.14282557720837735</v>
      </c>
      <c r="K809" s="179">
        <f t="shared" si="503"/>
        <v>0.15530178611782366</v>
      </c>
      <c r="L809" s="179">
        <f t="shared" si="503"/>
        <v>0.1548328569230818</v>
      </c>
      <c r="M809" s="179">
        <f t="shared" si="503"/>
        <v>0.15666642944499923</v>
      </c>
      <c r="N809" s="179">
        <f t="shared" si="503"/>
        <v>0.15299927411123093</v>
      </c>
      <c r="O809" s="179">
        <f t="shared" si="503"/>
        <v>0.14833158795527951</v>
      </c>
      <c r="P809" s="179">
        <f t="shared" si="503"/>
        <v>0.14879391316296126</v>
      </c>
      <c r="Q809" s="179">
        <f t="shared" si="503"/>
        <v>0.15369503483167657</v>
      </c>
      <c r="R809" s="179">
        <f t="shared" si="503"/>
        <v>0.15973889787917614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7.0755332250431766E-5</v>
      </c>
      <c r="F810" s="179">
        <f t="shared" si="506"/>
        <v>1.4518325930086974E-4</v>
      </c>
      <c r="G810" s="179">
        <f t="shared" si="506"/>
        <v>3.022208372144195E-4</v>
      </c>
      <c r="H810" s="179">
        <f t="shared" si="506"/>
        <v>6.1564522549039725E-4</v>
      </c>
      <c r="I810" s="179">
        <f t="shared" si="506"/>
        <v>1.0136278772033664E-3</v>
      </c>
      <c r="J810" s="179">
        <f t="shared" si="506"/>
        <v>1.2056795783164319E-3</v>
      </c>
      <c r="K810" s="179">
        <f t="shared" si="506"/>
        <v>1.087412181389878E-3</v>
      </c>
      <c r="L810" s="179">
        <f t="shared" si="506"/>
        <v>1.0975734881625264E-3</v>
      </c>
      <c r="M810" s="179">
        <f t="shared" si="506"/>
        <v>1.1490260919899743E-3</v>
      </c>
      <c r="N810" s="179">
        <f t="shared" si="506"/>
        <v>1.1346490088712071E-3</v>
      </c>
      <c r="O810" s="179">
        <f t="shared" si="506"/>
        <v>1.1031749145395721E-3</v>
      </c>
      <c r="P810" s="179">
        <f t="shared" si="506"/>
        <v>1.1073873869307106E-3</v>
      </c>
      <c r="Q810" s="179">
        <f t="shared" si="506"/>
        <v>1.1440620707022448E-3</v>
      </c>
      <c r="R810" s="179">
        <f t="shared" si="506"/>
        <v>1.1891052872037909E-3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1.1532547064653695E-5</v>
      </c>
      <c r="F811" s="179">
        <f t="shared" si="506"/>
        <v>2.3241359560549496E-5</v>
      </c>
      <c r="G811" s="179">
        <f t="shared" si="506"/>
        <v>4.7647912718230232E-5</v>
      </c>
      <c r="H811" s="179">
        <f t="shared" si="506"/>
        <v>1.0073224116288558E-4</v>
      </c>
      <c r="I811" s="179">
        <f t="shared" si="506"/>
        <v>2.021907316535427E-4</v>
      </c>
      <c r="J811" s="179">
        <f t="shared" si="506"/>
        <v>3.5245818609298558E-4</v>
      </c>
      <c r="K811" s="179">
        <f t="shared" si="506"/>
        <v>4.1481656422306988E-4</v>
      </c>
      <c r="L811" s="179">
        <f t="shared" si="506"/>
        <v>3.4815384547904021E-4</v>
      </c>
      <c r="M811" s="179">
        <f t="shared" si="506"/>
        <v>3.6479936999556664E-4</v>
      </c>
      <c r="N811" s="179">
        <f t="shared" si="506"/>
        <v>3.7275838393539113E-4</v>
      </c>
      <c r="O811" s="179">
        <f t="shared" si="506"/>
        <v>3.6636754951176659E-4</v>
      </c>
      <c r="P811" s="179">
        <f t="shared" si="506"/>
        <v>3.6878396212118223E-4</v>
      </c>
      <c r="Q811" s="179">
        <f t="shared" si="506"/>
        <v>3.8126114729530582E-4</v>
      </c>
      <c r="R811" s="179">
        <f t="shared" si="506"/>
        <v>3.9634440305392029E-4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0</v>
      </c>
      <c r="F812" s="179">
        <f t="shared" si="506"/>
        <v>0</v>
      </c>
      <c r="G812" s="179">
        <f t="shared" si="506"/>
        <v>0</v>
      </c>
      <c r="H812" s="179">
        <f t="shared" si="506"/>
        <v>0</v>
      </c>
      <c r="I812" s="179">
        <f t="shared" si="506"/>
        <v>0</v>
      </c>
      <c r="J812" s="179">
        <f t="shared" si="506"/>
        <v>0</v>
      </c>
      <c r="K812" s="179">
        <f t="shared" si="506"/>
        <v>0</v>
      </c>
      <c r="L812" s="179">
        <f t="shared" si="506"/>
        <v>0</v>
      </c>
      <c r="M812" s="179">
        <f t="shared" si="506"/>
        <v>0</v>
      </c>
      <c r="N812" s="179">
        <f t="shared" si="506"/>
        <v>0</v>
      </c>
      <c r="O812" s="179">
        <f t="shared" si="506"/>
        <v>0</v>
      </c>
      <c r="P812" s="179">
        <f t="shared" si="506"/>
        <v>0</v>
      </c>
      <c r="Q812" s="179">
        <f t="shared" si="506"/>
        <v>0</v>
      </c>
      <c r="R812" s="179">
        <f t="shared" si="506"/>
        <v>0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5.663050021750433E-6</v>
      </c>
      <c r="F813" s="179">
        <f t="shared" si="506"/>
        <v>1.1207090011854745E-5</v>
      </c>
      <c r="G813" s="179">
        <f t="shared" si="506"/>
        <v>2.230001476812753E-5</v>
      </c>
      <c r="H813" s="179">
        <f t="shared" si="506"/>
        <v>4.5700843883832597E-5</v>
      </c>
      <c r="I813" s="179">
        <f t="shared" si="506"/>
        <v>9.3686005768134611E-5</v>
      </c>
      <c r="J813" s="179">
        <f t="shared" si="506"/>
        <v>2.000573871053019E-4</v>
      </c>
      <c r="K813" s="179">
        <f t="shared" si="506"/>
        <v>4.1599337946795806E-4</v>
      </c>
      <c r="L813" s="179">
        <f t="shared" si="506"/>
        <v>6.9156283338195584E-4</v>
      </c>
      <c r="M813" s="179">
        <f t="shared" si="506"/>
        <v>7.8152414930159715E-4</v>
      </c>
      <c r="N813" s="179">
        <f t="shared" si="506"/>
        <v>6.8113606699227375E-4</v>
      </c>
      <c r="O813" s="179">
        <f t="shared" si="506"/>
        <v>6.90896635043324E-4</v>
      </c>
      <c r="P813" s="179">
        <f t="shared" si="506"/>
        <v>7.2449695542821466E-4</v>
      </c>
      <c r="Q813" s="179">
        <f t="shared" si="506"/>
        <v>7.5885036565107261E-4</v>
      </c>
      <c r="R813" s="179">
        <f t="shared" si="506"/>
        <v>7.9173013840046636E-4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3.5283671610086664E-5</v>
      </c>
      <c r="F814" s="179">
        <f t="shared" si="509"/>
        <v>6.9586639007428332E-5</v>
      </c>
      <c r="G814" s="179">
        <f t="shared" si="509"/>
        <v>1.3754724841819356E-4</v>
      </c>
      <c r="H814" s="179">
        <f t="shared" si="509"/>
        <v>2.787125688867756E-4</v>
      </c>
      <c r="I814" s="179">
        <f t="shared" si="509"/>
        <v>5.6189646941431383E-4</v>
      </c>
      <c r="J814" s="179">
        <f t="shared" si="509"/>
        <v>1.1840108401954192E-3</v>
      </c>
      <c r="K814" s="179">
        <f t="shared" si="509"/>
        <v>2.5176758931142102E-3</v>
      </c>
      <c r="L814" s="179">
        <f t="shared" si="509"/>
        <v>5.1018185392460993E-3</v>
      </c>
      <c r="M814" s="179">
        <f t="shared" si="509"/>
        <v>8.6236361087180108E-3</v>
      </c>
      <c r="N814" s="179">
        <f t="shared" si="509"/>
        <v>9.5033668606228517E-3</v>
      </c>
      <c r="O814" s="179">
        <f t="shared" si="509"/>
        <v>8.3206309056438471E-3</v>
      </c>
      <c r="P814" s="179">
        <f t="shared" si="509"/>
        <v>8.6589582657047651E-3</v>
      </c>
      <c r="Q814" s="179">
        <f t="shared" si="509"/>
        <v>9.3463039634288786E-3</v>
      </c>
      <c r="R814" s="179">
        <f t="shared" si="509"/>
        <v>9.8586805783068866E-3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2.6773413291507004E-5</v>
      </c>
      <c r="F815" s="179">
        <f t="shared" si="509"/>
        <v>5.2709832246408236E-5</v>
      </c>
      <c r="G815" s="179">
        <f t="shared" si="509"/>
        <v>1.0382314481040114E-4</v>
      </c>
      <c r="H815" s="179">
        <f t="shared" si="509"/>
        <v>2.0904150230918362E-4</v>
      </c>
      <c r="I815" s="179">
        <f t="shared" si="509"/>
        <v>4.1683107557407683E-4</v>
      </c>
      <c r="J815" s="179">
        <f t="shared" si="509"/>
        <v>8.6537917288436351E-4</v>
      </c>
      <c r="K815" s="179">
        <f t="shared" si="509"/>
        <v>1.8122115421263325E-3</v>
      </c>
      <c r="L815" s="179">
        <f t="shared" si="509"/>
        <v>3.7827436534767053E-3</v>
      </c>
      <c r="M815" s="179">
        <f t="shared" si="509"/>
        <v>7.7469976755375602E-3</v>
      </c>
      <c r="N815" s="179">
        <f t="shared" si="509"/>
        <v>1.2834249218546052E-2</v>
      </c>
      <c r="O815" s="179">
        <f t="shared" si="509"/>
        <v>1.3990965391327333E-2</v>
      </c>
      <c r="P815" s="179">
        <f t="shared" si="509"/>
        <v>1.2673642595917668E-2</v>
      </c>
      <c r="Q815" s="179">
        <f t="shared" si="509"/>
        <v>1.3546220164297108E-2</v>
      </c>
      <c r="R815" s="179">
        <f t="shared" si="509"/>
        <v>1.4764586040405935E-2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3.0272303129794009E-5</v>
      </c>
      <c r="F816" s="179">
        <f t="shared" si="509"/>
        <v>5.9545162873026765E-5</v>
      </c>
      <c r="G816" s="179">
        <f t="shared" si="509"/>
        <v>1.1707577398406621E-4</v>
      </c>
      <c r="H816" s="179">
        <f t="shared" si="509"/>
        <v>2.3493283751953691E-4</v>
      </c>
      <c r="I816" s="179">
        <f t="shared" si="509"/>
        <v>4.6557394622443935E-4</v>
      </c>
      <c r="J816" s="179">
        <f t="shared" si="509"/>
        <v>9.5730669014522211E-4</v>
      </c>
      <c r="K816" s="179">
        <f t="shared" si="509"/>
        <v>1.9737918840939325E-3</v>
      </c>
      <c r="L816" s="179">
        <f t="shared" si="509"/>
        <v>4.0520014855329137E-3</v>
      </c>
      <c r="M816" s="179">
        <f t="shared" si="509"/>
        <v>8.5560028182838661E-3</v>
      </c>
      <c r="N816" s="179">
        <f t="shared" si="509"/>
        <v>1.7385780076079164E-2</v>
      </c>
      <c r="O816" s="179">
        <f t="shared" si="509"/>
        <v>2.8346854207695459E-2</v>
      </c>
      <c r="P816" s="179">
        <f t="shared" si="509"/>
        <v>3.1755029755296107E-2</v>
      </c>
      <c r="Q816" s="179">
        <f t="shared" si="509"/>
        <v>2.9372072564139064E-2</v>
      </c>
      <c r="R816" s="179">
        <f t="shared" si="509"/>
        <v>3.1813665085128666E-2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2.0394115027002614E-5</v>
      </c>
      <c r="F817" s="179">
        <f t="shared" si="509"/>
        <v>4.0097086769264644E-5</v>
      </c>
      <c r="G817" s="179">
        <f t="shared" si="509"/>
        <v>7.8766305380938145E-5</v>
      </c>
      <c r="H817" s="179">
        <f t="shared" si="509"/>
        <v>1.5778750904012342E-4</v>
      </c>
      <c r="I817" s="179">
        <f t="shared" si="509"/>
        <v>3.116825529229014E-4</v>
      </c>
      <c r="J817" s="179">
        <f t="shared" si="509"/>
        <v>6.3746372900786005E-4</v>
      </c>
      <c r="K817" s="179">
        <f t="shared" si="509"/>
        <v>1.3015142374703389E-3</v>
      </c>
      <c r="L817" s="179">
        <f t="shared" si="509"/>
        <v>2.6249363761120508E-3</v>
      </c>
      <c r="M817" s="179">
        <f t="shared" si="509"/>
        <v>5.4613760580352376E-3</v>
      </c>
      <c r="N817" s="179">
        <f t="shared" si="509"/>
        <v>1.1486245268995639E-2</v>
      </c>
      <c r="O817" s="179">
        <f t="shared" si="509"/>
        <v>2.3213282782766895E-2</v>
      </c>
      <c r="P817" s="179">
        <f t="shared" si="509"/>
        <v>3.8126475108482563E-2</v>
      </c>
      <c r="Q817" s="179">
        <f t="shared" si="509"/>
        <v>4.3859275420314904E-2</v>
      </c>
      <c r="R817" s="179">
        <f t="shared" si="509"/>
        <v>4.0325057756698111E-2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0.78856174209528374</v>
      </c>
      <c r="F934" s="179">
        <f t="shared" si="605"/>
        <v>0.80823879141618404</v>
      </c>
      <c r="G934" s="179" t="e">
        <f t="shared" si="605"/>
        <v>#DIV/0!</v>
      </c>
      <c r="H934" s="179">
        <f t="shared" si="605"/>
        <v>0.60240199107416037</v>
      </c>
      <c r="I934" s="179">
        <f t="shared" si="605"/>
        <v>0.52915192125608956</v>
      </c>
      <c r="J934" s="179">
        <f t="shared" si="605"/>
        <v>0.49250547396864319</v>
      </c>
      <c r="K934" s="179">
        <f t="shared" si="605"/>
        <v>0.46793438457998998</v>
      </c>
      <c r="L934" s="179">
        <f t="shared" si="605"/>
        <v>0.45172522664311981</v>
      </c>
      <c r="M934" s="179">
        <f t="shared" si="605"/>
        <v>0.44500925924518403</v>
      </c>
      <c r="N934" s="179">
        <f t="shared" si="605"/>
        <v>0.44145611181476718</v>
      </c>
      <c r="O934" s="179">
        <f t="shared" si="605"/>
        <v>0.43975056607767654</v>
      </c>
      <c r="P934" s="179">
        <f t="shared" si="605"/>
        <v>0.43901645959448615</v>
      </c>
      <c r="Q934" s="179">
        <f t="shared" si="605"/>
        <v>0.43867608838734889</v>
      </c>
      <c r="R934" s="179">
        <f t="shared" si="605"/>
        <v>0.43848704254009252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0.66842423316322297</v>
      </c>
      <c r="F935" s="179">
        <f t="shared" si="605"/>
        <v>0.66455274874567438</v>
      </c>
      <c r="G935" s="179">
        <f t="shared" si="605"/>
        <v>0.69220781976651002</v>
      </c>
      <c r="H935" s="179" t="e">
        <f t="shared" si="605"/>
        <v>#DIV/0!</v>
      </c>
      <c r="I935" s="179">
        <f t="shared" si="605"/>
        <v>0.54135660226249938</v>
      </c>
      <c r="J935" s="179">
        <f t="shared" si="605"/>
        <v>0.4851313222507993</v>
      </c>
      <c r="K935" s="179">
        <f t="shared" si="605"/>
        <v>0.44426105598795612</v>
      </c>
      <c r="L935" s="179">
        <f t="shared" si="605"/>
        <v>0.4162231422684301</v>
      </c>
      <c r="M935" s="179">
        <f t="shared" si="605"/>
        <v>0.4044765654713644</v>
      </c>
      <c r="N935" s="179">
        <f t="shared" si="605"/>
        <v>0.39818805806044189</v>
      </c>
      <c r="O935" s="179">
        <f t="shared" si="605"/>
        <v>0.39515244347526313</v>
      </c>
      <c r="P935" s="179">
        <f t="shared" si="605"/>
        <v>0.39384225872973749</v>
      </c>
      <c r="Q935" s="179">
        <f t="shared" si="605"/>
        <v>0.39323377383628999</v>
      </c>
      <c r="R935" s="179">
        <f t="shared" si="605"/>
        <v>0.39289547536510067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0.16985202155317178</v>
      </c>
      <c r="F936" s="179">
        <f t="shared" si="605"/>
        <v>0.16264822021353081</v>
      </c>
      <c r="G936" s="179">
        <f t="shared" si="605"/>
        <v>0.16551407958853961</v>
      </c>
      <c r="H936" s="179">
        <f t="shared" si="605"/>
        <v>0.17870808733370278</v>
      </c>
      <c r="I936" s="179" t="e">
        <f t="shared" si="605"/>
        <v>#DIV/0!</v>
      </c>
      <c r="J936" s="179">
        <f t="shared" si="605"/>
        <v>0.14509445828887638</v>
      </c>
      <c r="K936" s="179">
        <f t="shared" si="605"/>
        <v>0.12654325012645126</v>
      </c>
      <c r="L936" s="179">
        <f t="shared" si="605"/>
        <v>0.11304599795359471</v>
      </c>
      <c r="M936" s="179">
        <f t="shared" si="605"/>
        <v>0.10732187813591115</v>
      </c>
      <c r="N936" s="179">
        <f t="shared" si="605"/>
        <v>0.10419564142978731</v>
      </c>
      <c r="O936" s="179">
        <f t="shared" si="605"/>
        <v>0.10267116119659687</v>
      </c>
      <c r="P936" s="179">
        <f t="shared" si="605"/>
        <v>0.1020098162202904</v>
      </c>
      <c r="Q936" s="179">
        <f t="shared" si="605"/>
        <v>0.10170169222245004</v>
      </c>
      <c r="R936" s="179">
        <f t="shared" si="605"/>
        <v>0.10153005372850235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1.2590296652552505E-3</v>
      </c>
      <c r="F937" s="179">
        <f t="shared" si="608"/>
        <v>1.1907631801505655E-3</v>
      </c>
      <c r="G937" s="179">
        <f t="shared" si="608"/>
        <v>1.1675216238776383E-3</v>
      </c>
      <c r="H937" s="179">
        <f t="shared" si="608"/>
        <v>1.2314728450452076E-3</v>
      </c>
      <c r="I937" s="179">
        <f t="shared" si="608"/>
        <v>1.3291183783165979E-3</v>
      </c>
      <c r="J937" s="179" t="e">
        <f t="shared" si="608"/>
        <v>#DIV/0!</v>
      </c>
      <c r="K937" s="179">
        <f t="shared" si="608"/>
        <v>1.1056541622414802E-3</v>
      </c>
      <c r="L937" s="179">
        <f t="shared" si="608"/>
        <v>9.2019294832569696E-4</v>
      </c>
      <c r="M937" s="179">
        <f t="shared" si="608"/>
        <v>8.4092735475938105E-4</v>
      </c>
      <c r="N937" s="179">
        <f t="shared" si="608"/>
        <v>7.962566946685517E-4</v>
      </c>
      <c r="O937" s="179">
        <f t="shared" si="608"/>
        <v>7.7408435260173608E-4</v>
      </c>
      <c r="P937" s="179">
        <f t="shared" si="608"/>
        <v>7.643725571381424E-4</v>
      </c>
      <c r="Q937" s="179">
        <f t="shared" si="608"/>
        <v>7.5981936092016703E-4</v>
      </c>
      <c r="R937" s="179">
        <f t="shared" si="608"/>
        <v>7.5727318824038621E-4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4.192265179249137E-4</v>
      </c>
      <c r="F938" s="179">
        <f t="shared" si="608"/>
        <v>3.9520636309779629E-4</v>
      </c>
      <c r="G938" s="179">
        <f t="shared" si="608"/>
        <v>3.8280356588272298E-4</v>
      </c>
      <c r="H938" s="179">
        <f t="shared" si="608"/>
        <v>3.8897615501931165E-4</v>
      </c>
      <c r="I938" s="179">
        <f t="shared" si="608"/>
        <v>4.0964051028338371E-4</v>
      </c>
      <c r="J938" s="179">
        <f t="shared" si="608"/>
        <v>4.7384228184079412E-4</v>
      </c>
      <c r="K938" s="179" t="e">
        <f t="shared" si="608"/>
        <v>#DIV/0!</v>
      </c>
      <c r="L938" s="179">
        <f t="shared" si="608"/>
        <v>3.5343351010742413E-4</v>
      </c>
      <c r="M938" s="179">
        <f t="shared" si="608"/>
        <v>3.0632534509083018E-4</v>
      </c>
      <c r="N938" s="179">
        <f t="shared" si="608"/>
        <v>2.7854013276360943E-4</v>
      </c>
      <c r="O938" s="179">
        <f t="shared" si="608"/>
        <v>2.6438067473234892E-4</v>
      </c>
      <c r="P938" s="179">
        <f t="shared" si="608"/>
        <v>2.580753626636853E-4</v>
      </c>
      <c r="Q938" s="179">
        <f t="shared" si="608"/>
        <v>2.5508423076948456E-4</v>
      </c>
      <c r="R938" s="179">
        <f t="shared" si="608"/>
        <v>2.533989084115844E-4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0</v>
      </c>
      <c r="F939" s="179">
        <f t="shared" si="608"/>
        <v>0</v>
      </c>
      <c r="G939" s="179">
        <f t="shared" si="608"/>
        <v>0</v>
      </c>
      <c r="H939" s="179">
        <f t="shared" si="608"/>
        <v>0</v>
      </c>
      <c r="I939" s="179">
        <f t="shared" si="608"/>
        <v>0</v>
      </c>
      <c r="J939" s="179">
        <f t="shared" si="608"/>
        <v>0</v>
      </c>
      <c r="K939" s="179">
        <f t="shared" si="608"/>
        <v>0</v>
      </c>
      <c r="L939" s="179" t="e">
        <f t="shared" si="608"/>
        <v>#DIV/0!</v>
      </c>
      <c r="M939" s="179">
        <f t="shared" si="608"/>
        <v>0</v>
      </c>
      <c r="N939" s="179">
        <f t="shared" si="608"/>
        <v>0</v>
      </c>
      <c r="O939" s="179">
        <f t="shared" si="608"/>
        <v>0</v>
      </c>
      <c r="P939" s="179">
        <f t="shared" si="608"/>
        <v>0</v>
      </c>
      <c r="Q939" s="179">
        <f t="shared" si="608"/>
        <v>0</v>
      </c>
      <c r="R939" s="179">
        <f t="shared" si="608"/>
        <v>0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8.3817148578498491E-4</v>
      </c>
      <c r="F940" s="179">
        <f t="shared" si="608"/>
        <v>7.8933469890691036E-4</v>
      </c>
      <c r="G940" s="179">
        <f t="shared" si="608"/>
        <v>7.614928937720155E-4</v>
      </c>
      <c r="H940" s="179">
        <f t="shared" si="608"/>
        <v>7.6193150013366027E-4</v>
      </c>
      <c r="I940" s="179">
        <f t="shared" si="608"/>
        <v>7.6491283453660808E-4</v>
      </c>
      <c r="J940" s="179">
        <f t="shared" si="608"/>
        <v>8.2116099993855202E-4</v>
      </c>
      <c r="K940" s="179">
        <f t="shared" si="608"/>
        <v>8.9465658647926887E-4</v>
      </c>
      <c r="L940" s="179">
        <f t="shared" si="608"/>
        <v>9.1947185612525288E-4</v>
      </c>
      <c r="M940" s="179" t="e">
        <f t="shared" si="608"/>
        <v>#DIV/0!</v>
      </c>
      <c r="N940" s="179">
        <f t="shared" si="608"/>
        <v>6.9084426997562424E-4</v>
      </c>
      <c r="O940" s="179">
        <f t="shared" si="608"/>
        <v>5.9739096895242323E-4</v>
      </c>
      <c r="P940" s="179">
        <f t="shared" si="608"/>
        <v>5.5333169387613711E-4</v>
      </c>
      <c r="Q940" s="179">
        <f t="shared" si="608"/>
        <v>5.3126810897474806E-4</v>
      </c>
      <c r="R940" s="179">
        <f t="shared" si="608"/>
        <v>5.1832734116626523E-4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1.0476967563288638E-2</v>
      </c>
      <c r="F941" s="179">
        <f t="shared" si="611"/>
        <v>9.8660090867792056E-3</v>
      </c>
      <c r="G941" s="179">
        <f t="shared" si="611"/>
        <v>9.51607243109979E-3</v>
      </c>
      <c r="H941" s="179">
        <f t="shared" si="611"/>
        <v>9.5138078116645732E-3</v>
      </c>
      <c r="I941" s="179">
        <f t="shared" si="611"/>
        <v>9.5216060541485504E-3</v>
      </c>
      <c r="J941" s="179">
        <f t="shared" si="611"/>
        <v>1.0102666636208568E-2</v>
      </c>
      <c r="K941" s="179">
        <f t="shared" si="611"/>
        <v>1.059321271634195E-2</v>
      </c>
      <c r="L941" s="179">
        <f t="shared" si="611"/>
        <v>1.0560809397299802E-2</v>
      </c>
      <c r="M941" s="179">
        <f t="shared" si="611"/>
        <v>1.1449256790348779E-2</v>
      </c>
      <c r="N941" s="179" t="e">
        <f t="shared" si="611"/>
        <v>#DIV/0!</v>
      </c>
      <c r="O941" s="179">
        <f t="shared" si="611"/>
        <v>8.4311249809165007E-3</v>
      </c>
      <c r="P941" s="179">
        <f t="shared" si="611"/>
        <v>7.4765927385451103E-3</v>
      </c>
      <c r="Q941" s="179">
        <f t="shared" si="611"/>
        <v>6.9739212470884835E-3</v>
      </c>
      <c r="R941" s="179">
        <f t="shared" si="611"/>
        <v>6.6661322698708687E-3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1.5924923811899468E-2</v>
      </c>
      <c r="F942" s="179">
        <f t="shared" si="611"/>
        <v>1.499607742654299E-2</v>
      </c>
      <c r="G942" s="179">
        <f t="shared" si="611"/>
        <v>1.4463446028745428E-2</v>
      </c>
      <c r="H942" s="179">
        <f t="shared" si="611"/>
        <v>1.4457054384955382E-2</v>
      </c>
      <c r="I942" s="179">
        <f t="shared" si="611"/>
        <v>1.4457619108211132E-2</v>
      </c>
      <c r="J942" s="179">
        <f t="shared" si="611"/>
        <v>1.5293051704623199E-2</v>
      </c>
      <c r="K942" s="179">
        <f t="shared" si="611"/>
        <v>1.5849110868645822E-2</v>
      </c>
      <c r="L942" s="179">
        <f t="shared" si="611"/>
        <v>1.5219428424410236E-2</v>
      </c>
      <c r="M942" s="179">
        <f t="shared" si="611"/>
        <v>1.6001015923456836E-2</v>
      </c>
      <c r="N942" s="179">
        <f t="shared" si="611"/>
        <v>1.6824859589323719E-2</v>
      </c>
      <c r="O942" s="179" t="e">
        <f t="shared" si="611"/>
        <v>#DIV/0!</v>
      </c>
      <c r="P942" s="179">
        <f t="shared" si="611"/>
        <v>1.2843067309292824E-2</v>
      </c>
      <c r="Q942" s="179">
        <f t="shared" si="611"/>
        <v>1.1536083793156748E-2</v>
      </c>
      <c r="R942" s="179">
        <f t="shared" si="611"/>
        <v>1.0677816496325565E-2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3.6040579205428538E-2</v>
      </c>
      <c r="F943" s="179">
        <f t="shared" si="611"/>
        <v>3.3938345955245836E-2</v>
      </c>
      <c r="G943" s="179">
        <f t="shared" si="611"/>
        <v>3.2732505243108348E-2</v>
      </c>
      <c r="H943" s="179">
        <f t="shared" si="611"/>
        <v>3.2716370457095419E-2</v>
      </c>
      <c r="I943" s="179">
        <f t="shared" si="611"/>
        <v>3.2711249939868098E-2</v>
      </c>
      <c r="J943" s="179">
        <f t="shared" si="611"/>
        <v>3.457476908292749E-2</v>
      </c>
      <c r="K943" s="179">
        <f t="shared" si="611"/>
        <v>3.5723092972294708E-2</v>
      </c>
      <c r="L943" s="179">
        <f t="shared" si="611"/>
        <v>3.3898786405106275E-2</v>
      </c>
      <c r="M943" s="179">
        <f t="shared" si="611"/>
        <v>3.433576825511396E-2</v>
      </c>
      <c r="N943" s="179">
        <f t="shared" si="611"/>
        <v>3.5210638328577973E-2</v>
      </c>
      <c r="O943" s="179">
        <f t="shared" si="611"/>
        <v>3.6599958300910646E-2</v>
      </c>
      <c r="P943" s="179" t="e">
        <f t="shared" si="611"/>
        <v>#DIV/0!</v>
      </c>
      <c r="Q943" s="179">
        <f t="shared" si="611"/>
        <v>2.9833931547408467E-2</v>
      </c>
      <c r="R943" s="179">
        <f t="shared" si="611"/>
        <v>2.6465988212643406E-2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4.8193785191578013E-2</v>
      </c>
      <c r="F944" s="179">
        <f t="shared" si="611"/>
        <v>4.5382623681554712E-2</v>
      </c>
      <c r="G944" s="179">
        <f t="shared" si="611"/>
        <v>4.3770025345501291E-2</v>
      </c>
      <c r="H944" s="179">
        <f t="shared" si="611"/>
        <v>4.3747894575392722E-2</v>
      </c>
      <c r="I944" s="179">
        <f t="shared" si="611"/>
        <v>4.3738918854669469E-2</v>
      </c>
      <c r="J944" s="179">
        <f t="shared" si="611"/>
        <v>4.6221778621392443E-2</v>
      </c>
      <c r="K944" s="179">
        <f t="shared" si="611"/>
        <v>4.7720516537041409E-2</v>
      </c>
      <c r="L944" s="179">
        <f t="shared" si="611"/>
        <v>4.5143577141620338E-2</v>
      </c>
      <c r="M944" s="179">
        <f t="shared" si="611"/>
        <v>4.519101558596151E-2</v>
      </c>
      <c r="N944" s="179">
        <f t="shared" si="611"/>
        <v>4.4684850244594738E-2</v>
      </c>
      <c r="O944" s="179">
        <f t="shared" si="611"/>
        <v>4.5611628040247605E-2</v>
      </c>
      <c r="P944" s="179">
        <f t="shared" si="611"/>
        <v>4.9129628626140967E-2</v>
      </c>
      <c r="Q944" s="179" t="e">
        <f t="shared" si="611"/>
        <v>#DIV/0!</v>
      </c>
      <c r="R944" s="179">
        <f t="shared" si="611"/>
        <v>4.081736391172934E-2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0.17888864604263852</v>
      </c>
      <c r="F1058" s="199">
        <f t="array" ref="F1058">IF(F33=MAX(IF(ISNUMBER($E$33:$DT$33),$E$33:$DT$33)),0,SUM(IF($D$805:$D$924&gt;=F33+1,IF($D$805:$D$924&lt;=MAX(IF(ISNUMBER($E$33:$DT$33),$E$33:$DT$33)),F$805:F$924))))</f>
        <v>4.1609132478681074E-2</v>
      </c>
      <c r="G1058" s="199">
        <f t="array" ref="G1058">IF(G33=MAX(IF(ISNUMBER($E$33:$DT$33),$E$33:$DT$33)),0,SUM(IF($D$805:$D$924&gt;=G33+1,IF($D$805:$D$924&lt;=MAX(IF(ISNUMBER($E$33:$DT$33),$E$33:$DT$33)),G$805:G$924))))</f>
        <v>8.0938123729437639E-4</v>
      </c>
      <c r="H1058" s="199">
        <f t="array" ref="H1058">IF(H33=MAX(IF(ISNUMBER($E$33:$DT$33),$E$33:$DT$33)),0,SUM(IF($D$805:$D$924&gt;=H33+1,IF($D$805:$D$924&lt;=MAX(IF(ISNUMBER($E$33:$DT$33),$E$33:$DT$33)),H$805:H$924))))</f>
        <v>1.0269075028023376E-3</v>
      </c>
      <c r="I1058" s="199">
        <f t="array" ref="I1058">IF(I33=MAX(IF(ISNUMBER($E$33:$DT$33),$E$33:$DT$33)),0,SUM(IF($D$805:$D$924&gt;=I33+1,IF($D$805:$D$924&lt;=MAX(IF(ISNUMBER($E$33:$DT$33),$E$33:$DT$33)),I$805:I$924))))</f>
        <v>1.8496700499038663E-3</v>
      </c>
      <c r="J1058" s="199">
        <f t="array" ref="J1058">IF(J33=MAX(IF(ISNUMBER($E$33:$DT$33),$E$33:$DT$33)),0,SUM(IF($D$805:$D$924&gt;=J33+1,IF($D$805:$D$924&lt;=MAX(IF(ISNUMBER($E$33:$DT$33),$E$33:$DT$33)),J$805:J$924))))</f>
        <v>3.8442178193381668E-3</v>
      </c>
      <c r="K1058" s="199">
        <f t="array" ref="K1058">IF(K33=MAX(IF(ISNUMBER($E$33:$DT$33),$E$33:$DT$33)),0,SUM(IF($D$805:$D$924&gt;=K33+1,IF($D$805:$D$924&lt;=MAX(IF(ISNUMBER($E$33:$DT$33),$E$33:$DT$33)),K$805:K$924))))</f>
        <v>7.6051935568048137E-3</v>
      </c>
      <c r="L1058" s="199">
        <f t="array" ref="L1058">IF(L33=MAX(IF(ISNUMBER($E$33:$DT$33),$E$33:$DT$33)),0,SUM(IF($D$805:$D$924&gt;=L33+1,IF($D$805:$D$924&lt;=MAX(IF(ISNUMBER($E$33:$DT$33),$E$33:$DT$33)),L$805:L$924))))</f>
        <v>1.0459681515121669E-2</v>
      </c>
      <c r="M1058" s="199">
        <f t="array" ref="M1058">IF(M33=MAX(IF(ISNUMBER($E$33:$DT$33),$E$33:$DT$33)),0,SUM(IF($D$805:$D$924&gt;=M33+1,IF($D$805:$D$924&lt;=MAX(IF(ISNUMBER($E$33:$DT$33),$E$33:$DT$33)),M$805:M$924))))</f>
        <v>1.4017378876319105E-2</v>
      </c>
      <c r="N1058" s="199">
        <f t="array" ref="N1058">IF(N33=MAX(IF(ISNUMBER($E$33:$DT$33),$E$33:$DT$33)),0,SUM(IF($D$805:$D$924&gt;=N33+1,IF($D$805:$D$924&lt;=MAX(IF(ISNUMBER($E$33:$DT$33),$E$33:$DT$33)),N$805:N$924))))</f>
        <v>1.1486245268995639E-2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0.49250547396864319</v>
      </c>
      <c r="K1065" s="199">
        <f t="array" ref="K1065">IF(K32=MIN($E$12:$DT$12),0,SUM(IF($D$932:$D$1051&gt;=MIN($E$12:$DT$12),IF($D$932:$D$1051&lt;=K32-1,K$932:K$1051))))</f>
        <v>0.9121954405679461</v>
      </c>
      <c r="L1065" s="199">
        <f t="array" ref="L1065">IF(L32=MIN($E$12:$DT$12),0,SUM(IF($D$932:$D$1051&gt;=MIN($E$12:$DT$12),IF($D$932:$D$1051&lt;=L32-1,L$932:L$1051))))</f>
        <v>0.98099436686514463</v>
      </c>
      <c r="M1065" s="199">
        <f t="array" ref="M1065">IF(M32=MIN($E$12:$DT$12),0,SUM(IF($D$932:$D$1051&gt;=MIN($E$12:$DT$12),IF($D$932:$D$1051&lt;=M32-1,M$932:M$1051))))</f>
        <v>0.95764863020721891</v>
      </c>
      <c r="N1065" s="199">
        <f t="array" ref="N1065">IF(N32=MIN($E$12:$DT$12),0,SUM(IF($D$932:$D$1051&gt;=MIN($E$12:$DT$12),IF($D$932:$D$1051&lt;=N32-1,N$932:N$1051))))</f>
        <v>0.94491460813242856</v>
      </c>
      <c r="O1065" s="199">
        <f t="array" ref="O1065">IF(O32=MIN($E$12:$DT$12),0,SUM(IF($D$932:$D$1051&gt;=MIN($E$12:$DT$12),IF($D$932:$D$1051&lt;=O32-1,O$932:O$1051))))</f>
        <v>0.93861263577687071</v>
      </c>
      <c r="P1065" s="199">
        <f t="array" ref="P1065">IF(P32=MIN($E$12:$DT$12),0,SUM(IF($D$932:$D$1051&gt;=MIN($E$12:$DT$12),IF($D$932:$D$1051&lt;=P32-1,P$932:P$1051))))</f>
        <v>0.93644431415819196</v>
      </c>
      <c r="Q1065" s="199">
        <f t="array" ref="Q1065">IF(Q32=MIN($E$12:$DT$12),0,SUM(IF($D$932:$D$1051&gt;=MIN($E$12:$DT$12),IF($D$932:$D$1051&lt;=Q32-1,Q$932:Q$1051))))</f>
        <v>0.94213164739384192</v>
      </c>
      <c r="R1065" s="199">
        <f t="array" ref="R1065">IF(R32=MIN($E$12:$DT$12),0,SUM(IF($D$932:$D$1051&gt;=MIN($E$12:$DT$12),IF($D$932:$D$1051&lt;=R32-1,R$932:R$1051))))</f>
        <v>0.95178551983771031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0.73045008800603473</v>
      </c>
      <c r="F1072" s="199">
        <f t="array" ref="F1072">(F$545)*SUM(IF($E$12:$DT$12&gt;=F32,IF($E$12:$DT$12&lt;=F33,$E$15:$DT$15)))</f>
        <v>1.3038620380578068</v>
      </c>
      <c r="G1072" s="199">
        <f t="array" ref="G1072">(G$545)*SUM(IF($E$12:$DT$12&gt;=G32,IF($E$12:$DT$12&lt;=G33,$E$15:$DT$15)))</f>
        <v>1.4109152194705536</v>
      </c>
      <c r="H1072" s="199">
        <f t="array" ref="H1072">(H$545)*SUM(IF($E$12:$DT$12&gt;=H32,IF($E$12:$DT$12&lt;=H33,$E$15:$DT$15)))</f>
        <v>1.4113369877104727</v>
      </c>
      <c r="I1072" s="199">
        <f t="array" ref="I1072">(I$545)*SUM(IF($E$12:$DT$12&gt;=I32,IF($E$12:$DT$12&lt;=I33,$E$15:$DT$15)))</f>
        <v>1.4114043683119144</v>
      </c>
      <c r="J1072" s="199">
        <f t="array" ref="J1072">(J$545)*SUM(IF($E$12:$DT$12&gt;=J32,IF($E$12:$DT$12&lt;=J33,$E$15:$DT$15)))</f>
        <v>0.79092580337557938</v>
      </c>
      <c r="K1072" s="199">
        <f t="array" ref="K1072">(K$545)*SUM(IF($E$12:$DT$12&gt;=K32,IF($E$12:$DT$12&lt;=K33,$E$15:$DT$15)))</f>
        <v>0.16965997476723557</v>
      </c>
      <c r="L1072" s="199">
        <f t="array" ref="L1072">(L$545)*SUM(IF($E$12:$DT$12&gt;=L32,IF($E$12:$DT$12&lt;=L33,$E$15:$DT$15)))</f>
        <v>1.2151946875057478E-2</v>
      </c>
      <c r="M1072" s="199">
        <f t="array" ref="M1072">(M$545)*SUM(IF($E$12:$DT$12&gt;=M32,IF($E$12:$DT$12&lt;=M33,$E$15:$DT$15)))</f>
        <v>2.579029692695271E-2</v>
      </c>
      <c r="N1072" s="199">
        <f t="array" ref="N1072">(N$545)*SUM(IF($E$12:$DT$12&gt;=N32,IF($E$12:$DT$12&lt;=N33,$E$15:$DT$15)))</f>
        <v>5.7400335838162023E-2</v>
      </c>
      <c r="O1072" s="199">
        <f t="array" ref="O1072">(O$545)*SUM(IF($E$12:$DT$12&gt;=O32,IF($E$12:$DT$12&lt;=O33,$E$15:$DT$15)))</f>
        <v>9.7936757739291322E-2</v>
      </c>
      <c r="P1072" s="199">
        <f t="array" ref="P1072">(P$545)*SUM(IF($E$12:$DT$12&gt;=P32,IF($E$12:$DT$12&lt;=P33,$E$15:$DT$15)))</f>
        <v>9.7480556458118275E-2</v>
      </c>
      <c r="Q1072" s="199">
        <f t="array" ref="Q1072">(Q$545)*SUM(IF($E$12:$DT$12&gt;=Q32,IF($E$12:$DT$12&lt;=Q33,$E$15:$DT$15)))</f>
        <v>9.1151015873524005E-2</v>
      </c>
      <c r="R1072" s="199">
        <f t="array" ref="R1072">(R$545)*SUM(IF($E$12:$DT$12&gt;=R32,IF($E$12:$DT$12&lt;=R33,$E$15:$DT$15)))</f>
        <v>7.9671664229420514E-2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0.90933873404867327</v>
      </c>
      <c r="F1079" s="199">
        <f t="shared" si="705"/>
        <v>1.3454711705364879</v>
      </c>
      <c r="G1079" s="199">
        <f t="shared" si="705"/>
        <v>1.4117246007078481</v>
      </c>
      <c r="H1079" s="199">
        <f t="shared" si="705"/>
        <v>1.4123638952132751</v>
      </c>
      <c r="I1079" s="199">
        <f t="shared" si="705"/>
        <v>1.4132540383618182</v>
      </c>
      <c r="J1079" s="199">
        <f t="shared" si="705"/>
        <v>1.2872754951635608</v>
      </c>
      <c r="K1079" s="199">
        <f t="shared" si="705"/>
        <v>1.0894606088919865</v>
      </c>
      <c r="L1079" s="199">
        <f t="shared" si="705"/>
        <v>1.0036059952553238</v>
      </c>
      <c r="M1079" s="199">
        <f t="shared" si="705"/>
        <v>0.99745630601049073</v>
      </c>
      <c r="N1079" s="199">
        <f t="shared" si="705"/>
        <v>1.0138011892395862</v>
      </c>
      <c r="O1079" s="199">
        <f t="shared" si="705"/>
        <v>1.036549393516162</v>
      </c>
      <c r="P1079" s="199">
        <f t="shared" si="705"/>
        <v>1.0339248706163102</v>
      </c>
      <c r="Q1079" s="199">
        <f t="shared" si="705"/>
        <v>1.033282663267366</v>
      </c>
      <c r="R1079" s="199">
        <f t="shared" si="705"/>
        <v>1.0314571840671309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1.4132540383618182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0.29241313107503591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0.93311541362836303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6.6884586371636912E-2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7.5685757111595238E-5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2021-10-07T07:08:13Z</dcterms:modified>
</cp:coreProperties>
</file>