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greiros\000_WiMi\002-publications-presentations\24_Rhine-paper\dataset-codes\delta_DO_kf_analyses\"/>
    </mc:Choice>
  </mc:AlternateContent>
  <xr:revisionPtr revIDLastSave="0" documentId="13_ncr:1_{F671FB60-4E52-4231-A8F4-86B5A82D02B6}" xr6:coauthVersionLast="36" xr6:coauthVersionMax="36" xr10:uidLastSave="{00000000-0000-0000-0000-000000000000}"/>
  <bookViews>
    <workbookView xWindow="0" yWindow="0" windowWidth="19200" windowHeight="5480" xr2:uid="{00000000-000D-0000-FFFF-FFFF00000000}"/>
  </bookViews>
  <sheets>
    <sheet name="342_3_20220725.ft.dis" sheetId="1" r:id="rId1"/>
  </sheets>
  <calcPr calcId="191029"/>
</workbook>
</file>

<file path=xl/calcChain.xml><?xml version="1.0" encoding="utf-8"?>
<calcChain xmlns="http://schemas.openxmlformats.org/spreadsheetml/2006/main">
  <c r="AH131" i="1" l="1"/>
  <c r="AI131" i="1"/>
  <c r="AK131" i="1"/>
  <c r="AL131" i="1"/>
  <c r="AM131" i="1"/>
  <c r="AN131" i="1"/>
  <c r="AO131" i="1"/>
  <c r="AH132" i="1"/>
  <c r="AI132" i="1"/>
  <c r="AK132" i="1"/>
  <c r="AL132" i="1"/>
  <c r="AM132" i="1"/>
  <c r="AN132" i="1"/>
  <c r="AO132" i="1"/>
  <c r="AH133" i="1"/>
  <c r="AI133" i="1"/>
  <c r="AK133" i="1"/>
  <c r="AL133" i="1"/>
  <c r="AM133" i="1"/>
  <c r="AN133" i="1"/>
  <c r="AO133" i="1"/>
  <c r="AH134" i="1"/>
  <c r="AI134" i="1"/>
  <c r="AK134" i="1"/>
  <c r="AL134" i="1"/>
  <c r="AM134" i="1"/>
  <c r="AN134" i="1"/>
  <c r="AO134" i="1"/>
  <c r="AH135" i="1"/>
  <c r="AI135" i="1"/>
  <c r="AK135" i="1"/>
  <c r="AL135" i="1"/>
  <c r="AM135" i="1"/>
  <c r="AN135" i="1"/>
  <c r="AO135" i="1"/>
  <c r="AH136" i="1"/>
  <c r="AI136" i="1"/>
  <c r="AK136" i="1"/>
  <c r="AL136" i="1"/>
  <c r="AM136" i="1"/>
  <c r="AN136" i="1"/>
  <c r="AO136" i="1"/>
  <c r="AH137" i="1"/>
  <c r="AI137" i="1"/>
  <c r="AK137" i="1"/>
  <c r="AL137" i="1"/>
  <c r="AM137" i="1"/>
  <c r="AN137" i="1"/>
  <c r="AO137" i="1"/>
  <c r="AD131" i="1"/>
  <c r="AD132" i="1"/>
  <c r="AD133" i="1"/>
  <c r="AD134" i="1"/>
  <c r="AD135" i="1"/>
  <c r="AD136" i="1"/>
  <c r="AD137" i="1"/>
  <c r="AH123" i="1"/>
  <c r="AI123" i="1"/>
  <c r="AK123" i="1"/>
  <c r="AL123" i="1"/>
  <c r="AM123" i="1"/>
  <c r="AN123" i="1"/>
  <c r="AO123" i="1"/>
  <c r="AH124" i="1"/>
  <c r="AI124" i="1"/>
  <c r="AK124" i="1"/>
  <c r="AL124" i="1"/>
  <c r="AM124" i="1"/>
  <c r="AN124" i="1"/>
  <c r="AO124" i="1"/>
  <c r="AH125" i="1"/>
  <c r="AI125" i="1"/>
  <c r="AK125" i="1"/>
  <c r="AL125" i="1"/>
  <c r="AM125" i="1"/>
  <c r="AN125" i="1"/>
  <c r="AO125" i="1"/>
  <c r="AH126" i="1"/>
  <c r="AI126" i="1"/>
  <c r="AK126" i="1"/>
  <c r="AL126" i="1"/>
  <c r="AM126" i="1"/>
  <c r="AN126" i="1"/>
  <c r="AO126" i="1"/>
  <c r="AH127" i="1"/>
  <c r="AI127" i="1"/>
  <c r="AK127" i="1"/>
  <c r="AL127" i="1"/>
  <c r="AM127" i="1"/>
  <c r="AN127" i="1"/>
  <c r="AO127" i="1"/>
  <c r="AH128" i="1"/>
  <c r="AI128" i="1"/>
  <c r="AK128" i="1"/>
  <c r="AL128" i="1"/>
  <c r="AM128" i="1"/>
  <c r="AN128" i="1"/>
  <c r="AO128" i="1"/>
  <c r="AH129" i="1"/>
  <c r="AI129" i="1"/>
  <c r="AK129" i="1"/>
  <c r="AL129" i="1"/>
  <c r="AM129" i="1"/>
  <c r="AN129" i="1"/>
  <c r="AO129" i="1"/>
  <c r="AD123" i="1"/>
  <c r="AD124" i="1"/>
  <c r="AD125" i="1"/>
  <c r="AD126" i="1"/>
  <c r="AD127" i="1"/>
  <c r="AD128" i="1"/>
  <c r="AD129" i="1"/>
  <c r="AH117" i="1"/>
  <c r="AI117" i="1"/>
  <c r="AK117" i="1"/>
  <c r="AL117" i="1"/>
  <c r="AM117" i="1"/>
  <c r="AN117" i="1"/>
  <c r="AO117" i="1"/>
  <c r="AH118" i="1"/>
  <c r="AI118" i="1"/>
  <c r="AK118" i="1"/>
  <c r="AL118" i="1"/>
  <c r="AM118" i="1"/>
  <c r="AN118" i="1"/>
  <c r="AO118" i="1"/>
  <c r="AH119" i="1"/>
  <c r="AI119" i="1"/>
  <c r="AK119" i="1"/>
  <c r="AL119" i="1"/>
  <c r="AM119" i="1"/>
  <c r="AN119" i="1"/>
  <c r="AO119" i="1"/>
  <c r="AH120" i="1"/>
  <c r="AI120" i="1"/>
  <c r="AK120" i="1"/>
  <c r="AL120" i="1"/>
  <c r="AM120" i="1"/>
  <c r="AN120" i="1"/>
  <c r="AO120" i="1"/>
  <c r="AH121" i="1"/>
  <c r="AI121" i="1"/>
  <c r="AK121" i="1"/>
  <c r="AL121" i="1"/>
  <c r="AM121" i="1"/>
  <c r="AN121" i="1"/>
  <c r="AO121" i="1"/>
  <c r="AD121" i="1"/>
  <c r="AD120" i="1"/>
  <c r="AD119" i="1"/>
  <c r="AD118" i="1"/>
  <c r="AD117" i="1"/>
  <c r="AH108" i="1"/>
  <c r="AI108" i="1"/>
  <c r="AK108" i="1"/>
  <c r="AL108" i="1"/>
  <c r="AM108" i="1"/>
  <c r="AN108" i="1"/>
  <c r="AO108" i="1"/>
  <c r="AH109" i="1"/>
  <c r="AI109" i="1"/>
  <c r="AK109" i="1"/>
  <c r="AL109" i="1"/>
  <c r="AM109" i="1"/>
  <c r="AN109" i="1"/>
  <c r="AO109" i="1"/>
  <c r="AH110" i="1"/>
  <c r="AI110" i="1"/>
  <c r="AK110" i="1"/>
  <c r="AL110" i="1"/>
  <c r="AM110" i="1"/>
  <c r="AN110" i="1"/>
  <c r="AO110" i="1"/>
  <c r="AH111" i="1"/>
  <c r="AI111" i="1"/>
  <c r="AK111" i="1"/>
  <c r="AL111" i="1"/>
  <c r="AM111" i="1"/>
  <c r="AN111" i="1"/>
  <c r="AO111" i="1"/>
  <c r="AH112" i="1"/>
  <c r="AI112" i="1"/>
  <c r="AK112" i="1"/>
  <c r="AL112" i="1"/>
  <c r="AM112" i="1"/>
  <c r="AN112" i="1"/>
  <c r="AO112" i="1"/>
  <c r="AH113" i="1"/>
  <c r="AI113" i="1"/>
  <c r="AK113" i="1"/>
  <c r="AL113" i="1"/>
  <c r="AM113" i="1"/>
  <c r="AN113" i="1"/>
  <c r="AO113" i="1"/>
  <c r="AH114" i="1"/>
  <c r="AI114" i="1"/>
  <c r="AK114" i="1"/>
  <c r="AL114" i="1"/>
  <c r="AM114" i="1"/>
  <c r="AN114" i="1"/>
  <c r="AO114" i="1"/>
  <c r="AH115" i="1"/>
  <c r="AI115" i="1"/>
  <c r="AK115" i="1"/>
  <c r="AL115" i="1"/>
  <c r="AM115" i="1"/>
  <c r="AN115" i="1"/>
  <c r="AO115" i="1"/>
  <c r="AD108" i="1"/>
  <c r="AD109" i="1"/>
  <c r="AD110" i="1"/>
  <c r="AD111" i="1"/>
  <c r="AD112" i="1"/>
  <c r="AD113" i="1"/>
  <c r="AD114" i="1"/>
  <c r="AD115" i="1"/>
  <c r="AH100" i="1"/>
  <c r="AI100" i="1"/>
  <c r="AK100" i="1"/>
  <c r="AL100" i="1"/>
  <c r="AM100" i="1"/>
  <c r="AN100" i="1"/>
  <c r="AO100" i="1"/>
  <c r="AH101" i="1"/>
  <c r="AI101" i="1"/>
  <c r="AK101" i="1"/>
  <c r="AL101" i="1"/>
  <c r="AM101" i="1"/>
  <c r="AN101" i="1"/>
  <c r="AO101" i="1"/>
  <c r="AH102" i="1"/>
  <c r="AI102" i="1"/>
  <c r="AK102" i="1"/>
  <c r="AL102" i="1"/>
  <c r="AM102" i="1"/>
  <c r="AN102" i="1"/>
  <c r="AO102" i="1"/>
  <c r="AH103" i="1"/>
  <c r="AJ103" i="1" s="1"/>
  <c r="AI103" i="1"/>
  <c r="AK103" i="1"/>
  <c r="AL103" i="1"/>
  <c r="AM103" i="1"/>
  <c r="AN103" i="1"/>
  <c r="AO103" i="1"/>
  <c r="AH104" i="1"/>
  <c r="AI104" i="1"/>
  <c r="AK104" i="1"/>
  <c r="AL104" i="1"/>
  <c r="AM104" i="1"/>
  <c r="AN104" i="1"/>
  <c r="AO104" i="1"/>
  <c r="AH105" i="1"/>
  <c r="AI105" i="1"/>
  <c r="AK105" i="1"/>
  <c r="AL105" i="1"/>
  <c r="AM105" i="1"/>
  <c r="AN105" i="1"/>
  <c r="AO105" i="1"/>
  <c r="AH106" i="1"/>
  <c r="AI106" i="1"/>
  <c r="AK106" i="1"/>
  <c r="AL106" i="1"/>
  <c r="AM106" i="1"/>
  <c r="AN106" i="1"/>
  <c r="AO106" i="1"/>
  <c r="AD100" i="1"/>
  <c r="AD101" i="1"/>
  <c r="AD102" i="1"/>
  <c r="AD103" i="1"/>
  <c r="AD104" i="1"/>
  <c r="AD105" i="1"/>
  <c r="AD106" i="1"/>
  <c r="AH91" i="1"/>
  <c r="AI91" i="1"/>
  <c r="AK91" i="1"/>
  <c r="AL91" i="1"/>
  <c r="AM91" i="1"/>
  <c r="AN91" i="1"/>
  <c r="AO91" i="1"/>
  <c r="AH92" i="1"/>
  <c r="AI92" i="1"/>
  <c r="AK92" i="1"/>
  <c r="AL92" i="1"/>
  <c r="AM92" i="1"/>
  <c r="AN92" i="1"/>
  <c r="AO92" i="1"/>
  <c r="AH93" i="1"/>
  <c r="AI93" i="1"/>
  <c r="AK93" i="1"/>
  <c r="AL93" i="1"/>
  <c r="AM93" i="1"/>
  <c r="AN93" i="1"/>
  <c r="AO93" i="1"/>
  <c r="AH94" i="1"/>
  <c r="AI94" i="1"/>
  <c r="AK94" i="1"/>
  <c r="AL94" i="1"/>
  <c r="AM94" i="1"/>
  <c r="AN94" i="1"/>
  <c r="AO94" i="1"/>
  <c r="AH95" i="1"/>
  <c r="AI95" i="1"/>
  <c r="AK95" i="1"/>
  <c r="AL95" i="1"/>
  <c r="AM95" i="1"/>
  <c r="AN95" i="1"/>
  <c r="AO95" i="1"/>
  <c r="AH96" i="1"/>
  <c r="AI96" i="1"/>
  <c r="AK96" i="1"/>
  <c r="AL96" i="1"/>
  <c r="AM96" i="1"/>
  <c r="AN96" i="1"/>
  <c r="AO96" i="1"/>
  <c r="AH97" i="1"/>
  <c r="AI97" i="1"/>
  <c r="AK97" i="1"/>
  <c r="AL97" i="1"/>
  <c r="AM97" i="1"/>
  <c r="AN97" i="1"/>
  <c r="AO97" i="1"/>
  <c r="AH98" i="1"/>
  <c r="AI98" i="1"/>
  <c r="AK98" i="1"/>
  <c r="AL98" i="1"/>
  <c r="AM98" i="1"/>
  <c r="AN98" i="1"/>
  <c r="AO98" i="1"/>
  <c r="AD91" i="1"/>
  <c r="AD92" i="1"/>
  <c r="AD93" i="1"/>
  <c r="AD94" i="1"/>
  <c r="AD95" i="1"/>
  <c r="AD96" i="1"/>
  <c r="AD97" i="1"/>
  <c r="AD98" i="1"/>
  <c r="AD75" i="1"/>
  <c r="AD76" i="1"/>
  <c r="AD77" i="1"/>
  <c r="AD78" i="1"/>
  <c r="AD79" i="1"/>
  <c r="AD80" i="1"/>
  <c r="AD81" i="1"/>
  <c r="AH75" i="1"/>
  <c r="AI75" i="1"/>
  <c r="AK75" i="1"/>
  <c r="AL75" i="1"/>
  <c r="AM75" i="1"/>
  <c r="AN75" i="1"/>
  <c r="AO75" i="1"/>
  <c r="AH76" i="1"/>
  <c r="AI76" i="1"/>
  <c r="AK76" i="1"/>
  <c r="AL76" i="1"/>
  <c r="AM76" i="1"/>
  <c r="AN76" i="1"/>
  <c r="AO76" i="1"/>
  <c r="AH77" i="1"/>
  <c r="AI77" i="1"/>
  <c r="AK77" i="1"/>
  <c r="AL77" i="1"/>
  <c r="AM77" i="1"/>
  <c r="AN77" i="1"/>
  <c r="AO77" i="1"/>
  <c r="AH78" i="1"/>
  <c r="AI78" i="1"/>
  <c r="AK78" i="1"/>
  <c r="AL78" i="1"/>
  <c r="AM78" i="1"/>
  <c r="AN78" i="1"/>
  <c r="AO78" i="1"/>
  <c r="AH79" i="1"/>
  <c r="AI79" i="1"/>
  <c r="AK79" i="1"/>
  <c r="AL79" i="1"/>
  <c r="AM79" i="1"/>
  <c r="AN79" i="1"/>
  <c r="AO79" i="1"/>
  <c r="AH80" i="1"/>
  <c r="AI80" i="1"/>
  <c r="AK80" i="1"/>
  <c r="AL80" i="1"/>
  <c r="AM80" i="1"/>
  <c r="AN80" i="1"/>
  <c r="AO80" i="1"/>
  <c r="AH81" i="1"/>
  <c r="AI81" i="1"/>
  <c r="AK81" i="1"/>
  <c r="AL81" i="1"/>
  <c r="AM81" i="1"/>
  <c r="AN81" i="1"/>
  <c r="AO81" i="1"/>
  <c r="AH67" i="1"/>
  <c r="AI67" i="1"/>
  <c r="AK67" i="1"/>
  <c r="AL67" i="1"/>
  <c r="AM67" i="1"/>
  <c r="AN67" i="1"/>
  <c r="AO67" i="1"/>
  <c r="AH68" i="1"/>
  <c r="AI68" i="1"/>
  <c r="AK68" i="1"/>
  <c r="AL68" i="1"/>
  <c r="AM68" i="1"/>
  <c r="AN68" i="1"/>
  <c r="AO68" i="1"/>
  <c r="AH69" i="1"/>
  <c r="AI69" i="1"/>
  <c r="AK69" i="1"/>
  <c r="AL69" i="1"/>
  <c r="AM69" i="1"/>
  <c r="AN69" i="1"/>
  <c r="AO69" i="1"/>
  <c r="AH70" i="1"/>
  <c r="AI70" i="1"/>
  <c r="AK70" i="1"/>
  <c r="AL70" i="1"/>
  <c r="AM70" i="1"/>
  <c r="AN70" i="1"/>
  <c r="AO70" i="1"/>
  <c r="AH71" i="1"/>
  <c r="AI71" i="1"/>
  <c r="AK71" i="1"/>
  <c r="AL71" i="1"/>
  <c r="AM71" i="1"/>
  <c r="AN71" i="1"/>
  <c r="AO71" i="1"/>
  <c r="AH72" i="1"/>
  <c r="AI72" i="1"/>
  <c r="AK72" i="1"/>
  <c r="AL72" i="1"/>
  <c r="AM72" i="1"/>
  <c r="AN72" i="1"/>
  <c r="AO72" i="1"/>
  <c r="AH73" i="1"/>
  <c r="AI73" i="1"/>
  <c r="AK73" i="1"/>
  <c r="AL73" i="1"/>
  <c r="AM73" i="1"/>
  <c r="AN73" i="1"/>
  <c r="AO73" i="1"/>
  <c r="AH59" i="1"/>
  <c r="AI59" i="1"/>
  <c r="AK59" i="1"/>
  <c r="AL59" i="1"/>
  <c r="AM59" i="1"/>
  <c r="AN59" i="1"/>
  <c r="AO59" i="1"/>
  <c r="AH60" i="1"/>
  <c r="AI60" i="1"/>
  <c r="AK60" i="1"/>
  <c r="AL60" i="1"/>
  <c r="AM60" i="1"/>
  <c r="AN60" i="1"/>
  <c r="AO60" i="1"/>
  <c r="AH61" i="1"/>
  <c r="AI61" i="1"/>
  <c r="AK61" i="1"/>
  <c r="AL61" i="1"/>
  <c r="AM61" i="1"/>
  <c r="AN61" i="1"/>
  <c r="AO61" i="1"/>
  <c r="AH62" i="1"/>
  <c r="AI62" i="1"/>
  <c r="AK62" i="1"/>
  <c r="AL62" i="1"/>
  <c r="AM62" i="1"/>
  <c r="AN62" i="1"/>
  <c r="AO62" i="1"/>
  <c r="AH63" i="1"/>
  <c r="AI63" i="1"/>
  <c r="AK63" i="1"/>
  <c r="AL63" i="1"/>
  <c r="AM63" i="1"/>
  <c r="AN63" i="1"/>
  <c r="AO63" i="1"/>
  <c r="AH64" i="1"/>
  <c r="AI64" i="1"/>
  <c r="AK64" i="1"/>
  <c r="AL64" i="1"/>
  <c r="AM64" i="1"/>
  <c r="AN64" i="1"/>
  <c r="AO64" i="1"/>
  <c r="AH65" i="1"/>
  <c r="AI65" i="1"/>
  <c r="AK65" i="1"/>
  <c r="AL65" i="1"/>
  <c r="AM65" i="1"/>
  <c r="AN65" i="1"/>
  <c r="AO65" i="1"/>
  <c r="AD59" i="1"/>
  <c r="AD60" i="1"/>
  <c r="AD61" i="1"/>
  <c r="AD62" i="1"/>
  <c r="AD63" i="1"/>
  <c r="AD64" i="1"/>
  <c r="AD65" i="1"/>
  <c r="AD67" i="1"/>
  <c r="AD68" i="1"/>
  <c r="AD69" i="1"/>
  <c r="AD70" i="1"/>
  <c r="AD71" i="1"/>
  <c r="AD72" i="1"/>
  <c r="AD73" i="1"/>
  <c r="AH51" i="1"/>
  <c r="AI51" i="1"/>
  <c r="AK51" i="1"/>
  <c r="AL51" i="1"/>
  <c r="AM51" i="1"/>
  <c r="AN51" i="1"/>
  <c r="AO51" i="1"/>
  <c r="AH52" i="1"/>
  <c r="AI52" i="1"/>
  <c r="AK52" i="1"/>
  <c r="AL52" i="1"/>
  <c r="AM52" i="1"/>
  <c r="AN52" i="1"/>
  <c r="AO52" i="1"/>
  <c r="AH53" i="1"/>
  <c r="AI53" i="1"/>
  <c r="AK53" i="1"/>
  <c r="AL53" i="1"/>
  <c r="AM53" i="1"/>
  <c r="AN53" i="1"/>
  <c r="AO53" i="1"/>
  <c r="AH54" i="1"/>
  <c r="AI54" i="1"/>
  <c r="AK54" i="1"/>
  <c r="AL54" i="1"/>
  <c r="AM54" i="1"/>
  <c r="AN54" i="1"/>
  <c r="AO54" i="1"/>
  <c r="AH55" i="1"/>
  <c r="AI55" i="1"/>
  <c r="AK55" i="1"/>
  <c r="AL55" i="1"/>
  <c r="AM55" i="1"/>
  <c r="AN55" i="1"/>
  <c r="AO55" i="1"/>
  <c r="AH56" i="1"/>
  <c r="AI56" i="1"/>
  <c r="AK56" i="1"/>
  <c r="AL56" i="1"/>
  <c r="AM56" i="1"/>
  <c r="AN56" i="1"/>
  <c r="AO56" i="1"/>
  <c r="AH57" i="1"/>
  <c r="AI57" i="1"/>
  <c r="AK57" i="1"/>
  <c r="AL57" i="1"/>
  <c r="AM57" i="1"/>
  <c r="AN57" i="1"/>
  <c r="AO57" i="1"/>
  <c r="AD51" i="1"/>
  <c r="AD52" i="1"/>
  <c r="AD53" i="1"/>
  <c r="AD54" i="1"/>
  <c r="AD55" i="1"/>
  <c r="AD56" i="1"/>
  <c r="AD57" i="1"/>
  <c r="AH44" i="1"/>
  <c r="AH45" i="1"/>
  <c r="AH46" i="1"/>
  <c r="AH47" i="1"/>
  <c r="AH48" i="1"/>
  <c r="AH49" i="1"/>
  <c r="AH50" i="1"/>
  <c r="AD44" i="1"/>
  <c r="AD45" i="1"/>
  <c r="AD46" i="1"/>
  <c r="AD47" i="1"/>
  <c r="AD48" i="1"/>
  <c r="AD49" i="1"/>
  <c r="AI44" i="1"/>
  <c r="AK44" i="1"/>
  <c r="AL44" i="1"/>
  <c r="AM44" i="1"/>
  <c r="AN44" i="1"/>
  <c r="AO44" i="1"/>
  <c r="AI45" i="1"/>
  <c r="AK45" i="1"/>
  <c r="AL45" i="1"/>
  <c r="AM45" i="1"/>
  <c r="AN45" i="1"/>
  <c r="AO45" i="1"/>
  <c r="AI46" i="1"/>
  <c r="AJ46" i="1" s="1"/>
  <c r="AK46" i="1"/>
  <c r="AL46" i="1"/>
  <c r="AM46" i="1"/>
  <c r="AN46" i="1"/>
  <c r="AO46" i="1"/>
  <c r="AI47" i="1"/>
  <c r="AK47" i="1"/>
  <c r="AL47" i="1"/>
  <c r="AM47" i="1"/>
  <c r="AN47" i="1"/>
  <c r="AO47" i="1"/>
  <c r="AI48" i="1"/>
  <c r="AK48" i="1"/>
  <c r="AL48" i="1"/>
  <c r="AM48" i="1"/>
  <c r="AN48" i="1"/>
  <c r="AO48" i="1"/>
  <c r="AI49" i="1"/>
  <c r="AK49" i="1"/>
  <c r="AL49" i="1"/>
  <c r="AM49" i="1"/>
  <c r="AN49" i="1"/>
  <c r="AO49" i="1"/>
  <c r="AH36" i="1"/>
  <c r="AI36" i="1"/>
  <c r="AK36" i="1"/>
  <c r="AL36" i="1"/>
  <c r="AM36" i="1"/>
  <c r="AN36" i="1"/>
  <c r="AO36" i="1"/>
  <c r="AH37" i="1"/>
  <c r="AI37" i="1"/>
  <c r="AK37" i="1"/>
  <c r="AL37" i="1"/>
  <c r="AM37" i="1"/>
  <c r="AN37" i="1"/>
  <c r="AO37" i="1"/>
  <c r="AH38" i="1"/>
  <c r="AJ38" i="1" s="1"/>
  <c r="AI38" i="1"/>
  <c r="AK38" i="1"/>
  <c r="AL38" i="1"/>
  <c r="AM38" i="1"/>
  <c r="AN38" i="1"/>
  <c r="AO38" i="1"/>
  <c r="AH39" i="1"/>
  <c r="AI39" i="1"/>
  <c r="AK39" i="1"/>
  <c r="AL39" i="1"/>
  <c r="AM39" i="1"/>
  <c r="AN39" i="1"/>
  <c r="AO39" i="1"/>
  <c r="AH40" i="1"/>
  <c r="AI40" i="1"/>
  <c r="AK40" i="1"/>
  <c r="AL40" i="1"/>
  <c r="AM40" i="1"/>
  <c r="AN40" i="1"/>
  <c r="AO40" i="1"/>
  <c r="AH41" i="1"/>
  <c r="AI41" i="1"/>
  <c r="AK41" i="1"/>
  <c r="AL41" i="1"/>
  <c r="AM41" i="1"/>
  <c r="AN41" i="1"/>
  <c r="AO41" i="1"/>
  <c r="AH42" i="1"/>
  <c r="AI42" i="1"/>
  <c r="AK42" i="1"/>
  <c r="AL42" i="1"/>
  <c r="AM42" i="1"/>
  <c r="AN42" i="1"/>
  <c r="AO42" i="1"/>
  <c r="AD36" i="1"/>
  <c r="AD37" i="1"/>
  <c r="AD38" i="1"/>
  <c r="AD39" i="1"/>
  <c r="AD40" i="1"/>
  <c r="AD41" i="1"/>
  <c r="AD42" i="1"/>
  <c r="AH28" i="1"/>
  <c r="AI28" i="1"/>
  <c r="AK28" i="1"/>
  <c r="AL28" i="1"/>
  <c r="AM28" i="1"/>
  <c r="AN28" i="1"/>
  <c r="AO28" i="1"/>
  <c r="AH29" i="1"/>
  <c r="AI29" i="1"/>
  <c r="AK29" i="1"/>
  <c r="AL29" i="1"/>
  <c r="AM29" i="1"/>
  <c r="AN29" i="1"/>
  <c r="AO29" i="1"/>
  <c r="AH30" i="1"/>
  <c r="AI30" i="1"/>
  <c r="AK30" i="1"/>
  <c r="AL30" i="1"/>
  <c r="AM30" i="1"/>
  <c r="AN30" i="1"/>
  <c r="AO30" i="1"/>
  <c r="AH31" i="1"/>
  <c r="AI31" i="1"/>
  <c r="AK31" i="1"/>
  <c r="AL31" i="1"/>
  <c r="AM31" i="1"/>
  <c r="AN31" i="1"/>
  <c r="AO31" i="1"/>
  <c r="AH32" i="1"/>
  <c r="AI32" i="1"/>
  <c r="AK32" i="1"/>
  <c r="AL32" i="1"/>
  <c r="AM32" i="1"/>
  <c r="AN32" i="1"/>
  <c r="AO32" i="1"/>
  <c r="AH33" i="1"/>
  <c r="AI33" i="1"/>
  <c r="AK33" i="1"/>
  <c r="AL33" i="1"/>
  <c r="AM33" i="1"/>
  <c r="AN33" i="1"/>
  <c r="AO33" i="1"/>
  <c r="AH34" i="1"/>
  <c r="AI34" i="1"/>
  <c r="AK34" i="1"/>
  <c r="AL34" i="1"/>
  <c r="AM34" i="1"/>
  <c r="AN34" i="1"/>
  <c r="AO34" i="1"/>
  <c r="AD28" i="1"/>
  <c r="AD29" i="1"/>
  <c r="AD30" i="1"/>
  <c r="AD31" i="1"/>
  <c r="AD32" i="1"/>
  <c r="AD33" i="1"/>
  <c r="AD34" i="1"/>
  <c r="AH20" i="1"/>
  <c r="AI20" i="1"/>
  <c r="AK20" i="1"/>
  <c r="AL20" i="1"/>
  <c r="AM20" i="1"/>
  <c r="AN20" i="1"/>
  <c r="AO20" i="1"/>
  <c r="AH21" i="1"/>
  <c r="AI21" i="1"/>
  <c r="AK21" i="1"/>
  <c r="AL21" i="1"/>
  <c r="AM21" i="1"/>
  <c r="AN21" i="1"/>
  <c r="AO21" i="1"/>
  <c r="AH22" i="1"/>
  <c r="AI22" i="1"/>
  <c r="AK22" i="1"/>
  <c r="AL22" i="1"/>
  <c r="AM22" i="1"/>
  <c r="AN22" i="1"/>
  <c r="AO22" i="1"/>
  <c r="AH23" i="1"/>
  <c r="AI23" i="1"/>
  <c r="AK23" i="1"/>
  <c r="AL23" i="1"/>
  <c r="AM23" i="1"/>
  <c r="AN23" i="1"/>
  <c r="AO23" i="1"/>
  <c r="AH24" i="1"/>
  <c r="AI24" i="1"/>
  <c r="AK24" i="1"/>
  <c r="AL24" i="1"/>
  <c r="AM24" i="1"/>
  <c r="AN24" i="1"/>
  <c r="AO24" i="1"/>
  <c r="AH25" i="1"/>
  <c r="AI25" i="1"/>
  <c r="AK25" i="1"/>
  <c r="AL25" i="1"/>
  <c r="AM25" i="1"/>
  <c r="AN25" i="1"/>
  <c r="AO25" i="1"/>
  <c r="AH26" i="1"/>
  <c r="AI26" i="1"/>
  <c r="AK26" i="1"/>
  <c r="AL26" i="1"/>
  <c r="AM26" i="1"/>
  <c r="AN26" i="1"/>
  <c r="AO26" i="1"/>
  <c r="AD20" i="1"/>
  <c r="AD21" i="1"/>
  <c r="AD22" i="1"/>
  <c r="AD23" i="1"/>
  <c r="AD24" i="1"/>
  <c r="AD25" i="1"/>
  <c r="AD26" i="1"/>
  <c r="AH13" i="1"/>
  <c r="AI13" i="1"/>
  <c r="AK13" i="1"/>
  <c r="AL13" i="1"/>
  <c r="AM13" i="1"/>
  <c r="AN13" i="1"/>
  <c r="AO13" i="1"/>
  <c r="AH14" i="1"/>
  <c r="AI14" i="1"/>
  <c r="AK14" i="1"/>
  <c r="AL14" i="1"/>
  <c r="AM14" i="1"/>
  <c r="AN14" i="1"/>
  <c r="AO14" i="1"/>
  <c r="AH15" i="1"/>
  <c r="AI15" i="1"/>
  <c r="AK15" i="1"/>
  <c r="AL15" i="1"/>
  <c r="AM15" i="1"/>
  <c r="AN15" i="1"/>
  <c r="AO15" i="1"/>
  <c r="AH16" i="1"/>
  <c r="AI16" i="1"/>
  <c r="AK16" i="1"/>
  <c r="AL16" i="1"/>
  <c r="AM16" i="1"/>
  <c r="AN16" i="1"/>
  <c r="AO16" i="1"/>
  <c r="AH17" i="1"/>
  <c r="AI17" i="1"/>
  <c r="AK17" i="1"/>
  <c r="AL17" i="1"/>
  <c r="AM17" i="1"/>
  <c r="AN17" i="1"/>
  <c r="AO17" i="1"/>
  <c r="AH18" i="1"/>
  <c r="AI18" i="1"/>
  <c r="AK18" i="1"/>
  <c r="AL18" i="1"/>
  <c r="AM18" i="1"/>
  <c r="AN18" i="1"/>
  <c r="AO18" i="1"/>
  <c r="AD13" i="1"/>
  <c r="AD14" i="1"/>
  <c r="AD15" i="1"/>
  <c r="AD16" i="1"/>
  <c r="AD17" i="1"/>
  <c r="AD18" i="1"/>
  <c r="AH4" i="1"/>
  <c r="AI4" i="1"/>
  <c r="AK4" i="1"/>
  <c r="AL4" i="1"/>
  <c r="AM4" i="1"/>
  <c r="AN4" i="1"/>
  <c r="AO4" i="1"/>
  <c r="AH5" i="1"/>
  <c r="AI5" i="1"/>
  <c r="AK5" i="1"/>
  <c r="AL5" i="1"/>
  <c r="AM5" i="1"/>
  <c r="AN5" i="1"/>
  <c r="AO5" i="1"/>
  <c r="AH6" i="1"/>
  <c r="AI6" i="1"/>
  <c r="AK6" i="1"/>
  <c r="AL6" i="1"/>
  <c r="AM6" i="1"/>
  <c r="AN6" i="1"/>
  <c r="AO6" i="1"/>
  <c r="AH7" i="1"/>
  <c r="AI7" i="1"/>
  <c r="AK7" i="1"/>
  <c r="AL7" i="1"/>
  <c r="AM7" i="1"/>
  <c r="AN7" i="1"/>
  <c r="AO7" i="1"/>
  <c r="AH8" i="1"/>
  <c r="AI8" i="1"/>
  <c r="AK8" i="1"/>
  <c r="AL8" i="1"/>
  <c r="AM8" i="1"/>
  <c r="AN8" i="1"/>
  <c r="AO8" i="1"/>
  <c r="AH9" i="1"/>
  <c r="AI9" i="1"/>
  <c r="AK9" i="1"/>
  <c r="AL9" i="1"/>
  <c r="AM9" i="1"/>
  <c r="AN9" i="1"/>
  <c r="AO9" i="1"/>
  <c r="AH10" i="1"/>
  <c r="AI10" i="1"/>
  <c r="AK10" i="1"/>
  <c r="AL10" i="1"/>
  <c r="AM10" i="1"/>
  <c r="AN10" i="1"/>
  <c r="AO10" i="1"/>
  <c r="AH11" i="1"/>
  <c r="AI11" i="1"/>
  <c r="AK11" i="1"/>
  <c r="AL11" i="1"/>
  <c r="AM11" i="1"/>
  <c r="AN11" i="1"/>
  <c r="AO11" i="1"/>
  <c r="AD4" i="1"/>
  <c r="AD5" i="1"/>
  <c r="AD6" i="1"/>
  <c r="AD7" i="1"/>
  <c r="AD8" i="1"/>
  <c r="AD9" i="1"/>
  <c r="AD10" i="1"/>
  <c r="AD11" i="1"/>
  <c r="AJ131" i="1" l="1"/>
  <c r="AJ25" i="1"/>
  <c r="AJ112" i="1"/>
  <c r="AJ101" i="1"/>
  <c r="AJ136" i="1"/>
  <c r="AJ45" i="1"/>
  <c r="AJ115" i="1"/>
  <c r="AJ5" i="1"/>
  <c r="AJ39" i="1"/>
  <c r="AJ17" i="1"/>
  <c r="AJ23" i="1"/>
  <c r="AJ42" i="1"/>
  <c r="AJ68" i="1"/>
  <c r="AJ118" i="1"/>
  <c r="AJ125" i="1"/>
  <c r="AJ54" i="1"/>
  <c r="AJ22" i="1"/>
  <c r="AJ92" i="1"/>
  <c r="AJ137" i="1"/>
  <c r="AJ109" i="1"/>
  <c r="AJ6" i="1"/>
  <c r="AJ14" i="1"/>
  <c r="AJ95" i="1"/>
  <c r="AJ105" i="1"/>
  <c r="AJ11" i="1"/>
  <c r="AJ127" i="1"/>
  <c r="AJ29" i="1"/>
  <c r="AJ52" i="1"/>
  <c r="AJ93" i="1"/>
  <c r="AJ102" i="1"/>
  <c r="AJ113" i="1"/>
  <c r="AJ117" i="1"/>
  <c r="AJ73" i="1"/>
  <c r="AJ111" i="1"/>
  <c r="AJ26" i="1"/>
  <c r="AJ40" i="1"/>
  <c r="AJ71" i="1"/>
  <c r="AJ106" i="1"/>
  <c r="AJ8" i="1"/>
  <c r="AJ31" i="1"/>
  <c r="AJ104" i="1"/>
  <c r="AJ123" i="1"/>
  <c r="AJ37" i="1"/>
  <c r="AJ133" i="1"/>
  <c r="AJ62" i="1"/>
  <c r="AJ124" i="1"/>
  <c r="AJ59" i="1"/>
  <c r="AJ96" i="1"/>
  <c r="AJ4" i="1"/>
  <c r="AJ30" i="1"/>
  <c r="AJ9" i="1"/>
  <c r="AJ34" i="1"/>
  <c r="AJ64" i="1"/>
  <c r="AJ63" i="1"/>
  <c r="AJ79" i="1"/>
  <c r="AJ129" i="1"/>
  <c r="AJ135" i="1"/>
  <c r="AJ134" i="1"/>
  <c r="AJ7" i="1"/>
  <c r="AJ47" i="1"/>
  <c r="AJ114" i="1"/>
  <c r="AJ53" i="1"/>
  <c r="AJ61" i="1"/>
  <c r="AJ121" i="1"/>
  <c r="AJ18" i="1"/>
  <c r="AJ65" i="1"/>
  <c r="AJ132" i="1"/>
  <c r="AJ51" i="1"/>
  <c r="AJ70" i="1"/>
  <c r="AJ16" i="1"/>
  <c r="AJ44" i="1"/>
  <c r="AJ57" i="1"/>
  <c r="AJ60" i="1"/>
  <c r="AJ75" i="1"/>
  <c r="AJ120" i="1"/>
  <c r="AJ10" i="1"/>
  <c r="AJ126" i="1"/>
  <c r="AJ13" i="1"/>
  <c r="AJ98" i="1"/>
  <c r="AJ33" i="1"/>
  <c r="AJ32" i="1"/>
  <c r="AJ69" i="1"/>
  <c r="AJ80" i="1"/>
  <c r="AJ97" i="1"/>
  <c r="AJ128" i="1"/>
  <c r="AJ108" i="1"/>
  <c r="AJ28" i="1"/>
  <c r="AJ72" i="1"/>
  <c r="AJ100" i="1"/>
  <c r="AJ15" i="1"/>
  <c r="AJ21" i="1"/>
  <c r="AJ56" i="1"/>
  <c r="AJ91" i="1"/>
  <c r="AJ119" i="1"/>
  <c r="AJ24" i="1"/>
  <c r="AJ20" i="1"/>
  <c r="AJ41" i="1"/>
  <c r="AJ55" i="1"/>
  <c r="AJ67" i="1"/>
  <c r="AJ94" i="1"/>
  <c r="AJ110" i="1"/>
  <c r="AJ36" i="1"/>
  <c r="AJ76" i="1"/>
  <c r="AJ77" i="1"/>
  <c r="AJ81" i="1"/>
  <c r="AJ78" i="1"/>
  <c r="AJ49" i="1"/>
  <c r="AJ48" i="1"/>
  <c r="AO12" i="1" l="1"/>
  <c r="AO19" i="1"/>
  <c r="AO27" i="1"/>
  <c r="AO35" i="1"/>
  <c r="AO43" i="1"/>
  <c r="AO50" i="1"/>
  <c r="AO58" i="1"/>
  <c r="AO66" i="1"/>
  <c r="AO74" i="1"/>
  <c r="AO82" i="1"/>
  <c r="AO90" i="1"/>
  <c r="AO99" i="1"/>
  <c r="AO107" i="1"/>
  <c r="AO116" i="1"/>
  <c r="AO122" i="1"/>
  <c r="AO130" i="1"/>
  <c r="AO3" i="1"/>
  <c r="AL12" i="1"/>
  <c r="AL19" i="1"/>
  <c r="AL27" i="1"/>
  <c r="AL35" i="1"/>
  <c r="AL43" i="1"/>
  <c r="AL50" i="1"/>
  <c r="AL58" i="1"/>
  <c r="AL66" i="1"/>
  <c r="AL74" i="1"/>
  <c r="AL82" i="1"/>
  <c r="AL90" i="1"/>
  <c r="AL99" i="1"/>
  <c r="AL107" i="1"/>
  <c r="AL116" i="1"/>
  <c r="AL122" i="1"/>
  <c r="AL130" i="1"/>
  <c r="AL3" i="1"/>
  <c r="AM12" i="1" l="1"/>
  <c r="AM19" i="1"/>
  <c r="AM27" i="1"/>
  <c r="AM35" i="1"/>
  <c r="AM43" i="1"/>
  <c r="AM50" i="1"/>
  <c r="AM58" i="1"/>
  <c r="AM66" i="1"/>
  <c r="AM74" i="1"/>
  <c r="AM82" i="1"/>
  <c r="AM90" i="1"/>
  <c r="AM99" i="1"/>
  <c r="AM107" i="1"/>
  <c r="AM116" i="1"/>
  <c r="AM122" i="1"/>
  <c r="AM130" i="1"/>
  <c r="AM3" i="1"/>
  <c r="AN12" i="1"/>
  <c r="AN19" i="1"/>
  <c r="AN27" i="1"/>
  <c r="AN35" i="1"/>
  <c r="AN43" i="1"/>
  <c r="AN50" i="1"/>
  <c r="AN58" i="1"/>
  <c r="AN66" i="1"/>
  <c r="AN74" i="1"/>
  <c r="AN82" i="1"/>
  <c r="AN90" i="1"/>
  <c r="AN99" i="1"/>
  <c r="AN107" i="1"/>
  <c r="AN116" i="1"/>
  <c r="AN122" i="1"/>
  <c r="AN130" i="1"/>
  <c r="AN3" i="1"/>
  <c r="AK19" i="1" l="1"/>
  <c r="AK27" i="1"/>
  <c r="AK35" i="1"/>
  <c r="AK43" i="1"/>
  <c r="AK50" i="1"/>
  <c r="AK58" i="1"/>
  <c r="AK66" i="1"/>
  <c r="AK74" i="1"/>
  <c r="AK82" i="1"/>
  <c r="AK90" i="1"/>
  <c r="AK99" i="1"/>
  <c r="AK107" i="1"/>
  <c r="AK116" i="1"/>
  <c r="AK122" i="1"/>
  <c r="AK130" i="1"/>
  <c r="AK12" i="1"/>
  <c r="AK3" i="1"/>
  <c r="AH12" i="1" l="1"/>
  <c r="AI12" i="1"/>
  <c r="AH19" i="1"/>
  <c r="AI19" i="1"/>
  <c r="AH27" i="1"/>
  <c r="AI27" i="1"/>
  <c r="AH35" i="1"/>
  <c r="AI35" i="1"/>
  <c r="AH43" i="1"/>
  <c r="AI43" i="1"/>
  <c r="AI50" i="1"/>
  <c r="AH58" i="1"/>
  <c r="AI58" i="1"/>
  <c r="AH66" i="1"/>
  <c r="AI66" i="1"/>
  <c r="AH74" i="1"/>
  <c r="AI74" i="1"/>
  <c r="AH82" i="1"/>
  <c r="AI82" i="1"/>
  <c r="AH90" i="1"/>
  <c r="AI90" i="1"/>
  <c r="AH99" i="1"/>
  <c r="AI99" i="1"/>
  <c r="AH107" i="1"/>
  <c r="AI107" i="1"/>
  <c r="AH116" i="1"/>
  <c r="AI116" i="1"/>
  <c r="AH122" i="1"/>
  <c r="AI122" i="1"/>
  <c r="AH130" i="1"/>
  <c r="AI130" i="1"/>
  <c r="AI3" i="1"/>
  <c r="AH3" i="1"/>
  <c r="AJ3" i="1" l="1"/>
  <c r="AJ27" i="1"/>
  <c r="AJ122" i="1"/>
  <c r="AJ66" i="1"/>
  <c r="AJ58" i="1"/>
  <c r="AJ90" i="1"/>
  <c r="AJ130" i="1"/>
  <c r="AJ99" i="1"/>
  <c r="AJ19" i="1"/>
  <c r="AJ82" i="1"/>
  <c r="AJ116" i="1"/>
  <c r="AJ50" i="1"/>
  <c r="AJ35" i="1"/>
  <c r="AJ107" i="1"/>
  <c r="AJ74" i="1"/>
  <c r="AJ43" i="1"/>
  <c r="AJ12" i="1"/>
  <c r="AD130" i="1" l="1"/>
  <c r="AD122" i="1"/>
  <c r="AD116" i="1"/>
  <c r="AD107" i="1"/>
  <c r="AD99" i="1"/>
  <c r="AD90" i="1"/>
  <c r="AD82" i="1"/>
  <c r="AD74" i="1"/>
  <c r="AD66" i="1"/>
  <c r="AD58" i="1"/>
  <c r="AD50" i="1"/>
  <c r="AD43" i="1"/>
  <c r="AD35" i="1"/>
  <c r="AD27" i="1"/>
  <c r="AD19" i="1"/>
  <c r="AD12" i="1"/>
  <c r="A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Beatriz Negreiros</author>
  </authors>
  <commentList>
    <comment ref="AC1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Beatriz Negreirof the corresponding kf value</t>
        </r>
      </text>
    </comment>
    <comment ref="C82" authorId="0" shapeId="0" xr:uid="{6C37F7DC-8DC8-4897-B15F-130CCA11F1BC}">
      <text>
        <r>
          <rPr>
            <b/>
            <sz val="9"/>
            <color indexed="81"/>
            <rFont val="Segoe UI"/>
            <family val="2"/>
          </rPr>
          <t>Beatriz Negreiros:</t>
        </r>
        <r>
          <rPr>
            <sz val="9"/>
            <color indexed="81"/>
            <rFont val="Segoe UI"/>
            <family val="2"/>
          </rPr>
          <t xml:space="preserve">
maybe good idea to not use thislocation since the ido measurmeents where done when the lcoation was almost unsaturated</t>
        </r>
      </text>
    </comment>
  </commentList>
</comments>
</file>

<file path=xl/sharedStrings.xml><?xml version="1.0" encoding="utf-8"?>
<sst xmlns="http://schemas.openxmlformats.org/spreadsheetml/2006/main" count="754" uniqueCount="132">
  <si>
    <t>St</t>
  </si>
  <si>
    <t>Clock</t>
  </si>
  <si>
    <t>GPSLat</t>
  </si>
  <si>
    <t>GPSLon</t>
  </si>
  <si>
    <t>Loc</t>
  </si>
  <si>
    <t>LocY</t>
  </si>
  <si>
    <t>FinalD</t>
  </si>
  <si>
    <t>MeasD</t>
  </si>
  <si>
    <t>Npts</t>
  </si>
  <si>
    <t>Spike</t>
  </si>
  <si>
    <t>VelX</t>
  </si>
  <si>
    <t>VelY</t>
  </si>
  <si>
    <t>VelZ</t>
  </si>
  <si>
    <t>Angle</t>
  </si>
  <si>
    <t>VxErr</t>
  </si>
  <si>
    <t>VyErr</t>
  </si>
  <si>
    <t>VzErr</t>
  </si>
  <si>
    <t>SNR1</t>
  </si>
  <si>
    <t>SNR2</t>
  </si>
  <si>
    <t>SNR3</t>
  </si>
  <si>
    <t>Bnd</t>
  </si>
  <si>
    <t>Temp</t>
  </si>
  <si>
    <t>Tilt</t>
  </si>
  <si>
    <t>CorrFact</t>
  </si>
  <si>
    <t>(#)</t>
  </si>
  <si>
    <t>()</t>
  </si>
  <si>
    <t>(deg N)</t>
  </si>
  <si>
    <t>(deg E)</t>
  </si>
  <si>
    <t>(m)</t>
  </si>
  <si>
    <t>(m/s)</t>
  </si>
  <si>
    <t>(deg)</t>
  </si>
  <si>
    <t>(dB)</t>
  </si>
  <si>
    <t>(°C)</t>
  </si>
  <si>
    <t>48.90289N</t>
  </si>
  <si>
    <t>008.14879E</t>
  </si>
  <si>
    <t>Best</t>
  </si>
  <si>
    <t>48.90288N</t>
  </si>
  <si>
    <t>008.14875E</t>
  </si>
  <si>
    <t>48.90271N</t>
  </si>
  <si>
    <t>008.14868E</t>
  </si>
  <si>
    <t>48.90272N</t>
  </si>
  <si>
    <t>008.14866E</t>
  </si>
  <si>
    <t>48.90254N</t>
  </si>
  <si>
    <t>008.14852E</t>
  </si>
  <si>
    <t>48.90256N</t>
  </si>
  <si>
    <t>008.14848E</t>
  </si>
  <si>
    <t>job</t>
  </si>
  <si>
    <t>49.82196N</t>
  </si>
  <si>
    <t>008.38293E</t>
  </si>
  <si>
    <t>49.82195N</t>
  </si>
  <si>
    <t>008.38292E</t>
  </si>
  <si>
    <t>49.82176N</t>
  </si>
  <si>
    <t>008.38307E</t>
  </si>
  <si>
    <t>008.38305E</t>
  </si>
  <si>
    <t>C-3</t>
  </si>
  <si>
    <t>C-4</t>
  </si>
  <si>
    <t>B-3</t>
  </si>
  <si>
    <t>B-4</t>
  </si>
  <si>
    <t>A-3</t>
  </si>
  <si>
    <t>A-4</t>
  </si>
  <si>
    <t>49.82259N</t>
  </si>
  <si>
    <t>008.38230E</t>
  </si>
  <si>
    <t>49.82254N</t>
  </si>
  <si>
    <t>008.38216E</t>
  </si>
  <si>
    <t>49.82250N</t>
  </si>
  <si>
    <t>008.38209E</t>
  </si>
  <si>
    <t>474.2-2</t>
  </si>
  <si>
    <t>49.82486N</t>
  </si>
  <si>
    <t>008.38043E</t>
  </si>
  <si>
    <t>49.82485N</t>
  </si>
  <si>
    <t>008.38048E</t>
  </si>
  <si>
    <t>49.82539N</t>
  </si>
  <si>
    <t>008.38059E</t>
  </si>
  <si>
    <t>49.82542N</t>
  </si>
  <si>
    <t>008.38053E</t>
  </si>
  <si>
    <t>I</t>
  </si>
  <si>
    <t>©</t>
  </si>
  <si>
    <t>Kinematic Viscosity</t>
  </si>
  <si>
    <t>kf</t>
  </si>
  <si>
    <t>Sediment depth kf</t>
  </si>
  <si>
    <t>Sediment depth IDO</t>
  </si>
  <si>
    <t>Reynolds velocity</t>
  </si>
  <si>
    <t>K</t>
  </si>
  <si>
    <t>Rek</t>
  </si>
  <si>
    <t>Re</t>
  </si>
  <si>
    <t>Vhoriz</t>
  </si>
  <si>
    <t>site</t>
  </si>
  <si>
    <t>RR</t>
  </si>
  <si>
    <t>KN</t>
  </si>
  <si>
    <t>turb_proxy</t>
  </si>
  <si>
    <t>vtot</t>
  </si>
  <si>
    <t>porosity_sfm</t>
  </si>
  <si>
    <t>Re_vel</t>
  </si>
  <si>
    <t>(m2/s)</t>
  </si>
  <si>
    <t>d50</t>
  </si>
  <si>
    <t>mass_kg</t>
  </si>
  <si>
    <t>bed_elevation</t>
  </si>
  <si>
    <t>d10</t>
  </si>
  <si>
    <t>d16</t>
  </si>
  <si>
    <t>d25</t>
  </si>
  <si>
    <t>d30</t>
  </si>
  <si>
    <t>d60</t>
  </si>
  <si>
    <t>d75</t>
  </si>
  <si>
    <t>d84</t>
  </si>
  <si>
    <t>d90</t>
  </si>
  <si>
    <t>Mean Grain Size dm [mm]</t>
  </si>
  <si>
    <t>Geometrical mean dg [mm]</t>
  </si>
  <si>
    <t>Sorting Index 1 ds</t>
  </si>
  <si>
    <t>Fredle - Index</t>
  </si>
  <si>
    <t>Grain Size std</t>
  </si>
  <si>
    <t>Geometric Standard Deviation</t>
  </si>
  <si>
    <t>Skewness</t>
  </si>
  <si>
    <t>Kurtosis</t>
  </si>
  <si>
    <t>Coefficient of uniformity - Cu</t>
  </si>
  <si>
    <t>Curvature coefficient - Cc</t>
  </si>
  <si>
    <t>Carling and Reader (1982) [Porosity]</t>
  </si>
  <si>
    <t>Wu and Wang (2006) [Porosity]</t>
  </si>
  <si>
    <t>Wooster et al. (2008) [Porosity]</t>
  </si>
  <si>
    <t>Frings et al. (2011)  [Porosity]</t>
  </si>
  <si>
    <t>Temperature surf</t>
  </si>
  <si>
    <t>m²</t>
  </si>
  <si>
    <t>D-3</t>
  </si>
  <si>
    <t>D-4</t>
  </si>
  <si>
    <t>E-4</t>
  </si>
  <si>
    <t>E-3</t>
  </si>
  <si>
    <t>F-3</t>
  </si>
  <si>
    <t>F-4</t>
  </si>
  <si>
    <t>G-3</t>
  </si>
  <si>
    <t>G-4</t>
  </si>
  <si>
    <t>H-3</t>
  </si>
  <si>
    <t>H-4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</si>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</sst>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9"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0" fillId="0" borderId="0" xfId="0" applyFill="1"/>
    <xf numFmtId="0" fontId="20" fillId="0" borderId="0" xfId="0" applyFont="1" applyFill="1"/>
    <xf numFmtId="0" fontId="14" fillId="0" borderId="0" xfId="0" applyFont="1" applyFill="1" applyBorder="1"/>
    <xf numFmtId="11" fontId="14" fillId="0" borderId="0" xfId="0" applyNumberFormat="1" applyFont="1" applyFill="1" applyBorder="1"/>
    <xf numFmtId="164" fontId="14" fillId="0" borderId="0" xfId="0" applyNumberFormat="1" applyFont="1" applyFill="1" applyBorder="1"/>
    <xf numFmtId="0" fontId="14" fillId="0" borderId="0" xfId="0" applyNumberFormat="1" applyFont="1" applyFill="1" applyBorder="1"/>
    <xf numFmtId="14" fontId="14" fillId="0" borderId="0" xfId="0" applyNumberFormat="1" applyFont="1" applyFill="1"/>
    <xf numFmtId="0" fontId="14" fillId="0" borderId="0" xfId="0" applyFont="1" applyFill="1"/>
    <xf numFmtId="21" fontId="14" fillId="0" borderId="0" xfId="0" applyNumberFormat="1" applyFont="1" applyFill="1"/>
    <xf numFmtId="11" fontId="14" fillId="0" borderId="0" xfId="0" applyNumberFormat="1" applyFont="1" applyFill="1"/>
    <xf numFmtId="0" fontId="14" fillId="0" borderId="0" xfId="0" applyNumberFormat="1" applyFont="1" applyFill="1"/>
    <xf numFmtId="164" fontId="14" fillId="0" borderId="0" xfId="0" applyNumberFormat="1" applyFont="1" applyFill="1"/>
    <xf numFmtId="14" fontId="21" fillId="0" borderId="0" xfId="0" applyNumberFormat="1" applyFont="1" applyFill="1"/>
    <xf numFmtId="0" fontId="21" fillId="0" borderId="0" xfId="0" applyFont="1" applyFill="1"/>
    <xf numFmtId="21" fontId="21" fillId="0" borderId="0" xfId="0" applyNumberFormat="1" applyFont="1" applyFill="1"/>
    <xf numFmtId="0" fontId="21" fillId="0" borderId="0" xfId="0" applyFont="1" applyFill="1" applyBorder="1"/>
    <xf numFmtId="11" fontId="21" fillId="0" borderId="0" xfId="0" applyNumberFormat="1" applyFont="1" applyFill="1" applyBorder="1"/>
    <xf numFmtId="164" fontId="21" fillId="0" borderId="0" xfId="0" applyNumberFormat="1" applyFont="1" applyFill="1" applyBorder="1"/>
    <xf numFmtId="0" fontId="21" fillId="0" borderId="0" xfId="0" applyFont="1" applyFill="1" applyBorder="1" applyAlignment="1">
      <alignment horizontal="center" vertical="center"/>
    </xf>
    <xf numFmtId="11" fontId="21" fillId="0" borderId="0" xfId="0" applyNumberFormat="1" applyFont="1" applyFill="1"/>
    <xf numFmtId="0" fontId="21" fillId="0" borderId="0" xfId="0" applyNumberFormat="1" applyFont="1" applyFill="1"/>
    <xf numFmtId="164" fontId="21" fillId="0" borderId="0" xfId="0" applyNumberFormat="1" applyFont="1" applyFill="1"/>
    <xf numFmtId="0" fontId="21" fillId="0" borderId="0" xfId="0" applyNumberFormat="1" applyFont="1" applyFill="1" applyBorder="1"/>
    <xf numFmtId="14" fontId="21" fillId="33" borderId="0" xfId="0" applyNumberFormat="1" applyFont="1" applyFill="1"/>
    <xf numFmtId="0" fontId="21" fillId="33" borderId="0" xfId="0" applyFont="1" applyFill="1"/>
    <xf numFmtId="21" fontId="21" fillId="33" borderId="0" xfId="0" applyNumberFormat="1" applyFont="1" applyFill="1"/>
    <xf numFmtId="0" fontId="21" fillId="33" borderId="0" xfId="0" applyFont="1" applyFill="1" applyBorder="1"/>
    <xf numFmtId="11" fontId="21" fillId="33" borderId="0" xfId="0" applyNumberFormat="1" applyFont="1" applyFill="1" applyBorder="1"/>
    <xf numFmtId="164" fontId="21" fillId="33" borderId="0" xfId="0" applyNumberFormat="1" applyFont="1" applyFill="1" applyBorder="1"/>
    <xf numFmtId="0" fontId="21" fillId="33" borderId="0" xfId="0" applyFont="1" applyFill="1" applyBorder="1" applyAlignment="1">
      <alignment horizontal="center" vertical="center"/>
    </xf>
    <xf numFmtId="11" fontId="21" fillId="33" borderId="0" xfId="0" applyNumberFormat="1" applyFont="1" applyFill="1"/>
    <xf numFmtId="0" fontId="21" fillId="33" borderId="0" xfId="0" applyNumberFormat="1" applyFont="1" applyFill="1"/>
    <xf numFmtId="164" fontId="21" fillId="33" borderId="0" xfId="0" applyNumberFormat="1" applyFont="1" applyFill="1"/>
    <xf numFmtId="0" fontId="21" fillId="33" borderId="0" xfId="0" applyNumberFormat="1" applyFont="1" applyFill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6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E+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5" formatCode="0.00E+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E+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6" formatCode="hh:mm:ss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587DAC-A765-4C6A-AB5D-BD4DE87D118C}" name="Tabelle1" displayName="Tabelle1" ref="A1:BO137" totalsRowShown="0" headerRowDxfId="68" dataDxfId="67">
  <autoFilter ref="A1:BO137" xr:uid="{4B188EF2-A681-43BC-B4E7-72174D02131D}"/>
  <tableColumns count="67">
    <tableColumn id="1" xr3:uid="{E5DF3311-D8E9-462F-AE5B-06EADEF85988}" name="job" dataDxfId="66"/>
    <tableColumn id="2" xr3:uid="{10FCBC4E-12D0-4D52-AB8D-1D71A9AC5CA5}" name="site" dataDxfId="65"/>
    <tableColumn id="3" xr3:uid="{2B42CD7F-E342-4EDE-AB3B-067ADB388DAA}" name="sample" dataDxfId="64"/>
    <tableColumn id="4" xr3:uid="{49F5876D-3BBE-4B1A-A1DF-F6D9D9978ED0}" name="St" dataDxfId="63"/>
    <tableColumn id="5" xr3:uid="{428E1D59-7CA6-4A35-85EE-0E060EE6272E}" name="Clock" dataDxfId="62"/>
    <tableColumn id="6" xr3:uid="{425B9D27-8D04-4944-B50C-2EF58618B539}" name="GPSLat" dataDxfId="61"/>
    <tableColumn id="7" xr3:uid="{87559593-9648-4547-AA80-C8A3D1C0F238}" name="GPSLon" dataDxfId="60"/>
    <tableColumn id="8" xr3:uid="{B868262C-092E-4B75-90BB-4D268515AF2F}" name="Loc" dataDxfId="59"/>
    <tableColumn id="9" xr3:uid="{279992C5-68BD-4649-9268-F3BAF8963AB6}" name="LocY" dataDxfId="58"/>
    <tableColumn id="10" xr3:uid="{0A9FFD8E-7A56-4946-80BC-C1DD98E5A0DE}" name="FinalD" dataDxfId="57"/>
    <tableColumn id="15" xr3:uid="{E8D14499-680A-42BB-81EF-F41BC1D89CAF}" name="MeasD" dataDxfId="56"/>
    <tableColumn id="16" xr3:uid="{3BF445A8-BA3E-4ECC-8C5F-D3C66BB5FB72}" name="Npts" dataDxfId="55"/>
    <tableColumn id="17" xr3:uid="{2D809194-DB3D-4F39-A126-6F9A64D7BB62}" name="Spike" dataDxfId="54"/>
    <tableColumn id="18" xr3:uid="{7E929F86-47F3-498E-9A72-5DE6DC911F49}" name="VelX" dataDxfId="53"/>
    <tableColumn id="19" xr3:uid="{A05044B9-6F17-47C6-95F0-F2B2986E3609}" name="VelY" dataDxfId="52"/>
    <tableColumn id="20" xr3:uid="{E837BE81-2BE5-467F-B06C-4A713E266F10}" name="VelZ" dataDxfId="51"/>
    <tableColumn id="21" xr3:uid="{8446F3B4-CA10-4CBB-8B3D-CE99A8FAF567}" name="Angle" dataDxfId="50"/>
    <tableColumn id="22" xr3:uid="{D83C04B8-6EEC-4233-B1AD-54F972CA6DA8}" name="VxErr" dataDxfId="49"/>
    <tableColumn id="23" xr3:uid="{F48710FD-EEF2-4ABF-B45A-AFF355955947}" name="VyErr" dataDxfId="48"/>
    <tableColumn id="24" xr3:uid="{B7C4E813-DACD-4E8C-AA49-CC9FD4441A66}" name="VzErr" dataDxfId="47"/>
    <tableColumn id="25" xr3:uid="{C70BC5B5-DD0C-4DE0-89DE-EC38A24319A9}" name="SNR1" dataDxfId="46"/>
    <tableColumn id="26" xr3:uid="{DD67FC6F-5C48-4B71-A019-A158D151F06D}" name="SNR2" dataDxfId="45"/>
    <tableColumn id="27" xr3:uid="{F552E01F-C654-42FF-BF1D-BEEA818C2615}" name="SNR3" dataDxfId="44"/>
    <tableColumn id="28" xr3:uid="{54F814CF-4C04-4F45-B358-218C66022C15}" name="Bnd" dataDxfId="43"/>
    <tableColumn id="29" xr3:uid="{9F95DABE-A55C-4C52-98C9-D6952DD188B9}" name="Temp" dataDxfId="42"/>
    <tableColumn id="30" xr3:uid="{DF8BC29B-0B9A-4D73-8971-56945FA6981F}" name="Tilt" dataDxfId="41"/>
    <tableColumn id="31" xr3:uid="{97B7EFAD-A593-4442-BD52-D4C3A07D96BB}" name="CorrFact" dataDxfId="40"/>
    <tableColumn id="36" xr3:uid="{606070F2-F799-458B-9468-8506E592F88D}" name="kf" dataDxfId="39"/>
    <tableColumn id="37" xr3:uid="{07C1C891-A802-4B3E-872A-055DBB85B3B6}" name="Sediment depth kf" dataDxfId="38"/>
    <tableColumn id="38" xr3:uid="{047E9565-BD6C-49CF-9A94-B5927D437A84}" name="I" dataDxfId="37"/>
    <tableColumn id="40" xr3:uid="{C72B7B63-D7AF-484D-B155-6C0A692CB94E}" name="Kinematic Viscosity" dataDxfId="36"/>
    <tableColumn id="42" xr3:uid="{A575B915-47B9-41F5-91B8-F56283A3DC08}" name="Sediment depth IDO" dataDxfId="35"/>
    <tableColumn id="46" xr3:uid="{C38B3053-2F68-4B8B-BC08-198A35680CC5}" name="Temperature surf" dataDxfId="34"/>
    <tableColumn id="49" xr3:uid="{8B487749-7A8E-4256-85CE-29686714268A}" name="Reynolds velocity" dataDxfId="33"/>
    <tableColumn id="50" xr3:uid="{C5D96691-F8E6-4FD2-AEDA-EB02898AE721}" name="K" dataDxfId="32"/>
    <tableColumn id="51" xr3:uid="{AFAED080-0229-46E0-8123-A698906041DE}" name="Rek" dataDxfId="31"/>
    <tableColumn id="52" xr3:uid="{62DA3E60-268A-451C-976C-C8B814ECC36F}" name="Vhoriz" dataDxfId="30"/>
    <tableColumn id="53" xr3:uid="{5B18F8BD-32D5-4EBE-A185-010196FFCAB4}" name="Re" dataDxfId="29"/>
    <tableColumn id="54" xr3:uid="{B5AF5CF7-DF1E-4D36-8146-6082CF5C0580}" name="turb_proxy" dataDxfId="28"/>
    <tableColumn id="55" xr3:uid="{36CEB855-E3E9-4C7B-8DCD-D85A04420974}" name="vtot" dataDxfId="27"/>
    <tableColumn id="57" xr3:uid="{9B51DE81-0C39-4658-A403-52D1BEB9095F}" name="Re_vel" dataDxfId="26"/>
    <tableColumn id="62" xr3:uid="{1BF67451-5D25-47E7-9C76-9FD84A3C8E6A}" name="porosity_sfm" dataDxfId="25"/>
    <tableColumn id="63" xr3:uid="{8086F937-8673-4700-8396-BD3114D8446A}" name="mass_kg" dataDxfId="24"/>
    <tableColumn id="64" xr3:uid="{A457BBEB-B873-40B3-82EE-7F4ABD1EDDA8}" name="bed_elevation" dataDxfId="23"/>
    <tableColumn id="65" xr3:uid="{0E49D07F-73DE-4BAF-BA52-CED1E6AB12A7}" name="d10" dataDxfId="22"/>
    <tableColumn id="66" xr3:uid="{B0D65A53-08D4-438D-991D-E0570D76F2FB}" name="d16" dataDxfId="21"/>
    <tableColumn id="67" xr3:uid="{D12EC9BD-0D0C-420D-B734-EFC076265379}" name="d25" dataDxfId="20"/>
    <tableColumn id="68" xr3:uid="{EA48FC1A-A6C6-41A1-874E-6B3B027CB8BD}" name="d30" dataDxfId="19"/>
    <tableColumn id="69" xr3:uid="{64032B21-ABBC-4795-8482-C466C5B47E10}" name="d50" dataDxfId="18"/>
    <tableColumn id="70" xr3:uid="{3D406856-F2BF-45EE-930C-74370CF57E69}" name="d60" dataDxfId="17"/>
    <tableColumn id="71" xr3:uid="{A0CF651E-9097-460E-8E13-37002C4BD4BD}" name="d75" dataDxfId="16"/>
    <tableColumn id="72" xr3:uid="{0DDA3229-6B82-4212-AA22-19C4E3C42499}" name="d84" dataDxfId="15"/>
    <tableColumn id="73" xr3:uid="{CE30E7EE-ECFB-421D-A441-ECB152AD8BA0}" name="d90" dataDxfId="14"/>
    <tableColumn id="74" xr3:uid="{A01C8D19-A670-488D-AC69-7F157BDE9ACC}" name="Mean Grain Size dm [mm]" dataDxfId="13"/>
    <tableColumn id="75" xr3:uid="{9B5B044B-A447-46ED-A052-3D9D5589A86A}" name="Geometrical mean dg [mm]" dataDxfId="12"/>
    <tableColumn id="76" xr3:uid="{E9BC939E-8027-4F85-81BE-0463AF2D668B}" name="Sorting Index 1 ds" dataDxfId="11"/>
    <tableColumn id="77" xr3:uid="{F330B137-8FE8-42F3-BFC3-3048A2004F5C}" name="Fredle - Index" dataDxfId="10"/>
    <tableColumn id="78" xr3:uid="{7725686A-0DA3-49D7-95E5-FA33DFEC8756}" name="Grain Size std" dataDxfId="9"/>
    <tableColumn id="79" xr3:uid="{0195B4C3-11B7-47B3-888E-F3AC608E56D6}" name="Geometric Standard Deviation" dataDxfId="8"/>
    <tableColumn id="80" xr3:uid="{22C539B4-BD55-4EF2-A647-EF9CDC461E54}" name="Skewness" dataDxfId="7"/>
    <tableColumn id="81" xr3:uid="{6DAFE079-E5B5-4D67-8062-A1200631BD4F}" name="Kurtosis" dataDxfId="6"/>
    <tableColumn id="82" xr3:uid="{B4F85D14-CD81-4570-AC17-E19E2A924AF6}" name="Coefficient of uniformity - Cu" dataDxfId="5"/>
    <tableColumn id="83" xr3:uid="{D01B41AC-633C-4D14-B6CD-C163898B1BA6}" name="Curvature coefficient - Cc" dataDxfId="4"/>
    <tableColumn id="84" xr3:uid="{8ED31452-70DD-49CD-BECB-32E9B3A6F87D}" name="Carling and Reader (1982) [Porosity]" dataDxfId="3"/>
    <tableColumn id="85" xr3:uid="{99ADE277-A3A0-4A82-9345-9F5280FBFC1F}" name="Wu and Wang (2006) [Porosity]" dataDxfId="2"/>
    <tableColumn id="86" xr3:uid="{960B4DBF-79C8-4E54-9663-7B727E5EB281}" name="Wooster et al. (2008) [Porosity]" dataDxfId="1"/>
    <tableColumn id="87" xr3:uid="{71A5D4B8-82DB-4196-BE35-99EC6EF9868A}" name="Frings et al. (2011)  [Porosity]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140"/>
  <sheetViews>
    <sheetView tabSelected="1" zoomScale="85" zoomScaleNormal="85" workbookViewId="0">
      <pane ySplit="1" topLeftCell="A2" activePane="bottomLeft" state="frozen"/>
      <selection pane="bottomLeft" activeCell="C2" sqref="C2"/>
    </sheetView>
  </sheetViews>
  <sheetFormatPr baseColWidth="10" defaultRowHeight="14.5" x14ac:dyDescent="0.35"/>
  <cols>
    <col min="1" max="2" width="10.90625" style="5"/>
    <col min="3" max="3" width="12.36328125" style="5" customWidth="1"/>
    <col min="4" max="28" width="10.90625" style="5" customWidth="1"/>
    <col min="29" max="29" width="17.81640625" style="5" customWidth="1"/>
    <col min="30" max="30" width="10.90625" style="5" customWidth="1"/>
    <col min="31" max="31" width="18.453125" style="5" customWidth="1"/>
    <col min="32" max="32" width="19.1796875" style="5" customWidth="1"/>
    <col min="33" max="33" width="16.90625" style="5" customWidth="1"/>
    <col min="34" max="34" width="17" style="5" customWidth="1"/>
    <col min="35" max="38" width="10.90625" style="5" customWidth="1"/>
    <col min="39" max="39" width="11.7265625" style="5" customWidth="1"/>
    <col min="40" max="41" width="10.90625" style="5" customWidth="1"/>
    <col min="42" max="43" width="10.90625" style="5"/>
    <col min="44" max="44" width="14.54296875" style="5" customWidth="1"/>
    <col min="45" max="53" width="10.90625" style="5"/>
    <col min="54" max="54" width="23.54296875" style="5" customWidth="1"/>
    <col min="55" max="55" width="24.81640625" style="5" customWidth="1"/>
    <col min="56" max="56" width="17" style="5" customWidth="1"/>
    <col min="57" max="57" width="14" style="5" customWidth="1"/>
    <col min="58" max="58" width="13.6328125" style="5" customWidth="1"/>
    <col min="59" max="59" width="27" style="5" customWidth="1"/>
    <col min="60" max="61" width="10.90625" style="5"/>
    <col min="62" max="62" width="26.36328125" style="5" customWidth="1"/>
    <col min="63" max="63" width="23.08984375" style="5" customWidth="1"/>
    <col min="64" max="64" width="31.54296875" style="5" customWidth="1"/>
    <col min="65" max="65" width="27.54296875" style="5" customWidth="1"/>
    <col min="66" max="66" width="27.81640625" style="5" customWidth="1"/>
    <col min="67" max="67" width="26.08984375" style="5" customWidth="1"/>
    <col min="68" max="16384" width="10.90625" style="20"/>
  </cols>
  <sheetData>
    <row r="1" spans="1:67" ht="29" x14ac:dyDescent="0.35">
      <c r="A1" s="5" t="s">
        <v>46</v>
      </c>
      <c r="B1" s="5" t="s">
        <v>86</v>
      </c>
      <c r="C1" s="5" t="s">
        <v>131</v>
      </c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5" t="s">
        <v>13</v>
      </c>
      <c r="R1" s="5" t="s">
        <v>14</v>
      </c>
      <c r="S1" s="5" t="s">
        <v>15</v>
      </c>
      <c r="T1" s="5" t="s">
        <v>16</v>
      </c>
      <c r="U1" s="5" t="s">
        <v>17</v>
      </c>
      <c r="V1" s="5" t="s">
        <v>18</v>
      </c>
      <c r="W1" s="5" t="s">
        <v>19</v>
      </c>
      <c r="X1" s="5" t="s">
        <v>20</v>
      </c>
      <c r="Y1" s="5" t="s">
        <v>21</v>
      </c>
      <c r="Z1" s="5" t="s">
        <v>22</v>
      </c>
      <c r="AA1" s="5" t="s">
        <v>23</v>
      </c>
      <c r="AB1" s="3" t="s">
        <v>78</v>
      </c>
      <c r="AC1" s="2" t="s">
        <v>79</v>
      </c>
      <c r="AD1" s="3" t="s">
        <v>75</v>
      </c>
      <c r="AE1" s="2" t="s">
        <v>77</v>
      </c>
      <c r="AF1" s="2" t="s">
        <v>80</v>
      </c>
      <c r="AG1" s="2" t="s">
        <v>119</v>
      </c>
      <c r="AH1" s="2" t="s">
        <v>81</v>
      </c>
      <c r="AI1" s="2" t="s">
        <v>82</v>
      </c>
      <c r="AJ1" s="2" t="s">
        <v>83</v>
      </c>
      <c r="AK1" s="2" t="s">
        <v>85</v>
      </c>
      <c r="AL1" s="2" t="s">
        <v>84</v>
      </c>
      <c r="AM1" s="2" t="s">
        <v>89</v>
      </c>
      <c r="AN1" s="2" t="s">
        <v>90</v>
      </c>
      <c r="AO1" s="2" t="s">
        <v>92</v>
      </c>
      <c r="AP1" s="2" t="s">
        <v>91</v>
      </c>
      <c r="AQ1" s="2" t="s">
        <v>95</v>
      </c>
      <c r="AR1" s="2" t="s">
        <v>96</v>
      </c>
      <c r="AS1" s="5" t="s">
        <v>97</v>
      </c>
      <c r="AT1" s="5" t="s">
        <v>98</v>
      </c>
      <c r="AU1" s="5" t="s">
        <v>99</v>
      </c>
      <c r="AV1" s="5" t="s">
        <v>100</v>
      </c>
      <c r="AW1" s="5" t="s">
        <v>94</v>
      </c>
      <c r="AX1" s="5" t="s">
        <v>101</v>
      </c>
      <c r="AY1" s="5" t="s">
        <v>102</v>
      </c>
      <c r="AZ1" s="5" t="s">
        <v>103</v>
      </c>
      <c r="BA1" s="5" t="s">
        <v>104</v>
      </c>
      <c r="BB1" s="5" t="s">
        <v>105</v>
      </c>
      <c r="BC1" s="5" t="s">
        <v>106</v>
      </c>
      <c r="BD1" s="5" t="s">
        <v>107</v>
      </c>
      <c r="BE1" s="5" t="s">
        <v>108</v>
      </c>
      <c r="BF1" s="5" t="s">
        <v>109</v>
      </c>
      <c r="BG1" s="5" t="s">
        <v>110</v>
      </c>
      <c r="BH1" s="5" t="s">
        <v>111</v>
      </c>
      <c r="BI1" s="5" t="s">
        <v>112</v>
      </c>
      <c r="BJ1" s="5" t="s">
        <v>113</v>
      </c>
      <c r="BK1" s="5" t="s">
        <v>114</v>
      </c>
      <c r="BL1" s="5" t="s">
        <v>115</v>
      </c>
      <c r="BM1" s="5" t="s">
        <v>116</v>
      </c>
      <c r="BN1" s="5" t="s">
        <v>117</v>
      </c>
      <c r="BO1" s="5" t="s">
        <v>118</v>
      </c>
    </row>
    <row r="2" spans="1:67" x14ac:dyDescent="0.35">
      <c r="D2" s="5" t="s">
        <v>24</v>
      </c>
      <c r="E2" s="5" t="s">
        <v>25</v>
      </c>
      <c r="F2" s="5" t="s">
        <v>26</v>
      </c>
      <c r="G2" s="5" t="s">
        <v>27</v>
      </c>
      <c r="H2" s="5" t="s">
        <v>28</v>
      </c>
      <c r="I2" s="5" t="s">
        <v>28</v>
      </c>
      <c r="J2" s="5" t="s">
        <v>28</v>
      </c>
      <c r="K2" s="5" t="s">
        <v>28</v>
      </c>
      <c r="L2" s="5" t="s">
        <v>24</v>
      </c>
      <c r="M2" s="5" t="s">
        <v>24</v>
      </c>
      <c r="N2" s="5" t="s">
        <v>29</v>
      </c>
      <c r="O2" s="5" t="s">
        <v>29</v>
      </c>
      <c r="P2" s="5" t="s">
        <v>29</v>
      </c>
      <c r="Q2" s="5" t="s">
        <v>30</v>
      </c>
      <c r="R2" s="5" t="s">
        <v>29</v>
      </c>
      <c r="S2" s="5" t="s">
        <v>29</v>
      </c>
      <c r="T2" s="5" t="s">
        <v>29</v>
      </c>
      <c r="U2" s="5" t="s">
        <v>31</v>
      </c>
      <c r="V2" s="5" t="s">
        <v>31</v>
      </c>
      <c r="W2" s="5" t="s">
        <v>31</v>
      </c>
      <c r="X2" s="5" t="s">
        <v>25</v>
      </c>
      <c r="Y2" s="5" t="s">
        <v>32</v>
      </c>
      <c r="Z2" s="5" t="s">
        <v>30</v>
      </c>
      <c r="AA2" s="5" t="s">
        <v>25</v>
      </c>
      <c r="AB2" s="1" t="s">
        <v>29</v>
      </c>
      <c r="AC2" s="1" t="s">
        <v>28</v>
      </c>
      <c r="AD2" s="1"/>
      <c r="AE2" s="1" t="s">
        <v>93</v>
      </c>
      <c r="AF2" s="1" t="s">
        <v>28</v>
      </c>
      <c r="AG2" s="1" t="s">
        <v>76</v>
      </c>
      <c r="AH2" s="5" t="s">
        <v>29</v>
      </c>
      <c r="AI2" s="5" t="s">
        <v>120</v>
      </c>
      <c r="AM2" s="5" t="s">
        <v>29</v>
      </c>
      <c r="AO2" s="5" t="s">
        <v>29</v>
      </c>
    </row>
    <row r="3" spans="1:67" x14ac:dyDescent="0.35">
      <c r="A3" s="17">
        <v>44767</v>
      </c>
      <c r="B3" s="18" t="s">
        <v>87</v>
      </c>
      <c r="C3" s="18" t="s">
        <v>58</v>
      </c>
      <c r="D3" s="18">
        <v>4</v>
      </c>
      <c r="E3" s="19">
        <v>0.67954861111111109</v>
      </c>
      <c r="F3" s="18" t="s">
        <v>42</v>
      </c>
      <c r="G3" s="18" t="s">
        <v>43</v>
      </c>
      <c r="H3" s="18">
        <v>343.29</v>
      </c>
      <c r="I3" s="18">
        <v>3</v>
      </c>
      <c r="J3" s="18">
        <v>0.221</v>
      </c>
      <c r="K3" s="18">
        <v>0.108</v>
      </c>
      <c r="L3" s="18">
        <v>80</v>
      </c>
      <c r="M3" s="18">
        <v>2</v>
      </c>
      <c r="N3" s="18">
        <v>-0.23200000000000001</v>
      </c>
      <c r="O3" s="18">
        <v>5.6000000000000001E-2</v>
      </c>
      <c r="P3" s="18">
        <v>-0.214</v>
      </c>
      <c r="Q3" s="18">
        <v>166.51300000000001</v>
      </c>
      <c r="R3" s="18">
        <v>7.0000000000000001E-3</v>
      </c>
      <c r="S3" s="18">
        <v>3.0000000000000001E-3</v>
      </c>
      <c r="T3" s="18">
        <v>1.2E-2</v>
      </c>
      <c r="U3" s="18">
        <v>30.099</v>
      </c>
      <c r="V3" s="18">
        <v>30.021000000000001</v>
      </c>
      <c r="W3" s="18">
        <v>32.186999999999998</v>
      </c>
      <c r="X3" s="18" t="s">
        <v>35</v>
      </c>
      <c r="Y3" s="18">
        <v>26.077999999999999</v>
      </c>
      <c r="Z3" s="18">
        <v>0.60399999999999998</v>
      </c>
      <c r="AA3" s="18">
        <v>1</v>
      </c>
      <c r="AB3" s="21">
        <v>7.0927289999999999E-3</v>
      </c>
      <c r="AC3" s="20">
        <v>0.06</v>
      </c>
      <c r="AD3" s="20">
        <f t="shared" ref="AD3:AD49" si="0">0.39/1000</f>
        <v>3.8999999999999999E-4</v>
      </c>
      <c r="AE3" s="22">
        <v>8.9063836288926413E-7</v>
      </c>
      <c r="AF3" s="20">
        <v>0.06</v>
      </c>
      <c r="AG3" s="23">
        <v>25.1</v>
      </c>
      <c r="AH3" s="18">
        <f t="shared" ref="AH3:AH34" si="1">ABS(N3)+ABS(R3)</f>
        <v>0.23900000000000002</v>
      </c>
      <c r="AI3" s="24">
        <f t="shared" ref="AI3:AI34" si="2">AB3*AE3/9.81</f>
        <v>6.4394052446250839E-10</v>
      </c>
      <c r="AJ3" s="25">
        <f t="shared" ref="AJ3:AJ34" si="3">AH3*SQRT(AI3)/AE3</f>
        <v>6.8095651868013052</v>
      </c>
      <c r="AK3" s="18">
        <f t="shared" ref="AK3:AK34" si="4">SQRT(N3^2+O3^2)</f>
        <v>0.23866294224282078</v>
      </c>
      <c r="AL3" s="26">
        <f t="shared" ref="AL3:AL34" si="5">ABS(N3)*K3/AE3</f>
        <v>28132.630531114111</v>
      </c>
      <c r="AM3" s="18">
        <f t="shared" ref="AM3:AM34" si="6">1/2*(R3^2+S3^2+T3^2)</f>
        <v>1.01E-4</v>
      </c>
      <c r="AN3" s="18">
        <f t="shared" ref="AN3:AN34" si="7">SQRT(N3^2+O3^2+P3^2)</f>
        <v>0.32055576737909425</v>
      </c>
      <c r="AO3" s="18">
        <f t="shared" ref="AO3:AO34" si="8">ABS(N3)+R3</f>
        <v>0.23900000000000002</v>
      </c>
      <c r="AP3" s="18">
        <v>0.33861354530277865</v>
      </c>
      <c r="AQ3" s="18">
        <v>10040</v>
      </c>
      <c r="AR3" s="18"/>
      <c r="AS3" s="18">
        <v>1.85</v>
      </c>
      <c r="AT3" s="18">
        <v>5.3556363640000004</v>
      </c>
      <c r="AU3" s="18">
        <v>9.5401069520000004</v>
      </c>
      <c r="AV3" s="18">
        <v>11.69197861</v>
      </c>
      <c r="AW3" s="18">
        <v>19.708928570000001</v>
      </c>
      <c r="AX3" s="18">
        <v>23.421547619999998</v>
      </c>
      <c r="AY3" s="18">
        <v>28.990476189999999</v>
      </c>
      <c r="AZ3" s="18">
        <v>35.369264309999998</v>
      </c>
      <c r="BA3" s="18">
        <v>45.73079019</v>
      </c>
      <c r="BB3" s="18">
        <v>21.942350439999998</v>
      </c>
      <c r="BC3" s="18">
        <v>13.76317253</v>
      </c>
      <c r="BD3" s="18">
        <v>2.569848211</v>
      </c>
      <c r="BE3" s="18">
        <v>5.3556363640000004</v>
      </c>
      <c r="BF3" s="18">
        <v>19.168389019999999</v>
      </c>
      <c r="BG3" s="18">
        <v>2.1284574690000002</v>
      </c>
      <c r="BH3" s="18">
        <v>4.5319202409999999</v>
      </c>
      <c r="BI3" s="18">
        <v>48.244518560000003</v>
      </c>
      <c r="BJ3" s="18">
        <v>12.66029601</v>
      </c>
      <c r="BK3" s="18">
        <v>3.1549225879999998</v>
      </c>
      <c r="BL3" s="18">
        <v>0.216143628</v>
      </c>
      <c r="BM3" s="18">
        <v>0.24228734299999999</v>
      </c>
      <c r="BN3" s="18">
        <v>0.23477462700000001</v>
      </c>
      <c r="BO3" s="18">
        <v>0.218786761</v>
      </c>
    </row>
    <row r="4" spans="1:67" x14ac:dyDescent="0.35">
      <c r="A4" s="17">
        <v>44767</v>
      </c>
      <c r="B4" s="18" t="s">
        <v>87</v>
      </c>
      <c r="C4" s="18" t="s">
        <v>58</v>
      </c>
      <c r="D4" s="18">
        <v>4</v>
      </c>
      <c r="E4" s="19">
        <v>0.67954861111111109</v>
      </c>
      <c r="F4" s="18" t="s">
        <v>42</v>
      </c>
      <c r="G4" s="18" t="s">
        <v>43</v>
      </c>
      <c r="H4" s="18">
        <v>343.29</v>
      </c>
      <c r="I4" s="18">
        <v>3</v>
      </c>
      <c r="J4" s="18">
        <v>1.2210000000000001</v>
      </c>
      <c r="K4" s="18">
        <v>0.108</v>
      </c>
      <c r="L4" s="18">
        <v>80</v>
      </c>
      <c r="M4" s="18">
        <v>2</v>
      </c>
      <c r="N4" s="18">
        <v>-0.23200000000000001</v>
      </c>
      <c r="O4" s="18">
        <v>5.6000000000000001E-2</v>
      </c>
      <c r="P4" s="18">
        <v>-0.214</v>
      </c>
      <c r="Q4" s="18">
        <v>166.51300000000001</v>
      </c>
      <c r="R4" s="18">
        <v>7.0000000000000001E-3</v>
      </c>
      <c r="S4" s="18">
        <v>3.0000000000000001E-3</v>
      </c>
      <c r="T4" s="18">
        <v>1.2E-2</v>
      </c>
      <c r="U4" s="18">
        <v>30.099</v>
      </c>
      <c r="V4" s="18">
        <v>30.021000000000001</v>
      </c>
      <c r="W4" s="18">
        <v>32.186999999999998</v>
      </c>
      <c r="X4" s="18" t="s">
        <v>35</v>
      </c>
      <c r="Y4" s="18">
        <v>26.077999999999999</v>
      </c>
      <c r="Z4" s="18">
        <v>0.60399999999999998</v>
      </c>
      <c r="AA4" s="18">
        <v>1</v>
      </c>
      <c r="AB4" s="24">
        <v>8.1174690000000004E-3</v>
      </c>
      <c r="AC4" s="20">
        <v>0.12</v>
      </c>
      <c r="AD4" s="20">
        <f t="shared" si="0"/>
        <v>3.8999999999999999E-4</v>
      </c>
      <c r="AE4" s="22">
        <v>8.9063836288926413E-7</v>
      </c>
      <c r="AF4" s="20">
        <v>0.12</v>
      </c>
      <c r="AG4" s="23">
        <v>25.1</v>
      </c>
      <c r="AH4" s="18">
        <f t="shared" si="1"/>
        <v>0.23900000000000002</v>
      </c>
      <c r="AI4" s="24">
        <f t="shared" si="2"/>
        <v>7.3697546391073924E-10</v>
      </c>
      <c r="AJ4" s="25">
        <f t="shared" si="3"/>
        <v>7.2848903243453256</v>
      </c>
      <c r="AK4" s="18">
        <f t="shared" si="4"/>
        <v>0.23866294224282078</v>
      </c>
      <c r="AL4" s="26">
        <f t="shared" si="5"/>
        <v>28132.630531114111</v>
      </c>
      <c r="AM4" s="18">
        <f t="shared" si="6"/>
        <v>1.01E-4</v>
      </c>
      <c r="AN4" s="18">
        <f t="shared" si="7"/>
        <v>0.32055576737909425</v>
      </c>
      <c r="AO4" s="18">
        <f t="shared" si="8"/>
        <v>0.23900000000000002</v>
      </c>
      <c r="AP4" s="18">
        <v>0.33861354530277865</v>
      </c>
      <c r="AQ4" s="18">
        <v>10040</v>
      </c>
      <c r="AR4" s="18"/>
      <c r="AS4" s="18">
        <v>1.85</v>
      </c>
      <c r="AT4" s="18">
        <v>5.3556363640000004</v>
      </c>
      <c r="AU4" s="18">
        <v>9.5401069520000004</v>
      </c>
      <c r="AV4" s="18">
        <v>11.69197861</v>
      </c>
      <c r="AW4" s="18">
        <v>19.708928570000001</v>
      </c>
      <c r="AX4" s="18">
        <v>23.421547619999998</v>
      </c>
      <c r="AY4" s="18">
        <v>28.990476189999999</v>
      </c>
      <c r="AZ4" s="18">
        <v>35.369264309999998</v>
      </c>
      <c r="BA4" s="18">
        <v>45.73079019</v>
      </c>
      <c r="BB4" s="18">
        <v>21.942350439999998</v>
      </c>
      <c r="BC4" s="18">
        <v>13.76317253</v>
      </c>
      <c r="BD4" s="18">
        <v>2.569848211</v>
      </c>
      <c r="BE4" s="18">
        <v>5.3556363640000004</v>
      </c>
      <c r="BF4" s="18">
        <v>19.168389019999999</v>
      </c>
      <c r="BG4" s="18">
        <v>2.1284574690000002</v>
      </c>
      <c r="BH4" s="18">
        <v>4.5319202409999999</v>
      </c>
      <c r="BI4" s="18">
        <v>48.244518560000003</v>
      </c>
      <c r="BJ4" s="18">
        <v>12.66029601</v>
      </c>
      <c r="BK4" s="18">
        <v>3.1549225879999998</v>
      </c>
      <c r="BL4" s="18">
        <v>0.216143628</v>
      </c>
      <c r="BM4" s="18">
        <v>0.24228734299999999</v>
      </c>
      <c r="BN4" s="18">
        <v>0.23477462700000001</v>
      </c>
      <c r="BO4" s="18">
        <v>0.218786761</v>
      </c>
    </row>
    <row r="5" spans="1:67" x14ac:dyDescent="0.35">
      <c r="A5" s="17">
        <v>44767</v>
      </c>
      <c r="B5" s="18" t="s">
        <v>87</v>
      </c>
      <c r="C5" s="18" t="s">
        <v>58</v>
      </c>
      <c r="D5" s="18">
        <v>4</v>
      </c>
      <c r="E5" s="19">
        <v>0.67954861111111109</v>
      </c>
      <c r="F5" s="18" t="s">
        <v>42</v>
      </c>
      <c r="G5" s="18" t="s">
        <v>43</v>
      </c>
      <c r="H5" s="18">
        <v>343.29</v>
      </c>
      <c r="I5" s="18">
        <v>3</v>
      </c>
      <c r="J5" s="18">
        <v>2.2210000000000001</v>
      </c>
      <c r="K5" s="18">
        <v>0.108</v>
      </c>
      <c r="L5" s="18">
        <v>80</v>
      </c>
      <c r="M5" s="18">
        <v>2</v>
      </c>
      <c r="N5" s="18">
        <v>-0.23200000000000001</v>
      </c>
      <c r="O5" s="18">
        <v>5.6000000000000001E-2</v>
      </c>
      <c r="P5" s="18">
        <v>-0.214</v>
      </c>
      <c r="Q5" s="18">
        <v>166.51300000000001</v>
      </c>
      <c r="R5" s="18">
        <v>7.0000000000000001E-3</v>
      </c>
      <c r="S5" s="18">
        <v>3.0000000000000001E-3</v>
      </c>
      <c r="T5" s="18">
        <v>1.2E-2</v>
      </c>
      <c r="U5" s="18">
        <v>30.099</v>
      </c>
      <c r="V5" s="18">
        <v>30.021000000000001</v>
      </c>
      <c r="W5" s="18">
        <v>32.186999999999998</v>
      </c>
      <c r="X5" s="18" t="s">
        <v>35</v>
      </c>
      <c r="Y5" s="18">
        <v>26.077999999999999</v>
      </c>
      <c r="Z5" s="18">
        <v>0.60399999999999998</v>
      </c>
      <c r="AA5" s="18">
        <v>1</v>
      </c>
      <c r="AB5" s="24">
        <v>4.381986E-3</v>
      </c>
      <c r="AC5" s="20">
        <v>0.18</v>
      </c>
      <c r="AD5" s="20">
        <f t="shared" si="0"/>
        <v>3.8999999999999999E-4</v>
      </c>
      <c r="AE5" s="22">
        <v>8.9063836288926413E-7</v>
      </c>
      <c r="AF5" s="20">
        <v>0.18</v>
      </c>
      <c r="AG5" s="23">
        <v>25.1</v>
      </c>
      <c r="AH5" s="18">
        <f t="shared" si="1"/>
        <v>0.23900000000000002</v>
      </c>
      <c r="AI5" s="24">
        <f t="shared" si="2"/>
        <v>3.978353554784582E-10</v>
      </c>
      <c r="AJ5" s="25">
        <f t="shared" si="3"/>
        <v>5.3523954300640906</v>
      </c>
      <c r="AK5" s="18">
        <f t="shared" si="4"/>
        <v>0.23866294224282078</v>
      </c>
      <c r="AL5" s="26">
        <f t="shared" si="5"/>
        <v>28132.630531114111</v>
      </c>
      <c r="AM5" s="18">
        <f t="shared" si="6"/>
        <v>1.01E-4</v>
      </c>
      <c r="AN5" s="18">
        <f t="shared" si="7"/>
        <v>0.32055576737909425</v>
      </c>
      <c r="AO5" s="18">
        <f t="shared" si="8"/>
        <v>0.23900000000000002</v>
      </c>
      <c r="AP5" s="18">
        <v>0.33861354530277865</v>
      </c>
      <c r="AQ5" s="18">
        <v>10040</v>
      </c>
      <c r="AR5" s="18"/>
      <c r="AS5" s="18">
        <v>1.85</v>
      </c>
      <c r="AT5" s="18">
        <v>5.3556363640000004</v>
      </c>
      <c r="AU5" s="18">
        <v>9.5401069520000004</v>
      </c>
      <c r="AV5" s="18">
        <v>11.69197861</v>
      </c>
      <c r="AW5" s="18">
        <v>19.708928570000001</v>
      </c>
      <c r="AX5" s="18">
        <v>23.421547619999998</v>
      </c>
      <c r="AY5" s="18">
        <v>28.990476189999999</v>
      </c>
      <c r="AZ5" s="18">
        <v>35.369264309999998</v>
      </c>
      <c r="BA5" s="18">
        <v>45.73079019</v>
      </c>
      <c r="BB5" s="18">
        <v>21.942350439999998</v>
      </c>
      <c r="BC5" s="18">
        <v>13.76317253</v>
      </c>
      <c r="BD5" s="18">
        <v>2.569848211</v>
      </c>
      <c r="BE5" s="18">
        <v>5.3556363640000004</v>
      </c>
      <c r="BF5" s="18">
        <v>19.168389019999999</v>
      </c>
      <c r="BG5" s="18">
        <v>2.1284574690000002</v>
      </c>
      <c r="BH5" s="18">
        <v>4.5319202409999999</v>
      </c>
      <c r="BI5" s="18">
        <v>48.244518560000003</v>
      </c>
      <c r="BJ5" s="18">
        <v>12.66029601</v>
      </c>
      <c r="BK5" s="18">
        <v>3.1549225879999998</v>
      </c>
      <c r="BL5" s="18">
        <v>0.216143628</v>
      </c>
      <c r="BM5" s="18">
        <v>0.24228734299999999</v>
      </c>
      <c r="BN5" s="18">
        <v>0.23477462700000001</v>
      </c>
      <c r="BO5" s="18">
        <v>0.218786761</v>
      </c>
    </row>
    <row r="6" spans="1:67" x14ac:dyDescent="0.35">
      <c r="A6" s="17">
        <v>44767</v>
      </c>
      <c r="B6" s="18" t="s">
        <v>87</v>
      </c>
      <c r="C6" s="18" t="s">
        <v>58</v>
      </c>
      <c r="D6" s="18">
        <v>4</v>
      </c>
      <c r="E6" s="19">
        <v>0.67954861111111109</v>
      </c>
      <c r="F6" s="18" t="s">
        <v>42</v>
      </c>
      <c r="G6" s="18" t="s">
        <v>43</v>
      </c>
      <c r="H6" s="18">
        <v>343.29</v>
      </c>
      <c r="I6" s="18">
        <v>3</v>
      </c>
      <c r="J6" s="18">
        <v>3.2210000000000001</v>
      </c>
      <c r="K6" s="18">
        <v>0.108</v>
      </c>
      <c r="L6" s="18">
        <v>80</v>
      </c>
      <c r="M6" s="18">
        <v>2</v>
      </c>
      <c r="N6" s="18">
        <v>-0.23200000000000001</v>
      </c>
      <c r="O6" s="18">
        <v>5.6000000000000001E-2</v>
      </c>
      <c r="P6" s="18">
        <v>-0.214</v>
      </c>
      <c r="Q6" s="18">
        <v>166.51300000000001</v>
      </c>
      <c r="R6" s="18">
        <v>7.0000000000000001E-3</v>
      </c>
      <c r="S6" s="18">
        <v>3.0000000000000001E-3</v>
      </c>
      <c r="T6" s="18">
        <v>1.2E-2</v>
      </c>
      <c r="U6" s="18">
        <v>30.099</v>
      </c>
      <c r="V6" s="18">
        <v>30.021000000000001</v>
      </c>
      <c r="W6" s="18">
        <v>32.186999999999998</v>
      </c>
      <c r="X6" s="18" t="s">
        <v>35</v>
      </c>
      <c r="Y6" s="18">
        <v>26.077999999999999</v>
      </c>
      <c r="Z6" s="18">
        <v>0.60399999999999998</v>
      </c>
      <c r="AA6" s="18">
        <v>1</v>
      </c>
      <c r="AB6" s="24">
        <v>2.44107E-3</v>
      </c>
      <c r="AC6" s="20">
        <v>0.24</v>
      </c>
      <c r="AD6" s="20">
        <f t="shared" si="0"/>
        <v>3.8999999999999999E-4</v>
      </c>
      <c r="AE6" s="22">
        <v>8.9063836288926413E-7</v>
      </c>
      <c r="AF6" s="20">
        <v>0.24</v>
      </c>
      <c r="AG6" s="23">
        <v>25.1</v>
      </c>
      <c r="AH6" s="18">
        <f t="shared" si="1"/>
        <v>0.23900000000000002</v>
      </c>
      <c r="AI6" s="24">
        <f t="shared" si="2"/>
        <v>2.216218744646377E-10</v>
      </c>
      <c r="AJ6" s="25">
        <f t="shared" si="3"/>
        <v>3.9948715075464762</v>
      </c>
      <c r="AK6" s="18">
        <f t="shared" si="4"/>
        <v>0.23866294224282078</v>
      </c>
      <c r="AL6" s="26">
        <f t="shared" si="5"/>
        <v>28132.630531114111</v>
      </c>
      <c r="AM6" s="18">
        <f t="shared" si="6"/>
        <v>1.01E-4</v>
      </c>
      <c r="AN6" s="18">
        <f t="shared" si="7"/>
        <v>0.32055576737909425</v>
      </c>
      <c r="AO6" s="18">
        <f t="shared" si="8"/>
        <v>0.23900000000000002</v>
      </c>
      <c r="AP6" s="18">
        <v>0.33861354530277865</v>
      </c>
      <c r="AQ6" s="18">
        <v>10040</v>
      </c>
      <c r="AR6" s="18"/>
      <c r="AS6" s="18">
        <v>1.85</v>
      </c>
      <c r="AT6" s="18">
        <v>5.3556363640000004</v>
      </c>
      <c r="AU6" s="18">
        <v>9.5401069520000004</v>
      </c>
      <c r="AV6" s="18">
        <v>11.69197861</v>
      </c>
      <c r="AW6" s="18">
        <v>19.708928570000001</v>
      </c>
      <c r="AX6" s="18">
        <v>23.421547619999998</v>
      </c>
      <c r="AY6" s="18">
        <v>28.990476189999999</v>
      </c>
      <c r="AZ6" s="18">
        <v>35.369264309999998</v>
      </c>
      <c r="BA6" s="18">
        <v>45.73079019</v>
      </c>
      <c r="BB6" s="18">
        <v>21.942350439999998</v>
      </c>
      <c r="BC6" s="18">
        <v>13.76317253</v>
      </c>
      <c r="BD6" s="18">
        <v>2.569848211</v>
      </c>
      <c r="BE6" s="18">
        <v>5.3556363640000004</v>
      </c>
      <c r="BF6" s="18">
        <v>19.168389019999999</v>
      </c>
      <c r="BG6" s="18">
        <v>2.1284574690000002</v>
      </c>
      <c r="BH6" s="18">
        <v>4.5319202409999999</v>
      </c>
      <c r="BI6" s="18">
        <v>48.244518560000003</v>
      </c>
      <c r="BJ6" s="18">
        <v>12.66029601</v>
      </c>
      <c r="BK6" s="18">
        <v>3.1549225879999998</v>
      </c>
      <c r="BL6" s="18">
        <v>0.216143628</v>
      </c>
      <c r="BM6" s="18">
        <v>0.24228734299999999</v>
      </c>
      <c r="BN6" s="18">
        <v>0.23477462700000001</v>
      </c>
      <c r="BO6" s="18">
        <v>0.218786761</v>
      </c>
    </row>
    <row r="7" spans="1:67" x14ac:dyDescent="0.35">
      <c r="A7" s="17">
        <v>44767</v>
      </c>
      <c r="B7" s="18" t="s">
        <v>87</v>
      </c>
      <c r="C7" s="18" t="s">
        <v>58</v>
      </c>
      <c r="D7" s="18">
        <v>4</v>
      </c>
      <c r="E7" s="19">
        <v>0.67954861111111109</v>
      </c>
      <c r="F7" s="18" t="s">
        <v>42</v>
      </c>
      <c r="G7" s="18" t="s">
        <v>43</v>
      </c>
      <c r="H7" s="18">
        <v>343.29</v>
      </c>
      <c r="I7" s="18">
        <v>3</v>
      </c>
      <c r="J7" s="18">
        <v>4.2210000000000001</v>
      </c>
      <c r="K7" s="18">
        <v>0.108</v>
      </c>
      <c r="L7" s="18">
        <v>80</v>
      </c>
      <c r="M7" s="18">
        <v>2</v>
      </c>
      <c r="N7" s="18">
        <v>-0.23200000000000001</v>
      </c>
      <c r="O7" s="18">
        <v>5.6000000000000001E-2</v>
      </c>
      <c r="P7" s="18">
        <v>-0.214</v>
      </c>
      <c r="Q7" s="18">
        <v>166.51300000000001</v>
      </c>
      <c r="R7" s="18">
        <v>7.0000000000000001E-3</v>
      </c>
      <c r="S7" s="18">
        <v>3.0000000000000001E-3</v>
      </c>
      <c r="T7" s="18">
        <v>1.2E-2</v>
      </c>
      <c r="U7" s="18">
        <v>30.099</v>
      </c>
      <c r="V7" s="18">
        <v>30.021000000000001</v>
      </c>
      <c r="W7" s="18">
        <v>32.186999999999998</v>
      </c>
      <c r="X7" s="18" t="s">
        <v>35</v>
      </c>
      <c r="Y7" s="18">
        <v>26.077999999999999</v>
      </c>
      <c r="Z7" s="18">
        <v>0.60399999999999998</v>
      </c>
      <c r="AA7" s="18">
        <v>1</v>
      </c>
      <c r="AB7" s="24"/>
      <c r="AC7" s="20">
        <v>0.27</v>
      </c>
      <c r="AD7" s="20">
        <f t="shared" si="0"/>
        <v>3.8999999999999999E-4</v>
      </c>
      <c r="AE7" s="22">
        <v>8.9063836288926413E-7</v>
      </c>
      <c r="AF7" s="20">
        <v>0.27</v>
      </c>
      <c r="AG7" s="23">
        <v>25.1</v>
      </c>
      <c r="AH7" s="18">
        <f t="shared" si="1"/>
        <v>0.23900000000000002</v>
      </c>
      <c r="AI7" s="24">
        <f t="shared" si="2"/>
        <v>0</v>
      </c>
      <c r="AJ7" s="25">
        <f t="shared" si="3"/>
        <v>0</v>
      </c>
      <c r="AK7" s="18">
        <f t="shared" si="4"/>
        <v>0.23866294224282078</v>
      </c>
      <c r="AL7" s="26">
        <f t="shared" si="5"/>
        <v>28132.630531114111</v>
      </c>
      <c r="AM7" s="18">
        <f t="shared" si="6"/>
        <v>1.01E-4</v>
      </c>
      <c r="AN7" s="18">
        <f t="shared" si="7"/>
        <v>0.32055576737909425</v>
      </c>
      <c r="AO7" s="18">
        <f t="shared" si="8"/>
        <v>0.23900000000000002</v>
      </c>
      <c r="AP7" s="18">
        <v>0.33861354530277865</v>
      </c>
      <c r="AQ7" s="18">
        <v>10040</v>
      </c>
      <c r="AR7" s="18"/>
      <c r="AS7" s="18">
        <v>1.85</v>
      </c>
      <c r="AT7" s="18">
        <v>5.3556363640000004</v>
      </c>
      <c r="AU7" s="18">
        <v>9.5401069520000004</v>
      </c>
      <c r="AV7" s="18">
        <v>11.69197861</v>
      </c>
      <c r="AW7" s="18">
        <v>19.708928570000001</v>
      </c>
      <c r="AX7" s="18">
        <v>23.421547619999998</v>
      </c>
      <c r="AY7" s="18">
        <v>28.990476189999999</v>
      </c>
      <c r="AZ7" s="18">
        <v>35.369264309999998</v>
      </c>
      <c r="BA7" s="18">
        <v>45.73079019</v>
      </c>
      <c r="BB7" s="18">
        <v>21.942350439999998</v>
      </c>
      <c r="BC7" s="18">
        <v>13.76317253</v>
      </c>
      <c r="BD7" s="18">
        <v>2.569848211</v>
      </c>
      <c r="BE7" s="18">
        <v>5.3556363640000004</v>
      </c>
      <c r="BF7" s="18">
        <v>19.168389019999999</v>
      </c>
      <c r="BG7" s="18">
        <v>2.1284574690000002</v>
      </c>
      <c r="BH7" s="18">
        <v>4.5319202409999999</v>
      </c>
      <c r="BI7" s="18">
        <v>48.244518560000003</v>
      </c>
      <c r="BJ7" s="18">
        <v>12.66029601</v>
      </c>
      <c r="BK7" s="18">
        <v>3.1549225879999998</v>
      </c>
      <c r="BL7" s="18">
        <v>0.216143628</v>
      </c>
      <c r="BM7" s="18">
        <v>0.24228734299999999</v>
      </c>
      <c r="BN7" s="18">
        <v>0.23477462700000001</v>
      </c>
      <c r="BO7" s="18">
        <v>0.218786761</v>
      </c>
    </row>
    <row r="8" spans="1:67" x14ac:dyDescent="0.35">
      <c r="A8" s="17">
        <v>44767</v>
      </c>
      <c r="B8" s="18" t="s">
        <v>87</v>
      </c>
      <c r="C8" s="18" t="s">
        <v>58</v>
      </c>
      <c r="D8" s="18">
        <v>4</v>
      </c>
      <c r="E8" s="19">
        <v>0.67954861111111109</v>
      </c>
      <c r="F8" s="18" t="s">
        <v>42</v>
      </c>
      <c r="G8" s="18" t="s">
        <v>43</v>
      </c>
      <c r="H8" s="18">
        <v>343.29</v>
      </c>
      <c r="I8" s="18">
        <v>3</v>
      </c>
      <c r="J8" s="18">
        <v>5.2210000000000001</v>
      </c>
      <c r="K8" s="18">
        <v>0.108</v>
      </c>
      <c r="L8" s="18">
        <v>80</v>
      </c>
      <c r="M8" s="18">
        <v>2</v>
      </c>
      <c r="N8" s="18">
        <v>-0.23200000000000001</v>
      </c>
      <c r="O8" s="18">
        <v>5.6000000000000001E-2</v>
      </c>
      <c r="P8" s="18">
        <v>-0.214</v>
      </c>
      <c r="Q8" s="18">
        <v>166.51300000000001</v>
      </c>
      <c r="R8" s="18">
        <v>7.0000000000000001E-3</v>
      </c>
      <c r="S8" s="18">
        <v>3.0000000000000001E-3</v>
      </c>
      <c r="T8" s="18">
        <v>1.2E-2</v>
      </c>
      <c r="U8" s="18">
        <v>30.099</v>
      </c>
      <c r="V8" s="18">
        <v>30.021000000000001</v>
      </c>
      <c r="W8" s="18">
        <v>32.186999999999998</v>
      </c>
      <c r="X8" s="18" t="s">
        <v>35</v>
      </c>
      <c r="Y8" s="18">
        <v>26.077999999999999</v>
      </c>
      <c r="Z8" s="18">
        <v>0.60399999999999998</v>
      </c>
      <c r="AA8" s="18">
        <v>1</v>
      </c>
      <c r="AB8" s="24">
        <v>3.338012E-3</v>
      </c>
      <c r="AC8" s="20">
        <v>0.3</v>
      </c>
      <c r="AD8" s="20">
        <f t="shared" si="0"/>
        <v>3.8999999999999999E-4</v>
      </c>
      <c r="AE8" s="22">
        <v>8.9063836288926413E-7</v>
      </c>
      <c r="AF8" s="20">
        <v>0.3</v>
      </c>
      <c r="AG8" s="23">
        <v>25.1</v>
      </c>
      <c r="AH8" s="18">
        <f t="shared" si="1"/>
        <v>0.23900000000000002</v>
      </c>
      <c r="AI8" s="24">
        <f t="shared" si="2"/>
        <v>3.0305418379049111E-10</v>
      </c>
      <c r="AJ8" s="25">
        <f t="shared" si="3"/>
        <v>4.6715031408699099</v>
      </c>
      <c r="AK8" s="18">
        <f t="shared" si="4"/>
        <v>0.23866294224282078</v>
      </c>
      <c r="AL8" s="26">
        <f t="shared" si="5"/>
        <v>28132.630531114111</v>
      </c>
      <c r="AM8" s="18">
        <f t="shared" si="6"/>
        <v>1.01E-4</v>
      </c>
      <c r="AN8" s="18">
        <f t="shared" si="7"/>
        <v>0.32055576737909425</v>
      </c>
      <c r="AO8" s="18">
        <f t="shared" si="8"/>
        <v>0.23900000000000002</v>
      </c>
      <c r="AP8" s="18">
        <v>0.33861354530277865</v>
      </c>
      <c r="AQ8" s="18">
        <v>10040</v>
      </c>
      <c r="AR8" s="18"/>
      <c r="AS8" s="18">
        <v>1.85</v>
      </c>
      <c r="AT8" s="18">
        <v>5.3556363640000004</v>
      </c>
      <c r="AU8" s="18">
        <v>9.5401069520000004</v>
      </c>
      <c r="AV8" s="18">
        <v>11.69197861</v>
      </c>
      <c r="AW8" s="18">
        <v>19.708928570000001</v>
      </c>
      <c r="AX8" s="18">
        <v>23.421547619999998</v>
      </c>
      <c r="AY8" s="18">
        <v>28.990476189999999</v>
      </c>
      <c r="AZ8" s="18">
        <v>35.369264309999998</v>
      </c>
      <c r="BA8" s="18">
        <v>45.73079019</v>
      </c>
      <c r="BB8" s="18">
        <v>21.942350439999998</v>
      </c>
      <c r="BC8" s="18">
        <v>13.76317253</v>
      </c>
      <c r="BD8" s="18">
        <v>2.569848211</v>
      </c>
      <c r="BE8" s="18">
        <v>5.3556363640000004</v>
      </c>
      <c r="BF8" s="18">
        <v>19.168389019999999</v>
      </c>
      <c r="BG8" s="18">
        <v>2.1284574690000002</v>
      </c>
      <c r="BH8" s="18">
        <v>4.5319202409999999</v>
      </c>
      <c r="BI8" s="18">
        <v>48.244518560000003</v>
      </c>
      <c r="BJ8" s="18">
        <v>12.66029601</v>
      </c>
      <c r="BK8" s="18">
        <v>3.1549225879999998</v>
      </c>
      <c r="BL8" s="18">
        <v>0.216143628</v>
      </c>
      <c r="BM8" s="18">
        <v>0.24228734299999999</v>
      </c>
      <c r="BN8" s="18">
        <v>0.23477462700000001</v>
      </c>
      <c r="BO8" s="18">
        <v>0.218786761</v>
      </c>
    </row>
    <row r="9" spans="1:67" x14ac:dyDescent="0.35">
      <c r="A9" s="17">
        <v>44767</v>
      </c>
      <c r="B9" s="18" t="s">
        <v>87</v>
      </c>
      <c r="C9" s="18" t="s">
        <v>58</v>
      </c>
      <c r="D9" s="18">
        <v>4</v>
      </c>
      <c r="E9" s="19">
        <v>0.67954861111111109</v>
      </c>
      <c r="F9" s="18" t="s">
        <v>42</v>
      </c>
      <c r="G9" s="18" t="s">
        <v>43</v>
      </c>
      <c r="H9" s="18">
        <v>343.29</v>
      </c>
      <c r="I9" s="18">
        <v>3</v>
      </c>
      <c r="J9" s="18">
        <v>6.2210000000000001</v>
      </c>
      <c r="K9" s="18">
        <v>0.108</v>
      </c>
      <c r="L9" s="18">
        <v>80</v>
      </c>
      <c r="M9" s="18">
        <v>2</v>
      </c>
      <c r="N9" s="18">
        <v>-0.23200000000000001</v>
      </c>
      <c r="O9" s="18">
        <v>5.6000000000000001E-2</v>
      </c>
      <c r="P9" s="18">
        <v>-0.214</v>
      </c>
      <c r="Q9" s="18">
        <v>166.51300000000001</v>
      </c>
      <c r="R9" s="18">
        <v>7.0000000000000001E-3</v>
      </c>
      <c r="S9" s="18">
        <v>3.0000000000000001E-3</v>
      </c>
      <c r="T9" s="18">
        <v>1.2E-2</v>
      </c>
      <c r="U9" s="18">
        <v>30.099</v>
      </c>
      <c r="V9" s="18">
        <v>30.021000000000001</v>
      </c>
      <c r="W9" s="18">
        <v>32.186999999999998</v>
      </c>
      <c r="X9" s="18" t="s">
        <v>35</v>
      </c>
      <c r="Y9" s="18">
        <v>26.077999999999999</v>
      </c>
      <c r="Z9" s="18">
        <v>0.60399999999999998</v>
      </c>
      <c r="AA9" s="18">
        <v>1</v>
      </c>
      <c r="AB9" s="24">
        <v>6.2460800000000002E-4</v>
      </c>
      <c r="AC9" s="20">
        <v>0.36</v>
      </c>
      <c r="AD9" s="20">
        <f t="shared" si="0"/>
        <v>3.8999999999999999E-4</v>
      </c>
      <c r="AE9" s="22">
        <v>8.9063836288926413E-7</v>
      </c>
      <c r="AF9" s="20">
        <v>0.36</v>
      </c>
      <c r="AG9" s="23">
        <v>25.1</v>
      </c>
      <c r="AH9" s="18">
        <f t="shared" si="1"/>
        <v>0.23900000000000002</v>
      </c>
      <c r="AI9" s="24">
        <f t="shared" si="2"/>
        <v>5.6707425745926348E-11</v>
      </c>
      <c r="AJ9" s="25">
        <f t="shared" si="3"/>
        <v>2.0207680632758955</v>
      </c>
      <c r="AK9" s="18">
        <f t="shared" si="4"/>
        <v>0.23866294224282078</v>
      </c>
      <c r="AL9" s="26">
        <f t="shared" si="5"/>
        <v>28132.630531114111</v>
      </c>
      <c r="AM9" s="18">
        <f t="shared" si="6"/>
        <v>1.01E-4</v>
      </c>
      <c r="AN9" s="18">
        <f t="shared" si="7"/>
        <v>0.32055576737909425</v>
      </c>
      <c r="AO9" s="18">
        <f t="shared" si="8"/>
        <v>0.23900000000000002</v>
      </c>
      <c r="AP9" s="18">
        <v>0.33861354530277865</v>
      </c>
      <c r="AQ9" s="18">
        <v>10040</v>
      </c>
      <c r="AR9" s="18"/>
      <c r="AS9" s="18">
        <v>1.85</v>
      </c>
      <c r="AT9" s="18">
        <v>5.3556363640000004</v>
      </c>
      <c r="AU9" s="18">
        <v>9.5401069520000004</v>
      </c>
      <c r="AV9" s="18">
        <v>11.69197861</v>
      </c>
      <c r="AW9" s="18">
        <v>19.708928570000001</v>
      </c>
      <c r="AX9" s="18">
        <v>23.421547619999998</v>
      </c>
      <c r="AY9" s="18">
        <v>28.990476189999999</v>
      </c>
      <c r="AZ9" s="18">
        <v>35.369264309999998</v>
      </c>
      <c r="BA9" s="18">
        <v>45.73079019</v>
      </c>
      <c r="BB9" s="18">
        <v>21.942350439999998</v>
      </c>
      <c r="BC9" s="18">
        <v>13.76317253</v>
      </c>
      <c r="BD9" s="18">
        <v>2.569848211</v>
      </c>
      <c r="BE9" s="18">
        <v>5.3556363640000004</v>
      </c>
      <c r="BF9" s="18">
        <v>19.168389019999999</v>
      </c>
      <c r="BG9" s="18">
        <v>2.1284574690000002</v>
      </c>
      <c r="BH9" s="18">
        <v>4.5319202409999999</v>
      </c>
      <c r="BI9" s="18">
        <v>48.244518560000003</v>
      </c>
      <c r="BJ9" s="18">
        <v>12.66029601</v>
      </c>
      <c r="BK9" s="18">
        <v>3.1549225879999998</v>
      </c>
      <c r="BL9" s="18">
        <v>0.216143628</v>
      </c>
      <c r="BM9" s="18">
        <v>0.24228734299999999</v>
      </c>
      <c r="BN9" s="18">
        <v>0.23477462700000001</v>
      </c>
      <c r="BO9" s="18">
        <v>0.218786761</v>
      </c>
    </row>
    <row r="10" spans="1:67" x14ac:dyDescent="0.35">
      <c r="A10" s="17">
        <v>44767</v>
      </c>
      <c r="B10" s="18" t="s">
        <v>87</v>
      </c>
      <c r="C10" s="18" t="s">
        <v>58</v>
      </c>
      <c r="D10" s="18">
        <v>4</v>
      </c>
      <c r="E10" s="19">
        <v>0.67954861111111109</v>
      </c>
      <c r="F10" s="18" t="s">
        <v>42</v>
      </c>
      <c r="G10" s="18" t="s">
        <v>43</v>
      </c>
      <c r="H10" s="18">
        <v>343.29</v>
      </c>
      <c r="I10" s="18">
        <v>3</v>
      </c>
      <c r="J10" s="18">
        <v>7.2210000000000001</v>
      </c>
      <c r="K10" s="18">
        <v>0.108</v>
      </c>
      <c r="L10" s="18">
        <v>80</v>
      </c>
      <c r="M10" s="18">
        <v>2</v>
      </c>
      <c r="N10" s="18">
        <v>-0.23200000000000001</v>
      </c>
      <c r="O10" s="18">
        <v>5.6000000000000001E-2</v>
      </c>
      <c r="P10" s="18">
        <v>-0.214</v>
      </c>
      <c r="Q10" s="18">
        <v>166.51300000000001</v>
      </c>
      <c r="R10" s="18">
        <v>7.0000000000000001E-3</v>
      </c>
      <c r="S10" s="18">
        <v>3.0000000000000001E-3</v>
      </c>
      <c r="T10" s="18">
        <v>1.2E-2</v>
      </c>
      <c r="U10" s="18">
        <v>30.099</v>
      </c>
      <c r="V10" s="18">
        <v>30.021000000000001</v>
      </c>
      <c r="W10" s="18">
        <v>32.186999999999998</v>
      </c>
      <c r="X10" s="18" t="s">
        <v>35</v>
      </c>
      <c r="Y10" s="18">
        <v>26.077999999999999</v>
      </c>
      <c r="Z10" s="18">
        <v>0.60399999999999998</v>
      </c>
      <c r="AA10" s="18">
        <v>1</v>
      </c>
      <c r="AB10" s="24">
        <v>2.1712319999999999E-3</v>
      </c>
      <c r="AC10" s="20">
        <v>0.42</v>
      </c>
      <c r="AD10" s="20">
        <f t="shared" si="0"/>
        <v>3.8999999999999999E-4</v>
      </c>
      <c r="AE10" s="22">
        <v>8.9063836288926413E-7</v>
      </c>
      <c r="AF10" s="20">
        <v>0.42</v>
      </c>
      <c r="AG10" s="23">
        <v>25.1</v>
      </c>
      <c r="AH10" s="18">
        <f t="shared" si="1"/>
        <v>0.23900000000000002</v>
      </c>
      <c r="AI10" s="24">
        <f t="shared" si="2"/>
        <v>1.971235997892745E-10</v>
      </c>
      <c r="AJ10" s="25">
        <f t="shared" si="3"/>
        <v>3.7676088980376603</v>
      </c>
      <c r="AK10" s="18">
        <f t="shared" si="4"/>
        <v>0.23866294224282078</v>
      </c>
      <c r="AL10" s="26">
        <f t="shared" si="5"/>
        <v>28132.630531114111</v>
      </c>
      <c r="AM10" s="18">
        <f t="shared" si="6"/>
        <v>1.01E-4</v>
      </c>
      <c r="AN10" s="18">
        <f t="shared" si="7"/>
        <v>0.32055576737909425</v>
      </c>
      <c r="AO10" s="18">
        <f t="shared" si="8"/>
        <v>0.23900000000000002</v>
      </c>
      <c r="AP10" s="18">
        <v>0.33861354530277865</v>
      </c>
      <c r="AQ10" s="18">
        <v>10040</v>
      </c>
      <c r="AR10" s="18"/>
      <c r="AS10" s="18">
        <v>1.85</v>
      </c>
      <c r="AT10" s="18">
        <v>5.3556363640000004</v>
      </c>
      <c r="AU10" s="18">
        <v>9.5401069520000004</v>
      </c>
      <c r="AV10" s="18">
        <v>11.69197861</v>
      </c>
      <c r="AW10" s="18">
        <v>19.708928570000001</v>
      </c>
      <c r="AX10" s="18">
        <v>23.421547619999998</v>
      </c>
      <c r="AY10" s="18">
        <v>28.990476189999999</v>
      </c>
      <c r="AZ10" s="18">
        <v>35.369264309999998</v>
      </c>
      <c r="BA10" s="18">
        <v>45.73079019</v>
      </c>
      <c r="BB10" s="18">
        <v>21.942350439999998</v>
      </c>
      <c r="BC10" s="18">
        <v>13.76317253</v>
      </c>
      <c r="BD10" s="18">
        <v>2.569848211</v>
      </c>
      <c r="BE10" s="18">
        <v>5.3556363640000004</v>
      </c>
      <c r="BF10" s="18">
        <v>19.168389019999999</v>
      </c>
      <c r="BG10" s="18">
        <v>2.1284574690000002</v>
      </c>
      <c r="BH10" s="18">
        <v>4.5319202409999999</v>
      </c>
      <c r="BI10" s="18">
        <v>48.244518560000003</v>
      </c>
      <c r="BJ10" s="18">
        <v>12.66029601</v>
      </c>
      <c r="BK10" s="18">
        <v>3.1549225879999998</v>
      </c>
      <c r="BL10" s="18">
        <v>0.216143628</v>
      </c>
      <c r="BM10" s="18">
        <v>0.24228734299999999</v>
      </c>
      <c r="BN10" s="18">
        <v>0.23477462700000001</v>
      </c>
      <c r="BO10" s="18">
        <v>0.218786761</v>
      </c>
    </row>
    <row r="11" spans="1:67" x14ac:dyDescent="0.35">
      <c r="A11" s="17">
        <v>44767</v>
      </c>
      <c r="B11" s="18" t="s">
        <v>87</v>
      </c>
      <c r="C11" s="18" t="s">
        <v>58</v>
      </c>
      <c r="D11" s="18">
        <v>4</v>
      </c>
      <c r="E11" s="19">
        <v>0.67954861111111109</v>
      </c>
      <c r="F11" s="18" t="s">
        <v>42</v>
      </c>
      <c r="G11" s="18" t="s">
        <v>43</v>
      </c>
      <c r="H11" s="18">
        <v>343.29</v>
      </c>
      <c r="I11" s="18">
        <v>3</v>
      </c>
      <c r="J11" s="18">
        <v>8.2210000000000001</v>
      </c>
      <c r="K11" s="18">
        <v>0.108</v>
      </c>
      <c r="L11" s="18">
        <v>80</v>
      </c>
      <c r="M11" s="18">
        <v>2</v>
      </c>
      <c r="N11" s="18">
        <v>-0.23200000000000001</v>
      </c>
      <c r="O11" s="18">
        <v>5.6000000000000001E-2</v>
      </c>
      <c r="P11" s="18">
        <v>-0.214</v>
      </c>
      <c r="Q11" s="18">
        <v>166.51300000000001</v>
      </c>
      <c r="R11" s="18">
        <v>7.0000000000000001E-3</v>
      </c>
      <c r="S11" s="18">
        <v>3.0000000000000001E-3</v>
      </c>
      <c r="T11" s="18">
        <v>1.2E-2</v>
      </c>
      <c r="U11" s="18">
        <v>30.099</v>
      </c>
      <c r="V11" s="18">
        <v>30.021000000000001</v>
      </c>
      <c r="W11" s="18">
        <v>32.186999999999998</v>
      </c>
      <c r="X11" s="18" t="s">
        <v>35</v>
      </c>
      <c r="Y11" s="18">
        <v>26.077999999999999</v>
      </c>
      <c r="Z11" s="18">
        <v>0.60399999999999998</v>
      </c>
      <c r="AA11" s="18">
        <v>1</v>
      </c>
      <c r="AB11" s="24">
        <v>5.41E-5</v>
      </c>
      <c r="AC11" s="20">
        <v>0.48</v>
      </c>
      <c r="AD11" s="20">
        <f t="shared" si="0"/>
        <v>3.8999999999999999E-4</v>
      </c>
      <c r="AE11" s="22">
        <v>8.9063836288926413E-7</v>
      </c>
      <c r="AF11" s="20">
        <v>0.48</v>
      </c>
      <c r="AG11" s="23">
        <v>25.1</v>
      </c>
      <c r="AH11" s="18">
        <f t="shared" si="1"/>
        <v>0.23900000000000002</v>
      </c>
      <c r="AI11" s="24">
        <f t="shared" si="2"/>
        <v>4.9116753753628125E-12</v>
      </c>
      <c r="AJ11" s="25">
        <f t="shared" si="3"/>
        <v>0.5947183391670684</v>
      </c>
      <c r="AK11" s="18">
        <f t="shared" si="4"/>
        <v>0.23866294224282078</v>
      </c>
      <c r="AL11" s="26">
        <f t="shared" si="5"/>
        <v>28132.630531114111</v>
      </c>
      <c r="AM11" s="18">
        <f t="shared" si="6"/>
        <v>1.01E-4</v>
      </c>
      <c r="AN11" s="18">
        <f t="shared" si="7"/>
        <v>0.32055576737909425</v>
      </c>
      <c r="AO11" s="18">
        <f t="shared" si="8"/>
        <v>0.23900000000000002</v>
      </c>
      <c r="AP11" s="18">
        <v>0.33861354530277865</v>
      </c>
      <c r="AQ11" s="18">
        <v>10040</v>
      </c>
      <c r="AR11" s="18"/>
      <c r="AS11" s="18">
        <v>1.85</v>
      </c>
      <c r="AT11" s="18">
        <v>5.3556363640000004</v>
      </c>
      <c r="AU11" s="18">
        <v>9.5401069520000004</v>
      </c>
      <c r="AV11" s="18">
        <v>11.69197861</v>
      </c>
      <c r="AW11" s="18">
        <v>19.708928570000001</v>
      </c>
      <c r="AX11" s="18">
        <v>23.421547619999998</v>
      </c>
      <c r="AY11" s="18">
        <v>28.990476189999999</v>
      </c>
      <c r="AZ11" s="18">
        <v>35.369264309999998</v>
      </c>
      <c r="BA11" s="18">
        <v>45.73079019</v>
      </c>
      <c r="BB11" s="18">
        <v>21.942350439999998</v>
      </c>
      <c r="BC11" s="18">
        <v>13.76317253</v>
      </c>
      <c r="BD11" s="18">
        <v>2.569848211</v>
      </c>
      <c r="BE11" s="18">
        <v>5.3556363640000004</v>
      </c>
      <c r="BF11" s="18">
        <v>19.168389019999999</v>
      </c>
      <c r="BG11" s="18">
        <v>2.1284574690000002</v>
      </c>
      <c r="BH11" s="18">
        <v>4.5319202409999999</v>
      </c>
      <c r="BI11" s="18">
        <v>48.244518560000003</v>
      </c>
      <c r="BJ11" s="18">
        <v>12.66029601</v>
      </c>
      <c r="BK11" s="18">
        <v>3.1549225879999998</v>
      </c>
      <c r="BL11" s="18">
        <v>0.216143628</v>
      </c>
      <c r="BM11" s="18">
        <v>0.24228734299999999</v>
      </c>
      <c r="BN11" s="18">
        <v>0.23477462700000001</v>
      </c>
      <c r="BO11" s="18">
        <v>0.218786761</v>
      </c>
    </row>
    <row r="12" spans="1:67" x14ac:dyDescent="0.35">
      <c r="A12" s="28">
        <v>44767</v>
      </c>
      <c r="B12" s="29" t="s">
        <v>87</v>
      </c>
      <c r="C12" s="29" t="s">
        <v>59</v>
      </c>
      <c r="D12" s="29">
        <v>5</v>
      </c>
      <c r="E12" s="30">
        <v>0.68278935185185186</v>
      </c>
      <c r="F12" s="29" t="s">
        <v>44</v>
      </c>
      <c r="G12" s="29" t="s">
        <v>45</v>
      </c>
      <c r="H12" s="29">
        <v>343.29</v>
      </c>
      <c r="I12" s="29">
        <v>4</v>
      </c>
      <c r="J12" s="29">
        <v>0.42899999999999999</v>
      </c>
      <c r="K12" s="29">
        <v>0.17</v>
      </c>
      <c r="L12" s="29">
        <v>80</v>
      </c>
      <c r="M12" s="29">
        <v>1</v>
      </c>
      <c r="N12" s="29">
        <v>-0.32800000000000001</v>
      </c>
      <c r="O12" s="29">
        <v>-0.217</v>
      </c>
      <c r="P12" s="29">
        <v>0.85399999999999998</v>
      </c>
      <c r="Q12" s="29">
        <v>-146.471</v>
      </c>
      <c r="R12" s="29">
        <v>4.0000000000000001E-3</v>
      </c>
      <c r="S12" s="29">
        <v>3.0000000000000001E-3</v>
      </c>
      <c r="T12" s="29">
        <v>1.4E-2</v>
      </c>
      <c r="U12" s="29">
        <v>30.710999999999999</v>
      </c>
      <c r="V12" s="29">
        <v>31.254000000000001</v>
      </c>
      <c r="W12" s="29">
        <v>33.441000000000003</v>
      </c>
      <c r="X12" s="29" t="s">
        <v>35</v>
      </c>
      <c r="Y12" s="29">
        <v>26.042999999999999</v>
      </c>
      <c r="Z12" s="29">
        <v>4.8449999999999998</v>
      </c>
      <c r="AA12" s="29">
        <v>1</v>
      </c>
      <c r="AB12" s="32"/>
      <c r="AC12" s="31">
        <v>1.0000000000000009E-2</v>
      </c>
      <c r="AD12" s="31">
        <f t="shared" si="0"/>
        <v>3.8999999999999999E-4</v>
      </c>
      <c r="AE12" s="33">
        <v>8.9063836288926413E-7</v>
      </c>
      <c r="AF12" s="31">
        <v>1.0000000000000009E-2</v>
      </c>
      <c r="AG12" s="34">
        <v>25.1</v>
      </c>
      <c r="AH12" s="29">
        <f t="shared" si="1"/>
        <v>0.33200000000000002</v>
      </c>
      <c r="AI12" s="35">
        <f t="shared" si="2"/>
        <v>0</v>
      </c>
      <c r="AJ12" s="36">
        <f t="shared" si="3"/>
        <v>0</v>
      </c>
      <c r="AK12" s="29">
        <f t="shared" si="4"/>
        <v>0.39328488402174827</v>
      </c>
      <c r="AL12" s="37">
        <f t="shared" si="5"/>
        <v>62606.779949510012</v>
      </c>
      <c r="AM12" s="29">
        <f t="shared" si="6"/>
        <v>1.105E-4</v>
      </c>
      <c r="AN12" s="29">
        <f t="shared" si="7"/>
        <v>0.94020689212534492</v>
      </c>
      <c r="AO12" s="29">
        <f t="shared" si="8"/>
        <v>0.33200000000000002</v>
      </c>
      <c r="AP12" s="29">
        <v>0.37715083478050271</v>
      </c>
      <c r="AQ12" s="29">
        <v>10995</v>
      </c>
      <c r="AR12" s="29"/>
      <c r="AS12" s="29">
        <v>4.693953488</v>
      </c>
      <c r="AT12" s="29">
        <v>7.1419534880000004</v>
      </c>
      <c r="AU12" s="29">
        <v>10.02003339</v>
      </c>
      <c r="AV12" s="29">
        <v>11.48447412</v>
      </c>
      <c r="AW12" s="29">
        <v>18.01520052</v>
      </c>
      <c r="AX12" s="29">
        <v>22.412548510000001</v>
      </c>
      <c r="AY12" s="29">
        <v>29.008570500000001</v>
      </c>
      <c r="AZ12" s="29">
        <v>36.932264150000002</v>
      </c>
      <c r="BA12" s="29">
        <v>46.707665089999999</v>
      </c>
      <c r="BB12" s="29">
        <v>22.019750439999999</v>
      </c>
      <c r="BC12" s="29">
        <v>16.240951720000002</v>
      </c>
      <c r="BD12" s="29">
        <v>2.2740209309999999</v>
      </c>
      <c r="BE12" s="29">
        <v>7.1419534880000004</v>
      </c>
      <c r="BF12" s="29">
        <v>19.103636959999999</v>
      </c>
      <c r="BG12" s="29">
        <v>1.726982442</v>
      </c>
      <c r="BH12" s="29">
        <v>4.6434571470000003</v>
      </c>
      <c r="BI12" s="29">
        <v>48.870465230000001</v>
      </c>
      <c r="BJ12" s="29">
        <v>4.7747700460000004</v>
      </c>
      <c r="BK12" s="29">
        <v>1.253695891</v>
      </c>
      <c r="BL12" s="29">
        <v>0.22089525400000001</v>
      </c>
      <c r="BM12" s="29">
        <v>0.244426064</v>
      </c>
      <c r="BN12" s="29">
        <v>0.28205444099999999</v>
      </c>
      <c r="BO12" s="29">
        <v>0.24202301400000001</v>
      </c>
    </row>
    <row r="13" spans="1:67" x14ac:dyDescent="0.35">
      <c r="A13" s="28">
        <v>44767</v>
      </c>
      <c r="B13" s="29" t="s">
        <v>87</v>
      </c>
      <c r="C13" s="29" t="s">
        <v>59</v>
      </c>
      <c r="D13" s="29">
        <v>5</v>
      </c>
      <c r="E13" s="30">
        <v>0.68278935185185186</v>
      </c>
      <c r="F13" s="29" t="s">
        <v>44</v>
      </c>
      <c r="G13" s="29" t="s">
        <v>45</v>
      </c>
      <c r="H13" s="29">
        <v>343.29</v>
      </c>
      <c r="I13" s="29">
        <v>4</v>
      </c>
      <c r="J13" s="29">
        <v>0.42899999999999999</v>
      </c>
      <c r="K13" s="29">
        <v>0.17</v>
      </c>
      <c r="L13" s="29">
        <v>80</v>
      </c>
      <c r="M13" s="29">
        <v>1</v>
      </c>
      <c r="N13" s="29">
        <v>-0.32800000000000001</v>
      </c>
      <c r="O13" s="29">
        <v>-0.217</v>
      </c>
      <c r="P13" s="29">
        <v>0.85399999999999998</v>
      </c>
      <c r="Q13" s="29">
        <v>-146.471</v>
      </c>
      <c r="R13" s="29">
        <v>4.0000000000000001E-3</v>
      </c>
      <c r="S13" s="29">
        <v>3.0000000000000001E-3</v>
      </c>
      <c r="T13" s="29">
        <v>1.4E-2</v>
      </c>
      <c r="U13" s="29">
        <v>30.710999999999999</v>
      </c>
      <c r="V13" s="29">
        <v>31.254000000000001</v>
      </c>
      <c r="W13" s="29">
        <v>33.441000000000003</v>
      </c>
      <c r="X13" s="29" t="s">
        <v>35</v>
      </c>
      <c r="Y13" s="29">
        <v>26.042999999999999</v>
      </c>
      <c r="Z13" s="29">
        <v>4.8449999999999998</v>
      </c>
      <c r="AA13" s="29">
        <v>1</v>
      </c>
      <c r="AB13" s="35">
        <v>5.3967870000000001E-3</v>
      </c>
      <c r="AC13" s="31">
        <v>7.0000000000000007E-2</v>
      </c>
      <c r="AD13" s="31">
        <f t="shared" si="0"/>
        <v>3.8999999999999999E-4</v>
      </c>
      <c r="AE13" s="33">
        <v>8.9063836288926413E-7</v>
      </c>
      <c r="AF13" s="31">
        <v>7.0000000000000007E-2</v>
      </c>
      <c r="AG13" s="34">
        <v>25.1</v>
      </c>
      <c r="AH13" s="29">
        <f t="shared" si="1"/>
        <v>0.33200000000000002</v>
      </c>
      <c r="AI13" s="35">
        <f t="shared" si="2"/>
        <v>4.8996794480551108E-10</v>
      </c>
      <c r="AJ13" s="36">
        <f t="shared" si="3"/>
        <v>8.2512647095627063</v>
      </c>
      <c r="AK13" s="29">
        <f t="shared" si="4"/>
        <v>0.39328488402174827</v>
      </c>
      <c r="AL13" s="37">
        <f t="shared" si="5"/>
        <v>62606.779949510012</v>
      </c>
      <c r="AM13" s="29">
        <f t="shared" si="6"/>
        <v>1.105E-4</v>
      </c>
      <c r="AN13" s="29">
        <f t="shared" si="7"/>
        <v>0.94020689212534492</v>
      </c>
      <c r="AO13" s="29">
        <f t="shared" si="8"/>
        <v>0.33200000000000002</v>
      </c>
      <c r="AP13" s="29">
        <v>0.37715083478050271</v>
      </c>
      <c r="AQ13" s="29">
        <v>10995</v>
      </c>
      <c r="AR13" s="29"/>
      <c r="AS13" s="29">
        <v>4.693953488</v>
      </c>
      <c r="AT13" s="29">
        <v>7.1419534880000004</v>
      </c>
      <c r="AU13" s="29">
        <v>10.02003339</v>
      </c>
      <c r="AV13" s="29">
        <v>11.48447412</v>
      </c>
      <c r="AW13" s="29">
        <v>18.01520052</v>
      </c>
      <c r="AX13" s="29">
        <v>22.412548510000001</v>
      </c>
      <c r="AY13" s="29">
        <v>29.008570500000001</v>
      </c>
      <c r="AZ13" s="29">
        <v>36.932264150000002</v>
      </c>
      <c r="BA13" s="29">
        <v>46.707665089999999</v>
      </c>
      <c r="BB13" s="29">
        <v>22.019750439999999</v>
      </c>
      <c r="BC13" s="29">
        <v>16.240951720000002</v>
      </c>
      <c r="BD13" s="29">
        <v>2.2740209309999999</v>
      </c>
      <c r="BE13" s="29">
        <v>7.1419534880000004</v>
      </c>
      <c r="BF13" s="29">
        <v>19.103636959999999</v>
      </c>
      <c r="BG13" s="29">
        <v>1.726982442</v>
      </c>
      <c r="BH13" s="29">
        <v>4.6434571470000003</v>
      </c>
      <c r="BI13" s="29">
        <v>48.870465230000001</v>
      </c>
      <c r="BJ13" s="29">
        <v>4.7747700460000004</v>
      </c>
      <c r="BK13" s="29">
        <v>1.253695891</v>
      </c>
      <c r="BL13" s="29">
        <v>0.22089525400000001</v>
      </c>
      <c r="BM13" s="29">
        <v>0.244426064</v>
      </c>
      <c r="BN13" s="29">
        <v>0.28205444099999999</v>
      </c>
      <c r="BO13" s="29">
        <v>0.24202301400000001</v>
      </c>
    </row>
    <row r="14" spans="1:67" x14ac:dyDescent="0.35">
      <c r="A14" s="28">
        <v>44767</v>
      </c>
      <c r="B14" s="29" t="s">
        <v>87</v>
      </c>
      <c r="C14" s="29" t="s">
        <v>59</v>
      </c>
      <c r="D14" s="29">
        <v>5</v>
      </c>
      <c r="E14" s="30">
        <v>0.68278935185185186</v>
      </c>
      <c r="F14" s="29" t="s">
        <v>44</v>
      </c>
      <c r="G14" s="29" t="s">
        <v>45</v>
      </c>
      <c r="H14" s="29">
        <v>343.29</v>
      </c>
      <c r="I14" s="29">
        <v>4</v>
      </c>
      <c r="J14" s="29">
        <v>0.42899999999999999</v>
      </c>
      <c r="K14" s="29">
        <v>0.17</v>
      </c>
      <c r="L14" s="29">
        <v>80</v>
      </c>
      <c r="M14" s="29">
        <v>1</v>
      </c>
      <c r="N14" s="29">
        <v>-0.32800000000000001</v>
      </c>
      <c r="O14" s="29">
        <v>-0.217</v>
      </c>
      <c r="P14" s="29">
        <v>0.85399999999999998</v>
      </c>
      <c r="Q14" s="29">
        <v>-146.471</v>
      </c>
      <c r="R14" s="29">
        <v>4.0000000000000001E-3</v>
      </c>
      <c r="S14" s="29">
        <v>3.0000000000000001E-3</v>
      </c>
      <c r="T14" s="29">
        <v>1.4E-2</v>
      </c>
      <c r="U14" s="29">
        <v>30.710999999999999</v>
      </c>
      <c r="V14" s="29">
        <v>31.254000000000001</v>
      </c>
      <c r="W14" s="29">
        <v>33.441000000000003</v>
      </c>
      <c r="X14" s="29" t="s">
        <v>35</v>
      </c>
      <c r="Y14" s="29">
        <v>26.042999999999999</v>
      </c>
      <c r="Z14" s="29">
        <v>4.8449999999999998</v>
      </c>
      <c r="AA14" s="29">
        <v>1</v>
      </c>
      <c r="AB14" s="35">
        <v>7.2399999999999998E-5</v>
      </c>
      <c r="AC14" s="31">
        <v>0.13</v>
      </c>
      <c r="AD14" s="31">
        <f t="shared" si="0"/>
        <v>3.8999999999999999E-4</v>
      </c>
      <c r="AE14" s="33">
        <v>8.9063836288926413E-7</v>
      </c>
      <c r="AF14" s="31">
        <v>0.13</v>
      </c>
      <c r="AG14" s="34">
        <v>25.1</v>
      </c>
      <c r="AH14" s="29">
        <f t="shared" si="1"/>
        <v>0.33200000000000002</v>
      </c>
      <c r="AI14" s="35">
        <f t="shared" si="2"/>
        <v>6.5731108535354456E-12</v>
      </c>
      <c r="AJ14" s="36">
        <f t="shared" si="3"/>
        <v>0.95570127241741265</v>
      </c>
      <c r="AK14" s="29">
        <f t="shared" si="4"/>
        <v>0.39328488402174827</v>
      </c>
      <c r="AL14" s="37">
        <f t="shared" si="5"/>
        <v>62606.779949510012</v>
      </c>
      <c r="AM14" s="29">
        <f t="shared" si="6"/>
        <v>1.105E-4</v>
      </c>
      <c r="AN14" s="29">
        <f t="shared" si="7"/>
        <v>0.94020689212534492</v>
      </c>
      <c r="AO14" s="29">
        <f t="shared" si="8"/>
        <v>0.33200000000000002</v>
      </c>
      <c r="AP14" s="29">
        <v>0.37715083478050271</v>
      </c>
      <c r="AQ14" s="29">
        <v>10995</v>
      </c>
      <c r="AR14" s="29"/>
      <c r="AS14" s="29">
        <v>4.693953488</v>
      </c>
      <c r="AT14" s="29">
        <v>7.1419534880000004</v>
      </c>
      <c r="AU14" s="29">
        <v>10.02003339</v>
      </c>
      <c r="AV14" s="29">
        <v>11.48447412</v>
      </c>
      <c r="AW14" s="29">
        <v>18.01520052</v>
      </c>
      <c r="AX14" s="29">
        <v>22.412548510000001</v>
      </c>
      <c r="AY14" s="29">
        <v>29.008570500000001</v>
      </c>
      <c r="AZ14" s="29">
        <v>36.932264150000002</v>
      </c>
      <c r="BA14" s="29">
        <v>46.707665089999999</v>
      </c>
      <c r="BB14" s="29">
        <v>22.019750439999999</v>
      </c>
      <c r="BC14" s="29">
        <v>16.240951720000002</v>
      </c>
      <c r="BD14" s="29">
        <v>2.2740209309999999</v>
      </c>
      <c r="BE14" s="29">
        <v>7.1419534880000004</v>
      </c>
      <c r="BF14" s="29">
        <v>19.103636959999999</v>
      </c>
      <c r="BG14" s="29">
        <v>1.726982442</v>
      </c>
      <c r="BH14" s="29">
        <v>4.6434571470000003</v>
      </c>
      <c r="BI14" s="29">
        <v>48.870465230000001</v>
      </c>
      <c r="BJ14" s="29">
        <v>4.7747700460000004</v>
      </c>
      <c r="BK14" s="29">
        <v>1.253695891</v>
      </c>
      <c r="BL14" s="29">
        <v>0.22089525400000001</v>
      </c>
      <c r="BM14" s="29">
        <v>0.244426064</v>
      </c>
      <c r="BN14" s="29">
        <v>0.28205444099999999</v>
      </c>
      <c r="BO14" s="29">
        <v>0.24202301400000001</v>
      </c>
    </row>
    <row r="15" spans="1:67" x14ac:dyDescent="0.35">
      <c r="A15" s="28">
        <v>44767</v>
      </c>
      <c r="B15" s="29" t="s">
        <v>87</v>
      </c>
      <c r="C15" s="29" t="s">
        <v>59</v>
      </c>
      <c r="D15" s="29">
        <v>5</v>
      </c>
      <c r="E15" s="30">
        <v>0.68278935185185186</v>
      </c>
      <c r="F15" s="29" t="s">
        <v>44</v>
      </c>
      <c r="G15" s="29" t="s">
        <v>45</v>
      </c>
      <c r="H15" s="29">
        <v>343.29</v>
      </c>
      <c r="I15" s="29">
        <v>4</v>
      </c>
      <c r="J15" s="29">
        <v>0.42899999999999999</v>
      </c>
      <c r="K15" s="29">
        <v>0.17</v>
      </c>
      <c r="L15" s="29">
        <v>80</v>
      </c>
      <c r="M15" s="29">
        <v>1</v>
      </c>
      <c r="N15" s="29">
        <v>-0.32800000000000001</v>
      </c>
      <c r="O15" s="29">
        <v>-0.217</v>
      </c>
      <c r="P15" s="29">
        <v>0.85399999999999998</v>
      </c>
      <c r="Q15" s="29">
        <v>-146.471</v>
      </c>
      <c r="R15" s="29">
        <v>4.0000000000000001E-3</v>
      </c>
      <c r="S15" s="29">
        <v>3.0000000000000001E-3</v>
      </c>
      <c r="T15" s="29">
        <v>1.4E-2</v>
      </c>
      <c r="U15" s="29">
        <v>30.710999999999999</v>
      </c>
      <c r="V15" s="29">
        <v>31.254000000000001</v>
      </c>
      <c r="W15" s="29">
        <v>33.441000000000003</v>
      </c>
      <c r="X15" s="29" t="s">
        <v>35</v>
      </c>
      <c r="Y15" s="29">
        <v>26.042999999999999</v>
      </c>
      <c r="Z15" s="29">
        <v>4.8449999999999998</v>
      </c>
      <c r="AA15" s="29">
        <v>1</v>
      </c>
      <c r="AB15" s="35">
        <v>7.6293800000000001E-4</v>
      </c>
      <c r="AC15" s="31">
        <v>0.19</v>
      </c>
      <c r="AD15" s="31">
        <f t="shared" si="0"/>
        <v>3.8999999999999999E-4</v>
      </c>
      <c r="AE15" s="33">
        <v>8.9063836288926413E-7</v>
      </c>
      <c r="AF15" s="31">
        <v>0.19</v>
      </c>
      <c r="AG15" s="34">
        <v>25.1</v>
      </c>
      <c r="AH15" s="29">
        <f t="shared" si="1"/>
        <v>0.33200000000000002</v>
      </c>
      <c r="AI15" s="35">
        <f t="shared" si="2"/>
        <v>6.9266243762080458E-11</v>
      </c>
      <c r="AJ15" s="36">
        <f t="shared" si="3"/>
        <v>3.1023979473942838</v>
      </c>
      <c r="AK15" s="29">
        <f t="shared" si="4"/>
        <v>0.39328488402174827</v>
      </c>
      <c r="AL15" s="37">
        <f t="shared" si="5"/>
        <v>62606.779949510012</v>
      </c>
      <c r="AM15" s="29">
        <f t="shared" si="6"/>
        <v>1.105E-4</v>
      </c>
      <c r="AN15" s="29">
        <f t="shared" si="7"/>
        <v>0.94020689212534492</v>
      </c>
      <c r="AO15" s="29">
        <f t="shared" si="8"/>
        <v>0.33200000000000002</v>
      </c>
      <c r="AP15" s="29">
        <v>0.37715083478050271</v>
      </c>
      <c r="AQ15" s="29">
        <v>10995</v>
      </c>
      <c r="AR15" s="29"/>
      <c r="AS15" s="29">
        <v>4.693953488</v>
      </c>
      <c r="AT15" s="29">
        <v>7.1419534880000004</v>
      </c>
      <c r="AU15" s="29">
        <v>10.02003339</v>
      </c>
      <c r="AV15" s="29">
        <v>11.48447412</v>
      </c>
      <c r="AW15" s="29">
        <v>18.01520052</v>
      </c>
      <c r="AX15" s="29">
        <v>22.412548510000001</v>
      </c>
      <c r="AY15" s="29">
        <v>29.008570500000001</v>
      </c>
      <c r="AZ15" s="29">
        <v>36.932264150000002</v>
      </c>
      <c r="BA15" s="29">
        <v>46.707665089999999</v>
      </c>
      <c r="BB15" s="29">
        <v>22.019750439999999</v>
      </c>
      <c r="BC15" s="29">
        <v>16.240951720000002</v>
      </c>
      <c r="BD15" s="29">
        <v>2.2740209309999999</v>
      </c>
      <c r="BE15" s="29">
        <v>7.1419534880000004</v>
      </c>
      <c r="BF15" s="29">
        <v>19.103636959999999</v>
      </c>
      <c r="BG15" s="29">
        <v>1.726982442</v>
      </c>
      <c r="BH15" s="29">
        <v>4.6434571470000003</v>
      </c>
      <c r="BI15" s="29">
        <v>48.870465230000001</v>
      </c>
      <c r="BJ15" s="29">
        <v>4.7747700460000004</v>
      </c>
      <c r="BK15" s="29">
        <v>1.253695891</v>
      </c>
      <c r="BL15" s="29">
        <v>0.22089525400000001</v>
      </c>
      <c r="BM15" s="29">
        <v>0.244426064</v>
      </c>
      <c r="BN15" s="29">
        <v>0.28205444099999999</v>
      </c>
      <c r="BO15" s="29">
        <v>0.24202301400000001</v>
      </c>
    </row>
    <row r="16" spans="1:67" x14ac:dyDescent="0.35">
      <c r="A16" s="28">
        <v>44767</v>
      </c>
      <c r="B16" s="29" t="s">
        <v>87</v>
      </c>
      <c r="C16" s="29" t="s">
        <v>59</v>
      </c>
      <c r="D16" s="29">
        <v>5</v>
      </c>
      <c r="E16" s="30">
        <v>0.68278935185185186</v>
      </c>
      <c r="F16" s="29" t="s">
        <v>44</v>
      </c>
      <c r="G16" s="29" t="s">
        <v>45</v>
      </c>
      <c r="H16" s="29">
        <v>343.29</v>
      </c>
      <c r="I16" s="29">
        <v>4</v>
      </c>
      <c r="J16" s="29">
        <v>0.42899999999999999</v>
      </c>
      <c r="K16" s="29">
        <v>0.17</v>
      </c>
      <c r="L16" s="29">
        <v>80</v>
      </c>
      <c r="M16" s="29">
        <v>1</v>
      </c>
      <c r="N16" s="29">
        <v>-0.32800000000000001</v>
      </c>
      <c r="O16" s="29">
        <v>-0.217</v>
      </c>
      <c r="P16" s="29">
        <v>0.85399999999999998</v>
      </c>
      <c r="Q16" s="29">
        <v>-146.471</v>
      </c>
      <c r="R16" s="29">
        <v>4.0000000000000001E-3</v>
      </c>
      <c r="S16" s="29">
        <v>3.0000000000000001E-3</v>
      </c>
      <c r="T16" s="29">
        <v>1.4E-2</v>
      </c>
      <c r="U16" s="29">
        <v>30.710999999999999</v>
      </c>
      <c r="V16" s="29">
        <v>31.254000000000001</v>
      </c>
      <c r="W16" s="29">
        <v>33.441000000000003</v>
      </c>
      <c r="X16" s="29" t="s">
        <v>35</v>
      </c>
      <c r="Y16" s="29">
        <v>26.042999999999999</v>
      </c>
      <c r="Z16" s="29">
        <v>4.8449999999999998</v>
      </c>
      <c r="AA16" s="29">
        <v>1</v>
      </c>
      <c r="AB16" s="35">
        <v>3.3453570000000002E-3</v>
      </c>
      <c r="AC16" s="31">
        <v>0.25</v>
      </c>
      <c r="AD16" s="31">
        <f t="shared" si="0"/>
        <v>3.8999999999999999E-4</v>
      </c>
      <c r="AE16" s="33">
        <v>8.9063836288926413E-7</v>
      </c>
      <c r="AF16" s="31">
        <v>0.25</v>
      </c>
      <c r="AG16" s="34">
        <v>25.1</v>
      </c>
      <c r="AH16" s="29">
        <f t="shared" si="1"/>
        <v>0.33200000000000002</v>
      </c>
      <c r="AI16" s="35">
        <f t="shared" si="2"/>
        <v>3.0372102770235882E-10</v>
      </c>
      <c r="AJ16" s="36">
        <f t="shared" si="3"/>
        <v>6.4964203229522006</v>
      </c>
      <c r="AK16" s="29">
        <f t="shared" si="4"/>
        <v>0.39328488402174827</v>
      </c>
      <c r="AL16" s="37">
        <f t="shared" si="5"/>
        <v>62606.779949510012</v>
      </c>
      <c r="AM16" s="29">
        <f t="shared" si="6"/>
        <v>1.105E-4</v>
      </c>
      <c r="AN16" s="29">
        <f t="shared" si="7"/>
        <v>0.94020689212534492</v>
      </c>
      <c r="AO16" s="29">
        <f t="shared" si="8"/>
        <v>0.33200000000000002</v>
      </c>
      <c r="AP16" s="29">
        <v>0.37715083478050271</v>
      </c>
      <c r="AQ16" s="29">
        <v>10995</v>
      </c>
      <c r="AR16" s="29"/>
      <c r="AS16" s="29">
        <v>4.693953488</v>
      </c>
      <c r="AT16" s="29">
        <v>7.1419534880000004</v>
      </c>
      <c r="AU16" s="29">
        <v>10.02003339</v>
      </c>
      <c r="AV16" s="29">
        <v>11.48447412</v>
      </c>
      <c r="AW16" s="29">
        <v>18.01520052</v>
      </c>
      <c r="AX16" s="29">
        <v>22.412548510000001</v>
      </c>
      <c r="AY16" s="29">
        <v>29.008570500000001</v>
      </c>
      <c r="AZ16" s="29">
        <v>36.932264150000002</v>
      </c>
      <c r="BA16" s="29">
        <v>46.707665089999999</v>
      </c>
      <c r="BB16" s="29">
        <v>22.019750439999999</v>
      </c>
      <c r="BC16" s="29">
        <v>16.240951720000002</v>
      </c>
      <c r="BD16" s="29">
        <v>2.2740209309999999</v>
      </c>
      <c r="BE16" s="29">
        <v>7.1419534880000004</v>
      </c>
      <c r="BF16" s="29">
        <v>19.103636959999999</v>
      </c>
      <c r="BG16" s="29">
        <v>1.726982442</v>
      </c>
      <c r="BH16" s="29">
        <v>4.6434571470000003</v>
      </c>
      <c r="BI16" s="29">
        <v>48.870465230000001</v>
      </c>
      <c r="BJ16" s="29">
        <v>4.7747700460000004</v>
      </c>
      <c r="BK16" s="29">
        <v>1.253695891</v>
      </c>
      <c r="BL16" s="29">
        <v>0.22089525400000001</v>
      </c>
      <c r="BM16" s="29">
        <v>0.244426064</v>
      </c>
      <c r="BN16" s="29">
        <v>0.28205444099999999</v>
      </c>
      <c r="BO16" s="29">
        <v>0.24202301400000001</v>
      </c>
    </row>
    <row r="17" spans="1:67" x14ac:dyDescent="0.35">
      <c r="A17" s="28">
        <v>44767</v>
      </c>
      <c r="B17" s="29" t="s">
        <v>87</v>
      </c>
      <c r="C17" s="29" t="s">
        <v>59</v>
      </c>
      <c r="D17" s="29">
        <v>5</v>
      </c>
      <c r="E17" s="30">
        <v>0.68278935185185186</v>
      </c>
      <c r="F17" s="29" t="s">
        <v>44</v>
      </c>
      <c r="G17" s="29" t="s">
        <v>45</v>
      </c>
      <c r="H17" s="29">
        <v>343.29</v>
      </c>
      <c r="I17" s="29">
        <v>4</v>
      </c>
      <c r="J17" s="29">
        <v>0.42899999999999999</v>
      </c>
      <c r="K17" s="29">
        <v>0.17</v>
      </c>
      <c r="L17" s="29">
        <v>80</v>
      </c>
      <c r="M17" s="29">
        <v>1</v>
      </c>
      <c r="N17" s="29">
        <v>-0.32800000000000001</v>
      </c>
      <c r="O17" s="29">
        <v>-0.217</v>
      </c>
      <c r="P17" s="29">
        <v>0.85399999999999998</v>
      </c>
      <c r="Q17" s="29">
        <v>-146.471</v>
      </c>
      <c r="R17" s="29">
        <v>4.0000000000000001E-3</v>
      </c>
      <c r="S17" s="29">
        <v>3.0000000000000001E-3</v>
      </c>
      <c r="T17" s="29">
        <v>1.4E-2</v>
      </c>
      <c r="U17" s="29">
        <v>30.710999999999999</v>
      </c>
      <c r="V17" s="29">
        <v>31.254000000000001</v>
      </c>
      <c r="W17" s="29">
        <v>33.441000000000003</v>
      </c>
      <c r="X17" s="29" t="s">
        <v>35</v>
      </c>
      <c r="Y17" s="29">
        <v>26.042999999999999</v>
      </c>
      <c r="Z17" s="29">
        <v>4.8449999999999998</v>
      </c>
      <c r="AA17" s="29">
        <v>1</v>
      </c>
      <c r="AB17" s="35">
        <v>4.3453959999999996E-3</v>
      </c>
      <c r="AC17" s="31">
        <v>0.31</v>
      </c>
      <c r="AD17" s="31">
        <f t="shared" si="0"/>
        <v>3.8999999999999999E-4</v>
      </c>
      <c r="AE17" s="33">
        <v>8.9063836288926413E-7</v>
      </c>
      <c r="AF17" s="31">
        <v>0.31</v>
      </c>
      <c r="AG17" s="34">
        <v>25.1</v>
      </c>
      <c r="AH17" s="29">
        <f t="shared" si="1"/>
        <v>0.33200000000000002</v>
      </c>
      <c r="AI17" s="35">
        <f t="shared" si="2"/>
        <v>3.9451339241035232E-10</v>
      </c>
      <c r="AJ17" s="36">
        <f t="shared" si="3"/>
        <v>7.4040196256157103</v>
      </c>
      <c r="AK17" s="29">
        <f t="shared" si="4"/>
        <v>0.39328488402174827</v>
      </c>
      <c r="AL17" s="37">
        <f t="shared" si="5"/>
        <v>62606.779949510012</v>
      </c>
      <c r="AM17" s="29">
        <f t="shared" si="6"/>
        <v>1.105E-4</v>
      </c>
      <c r="AN17" s="29">
        <f t="shared" si="7"/>
        <v>0.94020689212534492</v>
      </c>
      <c r="AO17" s="29">
        <f t="shared" si="8"/>
        <v>0.33200000000000002</v>
      </c>
      <c r="AP17" s="29">
        <v>0.37715083478050271</v>
      </c>
      <c r="AQ17" s="29">
        <v>10995</v>
      </c>
      <c r="AR17" s="29"/>
      <c r="AS17" s="29">
        <v>4.693953488</v>
      </c>
      <c r="AT17" s="29">
        <v>7.1419534880000004</v>
      </c>
      <c r="AU17" s="29">
        <v>10.02003339</v>
      </c>
      <c r="AV17" s="29">
        <v>11.48447412</v>
      </c>
      <c r="AW17" s="29">
        <v>18.01520052</v>
      </c>
      <c r="AX17" s="29">
        <v>22.412548510000001</v>
      </c>
      <c r="AY17" s="29">
        <v>29.008570500000001</v>
      </c>
      <c r="AZ17" s="29">
        <v>36.932264150000002</v>
      </c>
      <c r="BA17" s="29">
        <v>46.707665089999999</v>
      </c>
      <c r="BB17" s="29">
        <v>22.019750439999999</v>
      </c>
      <c r="BC17" s="29">
        <v>16.240951720000002</v>
      </c>
      <c r="BD17" s="29">
        <v>2.2740209309999999</v>
      </c>
      <c r="BE17" s="29">
        <v>7.1419534880000004</v>
      </c>
      <c r="BF17" s="29">
        <v>19.103636959999999</v>
      </c>
      <c r="BG17" s="29">
        <v>1.726982442</v>
      </c>
      <c r="BH17" s="29">
        <v>4.6434571470000003</v>
      </c>
      <c r="BI17" s="29">
        <v>48.870465230000001</v>
      </c>
      <c r="BJ17" s="29">
        <v>4.7747700460000004</v>
      </c>
      <c r="BK17" s="29">
        <v>1.253695891</v>
      </c>
      <c r="BL17" s="29">
        <v>0.22089525400000001</v>
      </c>
      <c r="BM17" s="29">
        <v>0.244426064</v>
      </c>
      <c r="BN17" s="29">
        <v>0.28205444099999999</v>
      </c>
      <c r="BO17" s="29">
        <v>0.24202301400000001</v>
      </c>
    </row>
    <row r="18" spans="1:67" x14ac:dyDescent="0.35">
      <c r="A18" s="28">
        <v>44767</v>
      </c>
      <c r="B18" s="29" t="s">
        <v>87</v>
      </c>
      <c r="C18" s="29" t="s">
        <v>59</v>
      </c>
      <c r="D18" s="29">
        <v>5</v>
      </c>
      <c r="E18" s="30">
        <v>0.68278935185185186</v>
      </c>
      <c r="F18" s="29" t="s">
        <v>44</v>
      </c>
      <c r="G18" s="29" t="s">
        <v>45</v>
      </c>
      <c r="H18" s="29">
        <v>343.29</v>
      </c>
      <c r="I18" s="29">
        <v>4</v>
      </c>
      <c r="J18" s="29">
        <v>0.42899999999999999</v>
      </c>
      <c r="K18" s="29">
        <v>0.17</v>
      </c>
      <c r="L18" s="29">
        <v>80</v>
      </c>
      <c r="M18" s="29">
        <v>1</v>
      </c>
      <c r="N18" s="29">
        <v>-0.32800000000000001</v>
      </c>
      <c r="O18" s="29">
        <v>-0.217</v>
      </c>
      <c r="P18" s="29">
        <v>0.85399999999999998</v>
      </c>
      <c r="Q18" s="29">
        <v>-146.471</v>
      </c>
      <c r="R18" s="29">
        <v>4.0000000000000001E-3</v>
      </c>
      <c r="S18" s="29">
        <v>3.0000000000000001E-3</v>
      </c>
      <c r="T18" s="29">
        <v>1.4E-2</v>
      </c>
      <c r="U18" s="29">
        <v>30.710999999999999</v>
      </c>
      <c r="V18" s="29">
        <v>31.254000000000001</v>
      </c>
      <c r="W18" s="29">
        <v>33.441000000000003</v>
      </c>
      <c r="X18" s="29" t="s">
        <v>35</v>
      </c>
      <c r="Y18" s="29">
        <v>26.042999999999999</v>
      </c>
      <c r="Z18" s="29">
        <v>4.8449999999999998</v>
      </c>
      <c r="AA18" s="29">
        <v>1</v>
      </c>
      <c r="AB18" s="32"/>
      <c r="AC18" s="31">
        <v>0.33999999999999997</v>
      </c>
      <c r="AD18" s="31">
        <f t="shared" si="0"/>
        <v>3.8999999999999999E-4</v>
      </c>
      <c r="AE18" s="33">
        <v>8.9063836288926413E-7</v>
      </c>
      <c r="AF18" s="31">
        <v>0.33999999999999997</v>
      </c>
      <c r="AG18" s="34">
        <v>25.1</v>
      </c>
      <c r="AH18" s="29">
        <f t="shared" si="1"/>
        <v>0.33200000000000002</v>
      </c>
      <c r="AI18" s="35">
        <f t="shared" si="2"/>
        <v>0</v>
      </c>
      <c r="AJ18" s="36">
        <f t="shared" si="3"/>
        <v>0</v>
      </c>
      <c r="AK18" s="29">
        <f t="shared" si="4"/>
        <v>0.39328488402174827</v>
      </c>
      <c r="AL18" s="37">
        <f t="shared" si="5"/>
        <v>62606.779949510012</v>
      </c>
      <c r="AM18" s="29">
        <f t="shared" si="6"/>
        <v>1.105E-4</v>
      </c>
      <c r="AN18" s="29">
        <f t="shared" si="7"/>
        <v>0.94020689212534492</v>
      </c>
      <c r="AO18" s="29">
        <f t="shared" si="8"/>
        <v>0.33200000000000002</v>
      </c>
      <c r="AP18" s="29">
        <v>0.37715083478050271</v>
      </c>
      <c r="AQ18" s="29">
        <v>10995</v>
      </c>
      <c r="AR18" s="29"/>
      <c r="AS18" s="29">
        <v>4.693953488</v>
      </c>
      <c r="AT18" s="29">
        <v>7.1419534880000004</v>
      </c>
      <c r="AU18" s="29">
        <v>10.02003339</v>
      </c>
      <c r="AV18" s="29">
        <v>11.48447412</v>
      </c>
      <c r="AW18" s="29">
        <v>18.01520052</v>
      </c>
      <c r="AX18" s="29">
        <v>22.412548510000001</v>
      </c>
      <c r="AY18" s="29">
        <v>29.008570500000001</v>
      </c>
      <c r="AZ18" s="29">
        <v>36.932264150000002</v>
      </c>
      <c r="BA18" s="29">
        <v>46.707665089999999</v>
      </c>
      <c r="BB18" s="29">
        <v>22.019750439999999</v>
      </c>
      <c r="BC18" s="29">
        <v>16.240951720000002</v>
      </c>
      <c r="BD18" s="29">
        <v>2.2740209309999999</v>
      </c>
      <c r="BE18" s="29">
        <v>7.1419534880000004</v>
      </c>
      <c r="BF18" s="29">
        <v>19.103636959999999</v>
      </c>
      <c r="BG18" s="29">
        <v>1.726982442</v>
      </c>
      <c r="BH18" s="29">
        <v>4.6434571470000003</v>
      </c>
      <c r="BI18" s="29">
        <v>48.870465230000001</v>
      </c>
      <c r="BJ18" s="29">
        <v>4.7747700460000004</v>
      </c>
      <c r="BK18" s="29">
        <v>1.253695891</v>
      </c>
      <c r="BL18" s="29">
        <v>0.22089525400000001</v>
      </c>
      <c r="BM18" s="29">
        <v>0.244426064</v>
      </c>
      <c r="BN18" s="29">
        <v>0.28205444099999999</v>
      </c>
      <c r="BO18" s="29">
        <v>0.24202301400000001</v>
      </c>
    </row>
    <row r="19" spans="1:67" x14ac:dyDescent="0.35">
      <c r="A19" s="17">
        <v>44767</v>
      </c>
      <c r="B19" s="18" t="s">
        <v>87</v>
      </c>
      <c r="C19" s="18" t="s">
        <v>56</v>
      </c>
      <c r="D19" s="18">
        <v>2</v>
      </c>
      <c r="E19" s="19">
        <v>0.67481481481481476</v>
      </c>
      <c r="F19" s="18" t="s">
        <v>38</v>
      </c>
      <c r="G19" s="18" t="s">
        <v>39</v>
      </c>
      <c r="H19" s="18">
        <v>343.3</v>
      </c>
      <c r="I19" s="18">
        <v>3</v>
      </c>
      <c r="J19" s="18">
        <v>0.29599999999999999</v>
      </c>
      <c r="K19" s="18">
        <v>0.1</v>
      </c>
      <c r="L19" s="18">
        <v>80</v>
      </c>
      <c r="M19" s="18">
        <v>2</v>
      </c>
      <c r="N19" s="18">
        <v>2.5000000000000001E-2</v>
      </c>
      <c r="O19" s="18">
        <v>-4.0000000000000001E-3</v>
      </c>
      <c r="P19" s="18">
        <v>1.4999999999999999E-2</v>
      </c>
      <c r="Q19" s="18">
        <v>-9.657</v>
      </c>
      <c r="R19" s="18">
        <v>1E-3</v>
      </c>
      <c r="S19" s="18">
        <v>1E-3</v>
      </c>
      <c r="T19" s="18">
        <v>4.0000000000000001E-3</v>
      </c>
      <c r="U19" s="18">
        <v>32.840000000000003</v>
      </c>
      <c r="V19" s="18">
        <v>32.741999999999997</v>
      </c>
      <c r="W19" s="18">
        <v>34.738999999999997</v>
      </c>
      <c r="X19" s="18" t="s">
        <v>35</v>
      </c>
      <c r="Y19" s="18">
        <v>26.076000000000001</v>
      </c>
      <c r="Z19" s="18">
        <v>3.9119999999999999</v>
      </c>
      <c r="AA19" s="18">
        <v>1</v>
      </c>
      <c r="AB19" s="21">
        <v>8.3583549999999996E-3</v>
      </c>
      <c r="AC19" s="20">
        <v>3.999999999999998E-2</v>
      </c>
      <c r="AD19" s="20">
        <f t="shared" si="0"/>
        <v>3.8999999999999999E-4</v>
      </c>
      <c r="AE19" s="22">
        <v>8.9664849122981502E-7</v>
      </c>
      <c r="AF19" s="20">
        <v>3.999999999999998E-2</v>
      </c>
      <c r="AG19" s="23">
        <v>24.8</v>
      </c>
      <c r="AH19" s="18">
        <f t="shared" si="1"/>
        <v>2.6000000000000002E-2</v>
      </c>
      <c r="AI19" s="24">
        <f t="shared" si="2"/>
        <v>7.6396599387494198E-10</v>
      </c>
      <c r="AJ19" s="25">
        <f t="shared" si="3"/>
        <v>0.8014716033629381</v>
      </c>
      <c r="AK19" s="18">
        <f t="shared" si="4"/>
        <v>2.5317977802344328E-2</v>
      </c>
      <c r="AL19" s="26">
        <f t="shared" si="5"/>
        <v>2788.1606052457396</v>
      </c>
      <c r="AM19" s="18">
        <f t="shared" si="6"/>
        <v>9.0000000000000002E-6</v>
      </c>
      <c r="AN19" s="18">
        <f t="shared" si="7"/>
        <v>2.9427877939124322E-2</v>
      </c>
      <c r="AO19" s="18">
        <f t="shared" si="8"/>
        <v>2.6000000000000002E-2</v>
      </c>
      <c r="AP19" s="18">
        <v>0.2519090712212525</v>
      </c>
      <c r="AQ19" s="18">
        <v>13360</v>
      </c>
      <c r="AR19" s="18"/>
      <c r="AS19" s="18">
        <v>0.60750000000000004</v>
      </c>
      <c r="AT19" s="18">
        <v>5.048549618</v>
      </c>
      <c r="AU19" s="18">
        <v>8.538461538</v>
      </c>
      <c r="AV19" s="18">
        <v>10.06153846</v>
      </c>
      <c r="AW19" s="18">
        <v>16.2252422</v>
      </c>
      <c r="AX19" s="18">
        <v>20.68503767</v>
      </c>
      <c r="AY19" s="18">
        <v>27.374730889999999</v>
      </c>
      <c r="AZ19" s="18">
        <v>31.388546819999998</v>
      </c>
      <c r="BA19" s="18">
        <v>43.000118759999999</v>
      </c>
      <c r="BB19" s="18">
        <v>20.08436257</v>
      </c>
      <c r="BC19" s="18">
        <v>12.588353189999999</v>
      </c>
      <c r="BD19" s="18">
        <v>2.4934593390000002</v>
      </c>
      <c r="BE19" s="18">
        <v>5.048549618</v>
      </c>
      <c r="BF19" s="18">
        <v>18.941567769999999</v>
      </c>
      <c r="BG19" s="18">
        <v>2.2351895559999999</v>
      </c>
      <c r="BH19" s="18">
        <v>4.8749597920000003</v>
      </c>
      <c r="BI19" s="18">
        <v>52.47901426</v>
      </c>
      <c r="BJ19" s="18">
        <v>34.049444729999998</v>
      </c>
      <c r="BK19" s="18">
        <v>8.0561247900000001</v>
      </c>
      <c r="BL19" s="18">
        <v>0.22654328500000001</v>
      </c>
      <c r="BM19" s="18">
        <v>0.24696822600000001</v>
      </c>
      <c r="BN19" s="18">
        <v>0.223597924</v>
      </c>
      <c r="BO19" s="18">
        <v>0.21537224299999999</v>
      </c>
    </row>
    <row r="20" spans="1:67" x14ac:dyDescent="0.35">
      <c r="A20" s="17">
        <v>44767</v>
      </c>
      <c r="B20" s="18" t="s">
        <v>87</v>
      </c>
      <c r="C20" s="18" t="s">
        <v>56</v>
      </c>
      <c r="D20" s="18">
        <v>2</v>
      </c>
      <c r="E20" s="19">
        <v>0.67481481481481476</v>
      </c>
      <c r="F20" s="18" t="s">
        <v>38</v>
      </c>
      <c r="G20" s="18" t="s">
        <v>39</v>
      </c>
      <c r="H20" s="18">
        <v>343.3</v>
      </c>
      <c r="I20" s="18">
        <v>3</v>
      </c>
      <c r="J20" s="18">
        <v>0.29599999999999999</v>
      </c>
      <c r="K20" s="18">
        <v>0.1</v>
      </c>
      <c r="L20" s="18">
        <v>80</v>
      </c>
      <c r="M20" s="18">
        <v>2</v>
      </c>
      <c r="N20" s="18">
        <v>2.5000000000000001E-2</v>
      </c>
      <c r="O20" s="18">
        <v>-4.0000000000000001E-3</v>
      </c>
      <c r="P20" s="18">
        <v>1.4999999999999999E-2</v>
      </c>
      <c r="Q20" s="18">
        <v>-9.657</v>
      </c>
      <c r="R20" s="18">
        <v>1E-3</v>
      </c>
      <c r="S20" s="18">
        <v>1E-3</v>
      </c>
      <c r="T20" s="18">
        <v>4.0000000000000001E-3</v>
      </c>
      <c r="U20" s="18">
        <v>32.840000000000003</v>
      </c>
      <c r="V20" s="18">
        <v>32.741999999999997</v>
      </c>
      <c r="W20" s="18">
        <v>34.738999999999997</v>
      </c>
      <c r="X20" s="18" t="s">
        <v>35</v>
      </c>
      <c r="Y20" s="18">
        <v>26.076000000000001</v>
      </c>
      <c r="Z20" s="18">
        <v>3.9119999999999999</v>
      </c>
      <c r="AA20" s="18">
        <v>1</v>
      </c>
      <c r="AB20" s="24">
        <v>8.1024389999999995E-3</v>
      </c>
      <c r="AC20" s="20">
        <v>9.9999999999999978E-2</v>
      </c>
      <c r="AD20" s="20">
        <f t="shared" si="0"/>
        <v>3.8999999999999999E-4</v>
      </c>
      <c r="AE20" s="22">
        <v>8.9664849122981502E-7</v>
      </c>
      <c r="AF20" s="20">
        <v>9.9999999999999978E-2</v>
      </c>
      <c r="AG20" s="23">
        <v>24.8</v>
      </c>
      <c r="AH20" s="18">
        <f t="shared" si="1"/>
        <v>2.6000000000000002E-2</v>
      </c>
      <c r="AI20" s="24">
        <f t="shared" si="2"/>
        <v>7.4057489343849233E-10</v>
      </c>
      <c r="AJ20" s="25">
        <f t="shared" si="3"/>
        <v>0.78910649555160917</v>
      </c>
      <c r="AK20" s="18">
        <f t="shared" si="4"/>
        <v>2.5317977802344328E-2</v>
      </c>
      <c r="AL20" s="26">
        <f t="shared" si="5"/>
        <v>2788.1606052457396</v>
      </c>
      <c r="AM20" s="18">
        <f t="shared" si="6"/>
        <v>9.0000000000000002E-6</v>
      </c>
      <c r="AN20" s="18">
        <f t="shared" si="7"/>
        <v>2.9427877939124322E-2</v>
      </c>
      <c r="AO20" s="18">
        <f t="shared" si="8"/>
        <v>2.6000000000000002E-2</v>
      </c>
      <c r="AP20" s="18">
        <v>0.2519090712212525</v>
      </c>
      <c r="AQ20" s="18">
        <v>13360</v>
      </c>
      <c r="AR20" s="18"/>
      <c r="AS20" s="18">
        <v>0.60750000000000004</v>
      </c>
      <c r="AT20" s="18">
        <v>5.048549618</v>
      </c>
      <c r="AU20" s="18">
        <v>8.538461538</v>
      </c>
      <c r="AV20" s="18">
        <v>10.06153846</v>
      </c>
      <c r="AW20" s="18">
        <v>16.2252422</v>
      </c>
      <c r="AX20" s="18">
        <v>20.68503767</v>
      </c>
      <c r="AY20" s="18">
        <v>27.374730889999999</v>
      </c>
      <c r="AZ20" s="18">
        <v>31.388546819999998</v>
      </c>
      <c r="BA20" s="18">
        <v>43.000118759999999</v>
      </c>
      <c r="BB20" s="18">
        <v>20.08436257</v>
      </c>
      <c r="BC20" s="18">
        <v>12.588353189999999</v>
      </c>
      <c r="BD20" s="18">
        <v>2.4934593390000002</v>
      </c>
      <c r="BE20" s="18">
        <v>5.048549618</v>
      </c>
      <c r="BF20" s="18">
        <v>18.941567769999999</v>
      </c>
      <c r="BG20" s="18">
        <v>2.2351895559999999</v>
      </c>
      <c r="BH20" s="18">
        <v>4.8749597920000003</v>
      </c>
      <c r="BI20" s="18">
        <v>52.47901426</v>
      </c>
      <c r="BJ20" s="18">
        <v>34.049444729999998</v>
      </c>
      <c r="BK20" s="18">
        <v>8.0561247900000001</v>
      </c>
      <c r="BL20" s="18">
        <v>0.22654328500000001</v>
      </c>
      <c r="BM20" s="18">
        <v>0.24696822600000001</v>
      </c>
      <c r="BN20" s="18">
        <v>0.223597924</v>
      </c>
      <c r="BO20" s="18">
        <v>0.21537224299999999</v>
      </c>
    </row>
    <row r="21" spans="1:67" x14ac:dyDescent="0.35">
      <c r="A21" s="17">
        <v>44767</v>
      </c>
      <c r="B21" s="18" t="s">
        <v>87</v>
      </c>
      <c r="C21" s="18" t="s">
        <v>56</v>
      </c>
      <c r="D21" s="18">
        <v>2</v>
      </c>
      <c r="E21" s="19">
        <v>0.67481481481481476</v>
      </c>
      <c r="F21" s="18" t="s">
        <v>38</v>
      </c>
      <c r="G21" s="18" t="s">
        <v>39</v>
      </c>
      <c r="H21" s="18">
        <v>343.3</v>
      </c>
      <c r="I21" s="18">
        <v>3</v>
      </c>
      <c r="J21" s="18">
        <v>0.29599999999999999</v>
      </c>
      <c r="K21" s="18">
        <v>0.1</v>
      </c>
      <c r="L21" s="18">
        <v>80</v>
      </c>
      <c r="M21" s="18">
        <v>2</v>
      </c>
      <c r="N21" s="18">
        <v>2.5000000000000001E-2</v>
      </c>
      <c r="O21" s="18">
        <v>-4.0000000000000001E-3</v>
      </c>
      <c r="P21" s="18">
        <v>1.4999999999999999E-2</v>
      </c>
      <c r="Q21" s="18">
        <v>-9.657</v>
      </c>
      <c r="R21" s="18">
        <v>1E-3</v>
      </c>
      <c r="S21" s="18">
        <v>1E-3</v>
      </c>
      <c r="T21" s="18">
        <v>4.0000000000000001E-3</v>
      </c>
      <c r="U21" s="18">
        <v>32.840000000000003</v>
      </c>
      <c r="V21" s="18">
        <v>32.741999999999997</v>
      </c>
      <c r="W21" s="18">
        <v>34.738999999999997</v>
      </c>
      <c r="X21" s="18" t="s">
        <v>35</v>
      </c>
      <c r="Y21" s="18">
        <v>26.076000000000001</v>
      </c>
      <c r="Z21" s="18">
        <v>3.9119999999999999</v>
      </c>
      <c r="AA21" s="18">
        <v>1</v>
      </c>
      <c r="AB21" s="24"/>
      <c r="AC21" s="20">
        <v>0.15999999999999998</v>
      </c>
      <c r="AD21" s="20">
        <f t="shared" si="0"/>
        <v>3.8999999999999999E-4</v>
      </c>
      <c r="AE21" s="22">
        <v>8.9664849122981502E-7</v>
      </c>
      <c r="AF21" s="20">
        <v>0.15999999999999998</v>
      </c>
      <c r="AG21" s="23">
        <v>24.8</v>
      </c>
      <c r="AH21" s="18">
        <f t="shared" si="1"/>
        <v>2.6000000000000002E-2</v>
      </c>
      <c r="AI21" s="24">
        <f t="shared" si="2"/>
        <v>0</v>
      </c>
      <c r="AJ21" s="25">
        <f t="shared" si="3"/>
        <v>0</v>
      </c>
      <c r="AK21" s="18">
        <f t="shared" si="4"/>
        <v>2.5317977802344328E-2</v>
      </c>
      <c r="AL21" s="26">
        <f t="shared" si="5"/>
        <v>2788.1606052457396</v>
      </c>
      <c r="AM21" s="18">
        <f t="shared" si="6"/>
        <v>9.0000000000000002E-6</v>
      </c>
      <c r="AN21" s="18">
        <f t="shared" si="7"/>
        <v>2.9427877939124322E-2</v>
      </c>
      <c r="AO21" s="18">
        <f t="shared" si="8"/>
        <v>2.6000000000000002E-2</v>
      </c>
      <c r="AP21" s="18">
        <v>0.2519090712212525</v>
      </c>
      <c r="AQ21" s="18">
        <v>13360</v>
      </c>
      <c r="AR21" s="18"/>
      <c r="AS21" s="18">
        <v>0.60750000000000004</v>
      </c>
      <c r="AT21" s="18">
        <v>5.048549618</v>
      </c>
      <c r="AU21" s="18">
        <v>8.538461538</v>
      </c>
      <c r="AV21" s="18">
        <v>10.06153846</v>
      </c>
      <c r="AW21" s="18">
        <v>16.2252422</v>
      </c>
      <c r="AX21" s="18">
        <v>20.68503767</v>
      </c>
      <c r="AY21" s="18">
        <v>27.374730889999999</v>
      </c>
      <c r="AZ21" s="18">
        <v>31.388546819999998</v>
      </c>
      <c r="BA21" s="18">
        <v>43.000118759999999</v>
      </c>
      <c r="BB21" s="18">
        <v>20.08436257</v>
      </c>
      <c r="BC21" s="18">
        <v>12.588353189999999</v>
      </c>
      <c r="BD21" s="18">
        <v>2.4934593390000002</v>
      </c>
      <c r="BE21" s="18">
        <v>5.048549618</v>
      </c>
      <c r="BF21" s="18">
        <v>18.941567769999999</v>
      </c>
      <c r="BG21" s="18">
        <v>2.2351895559999999</v>
      </c>
      <c r="BH21" s="18">
        <v>4.8749597920000003</v>
      </c>
      <c r="BI21" s="18">
        <v>52.47901426</v>
      </c>
      <c r="BJ21" s="18">
        <v>34.049444729999998</v>
      </c>
      <c r="BK21" s="18">
        <v>8.0561247900000001</v>
      </c>
      <c r="BL21" s="18">
        <v>0.22654328500000001</v>
      </c>
      <c r="BM21" s="18">
        <v>0.24696822600000001</v>
      </c>
      <c r="BN21" s="18">
        <v>0.223597924</v>
      </c>
      <c r="BO21" s="18">
        <v>0.21537224299999999</v>
      </c>
    </row>
    <row r="22" spans="1:67" x14ac:dyDescent="0.35">
      <c r="A22" s="17">
        <v>44767</v>
      </c>
      <c r="B22" s="18" t="s">
        <v>87</v>
      </c>
      <c r="C22" s="18" t="s">
        <v>56</v>
      </c>
      <c r="D22" s="18">
        <v>2</v>
      </c>
      <c r="E22" s="19">
        <v>0.67481481481481476</v>
      </c>
      <c r="F22" s="18" t="s">
        <v>38</v>
      </c>
      <c r="G22" s="18" t="s">
        <v>39</v>
      </c>
      <c r="H22" s="18">
        <v>343.3</v>
      </c>
      <c r="I22" s="18">
        <v>3</v>
      </c>
      <c r="J22" s="18">
        <v>0.29599999999999999</v>
      </c>
      <c r="K22" s="18">
        <v>0.1</v>
      </c>
      <c r="L22" s="18">
        <v>80</v>
      </c>
      <c r="M22" s="18">
        <v>2</v>
      </c>
      <c r="N22" s="18">
        <v>2.5000000000000001E-2</v>
      </c>
      <c r="O22" s="18">
        <v>-4.0000000000000001E-3</v>
      </c>
      <c r="P22" s="18">
        <v>1.4999999999999999E-2</v>
      </c>
      <c r="Q22" s="18">
        <v>-9.657</v>
      </c>
      <c r="R22" s="18">
        <v>1E-3</v>
      </c>
      <c r="S22" s="18">
        <v>1E-3</v>
      </c>
      <c r="T22" s="18">
        <v>4.0000000000000001E-3</v>
      </c>
      <c r="U22" s="18">
        <v>32.840000000000003</v>
      </c>
      <c r="V22" s="18">
        <v>32.741999999999997</v>
      </c>
      <c r="W22" s="18">
        <v>34.738999999999997</v>
      </c>
      <c r="X22" s="18" t="s">
        <v>35</v>
      </c>
      <c r="Y22" s="18">
        <v>26.076000000000001</v>
      </c>
      <c r="Z22" s="18">
        <v>3.9119999999999999</v>
      </c>
      <c r="AA22" s="18">
        <v>1</v>
      </c>
      <c r="AB22" s="24">
        <v>8.3917799999999999E-4</v>
      </c>
      <c r="AC22" s="20">
        <v>0.21999999999999997</v>
      </c>
      <c r="AD22" s="20">
        <f t="shared" si="0"/>
        <v>3.8999999999999999E-4</v>
      </c>
      <c r="AE22" s="22">
        <v>8.9664849122981502E-7</v>
      </c>
      <c r="AF22" s="20">
        <v>0.21999999999999997</v>
      </c>
      <c r="AG22" s="23">
        <v>24.8</v>
      </c>
      <c r="AH22" s="18">
        <f t="shared" si="1"/>
        <v>2.6000000000000002E-2</v>
      </c>
      <c r="AI22" s="24">
        <f t="shared" si="2"/>
        <v>7.6702108825000377E-11</v>
      </c>
      <c r="AJ22" s="25">
        <f t="shared" si="3"/>
        <v>0.25395383651893738</v>
      </c>
      <c r="AK22" s="18">
        <f t="shared" si="4"/>
        <v>2.5317977802344328E-2</v>
      </c>
      <c r="AL22" s="26">
        <f t="shared" si="5"/>
        <v>2788.1606052457396</v>
      </c>
      <c r="AM22" s="18">
        <f t="shared" si="6"/>
        <v>9.0000000000000002E-6</v>
      </c>
      <c r="AN22" s="18">
        <f t="shared" si="7"/>
        <v>2.9427877939124322E-2</v>
      </c>
      <c r="AO22" s="18">
        <f t="shared" si="8"/>
        <v>2.6000000000000002E-2</v>
      </c>
      <c r="AP22" s="18">
        <v>0.2519090712212525</v>
      </c>
      <c r="AQ22" s="18">
        <v>13360</v>
      </c>
      <c r="AR22" s="18"/>
      <c r="AS22" s="18">
        <v>0.60750000000000004</v>
      </c>
      <c r="AT22" s="18">
        <v>5.048549618</v>
      </c>
      <c r="AU22" s="18">
        <v>8.538461538</v>
      </c>
      <c r="AV22" s="18">
        <v>10.06153846</v>
      </c>
      <c r="AW22" s="18">
        <v>16.2252422</v>
      </c>
      <c r="AX22" s="18">
        <v>20.68503767</v>
      </c>
      <c r="AY22" s="18">
        <v>27.374730889999999</v>
      </c>
      <c r="AZ22" s="18">
        <v>31.388546819999998</v>
      </c>
      <c r="BA22" s="18">
        <v>43.000118759999999</v>
      </c>
      <c r="BB22" s="18">
        <v>20.08436257</v>
      </c>
      <c r="BC22" s="18">
        <v>12.588353189999999</v>
      </c>
      <c r="BD22" s="18">
        <v>2.4934593390000002</v>
      </c>
      <c r="BE22" s="18">
        <v>5.048549618</v>
      </c>
      <c r="BF22" s="18">
        <v>18.941567769999999</v>
      </c>
      <c r="BG22" s="18">
        <v>2.2351895559999999</v>
      </c>
      <c r="BH22" s="18">
        <v>4.8749597920000003</v>
      </c>
      <c r="BI22" s="18">
        <v>52.47901426</v>
      </c>
      <c r="BJ22" s="18">
        <v>34.049444729999998</v>
      </c>
      <c r="BK22" s="18">
        <v>8.0561247900000001</v>
      </c>
      <c r="BL22" s="18">
        <v>0.22654328500000001</v>
      </c>
      <c r="BM22" s="18">
        <v>0.24696822600000001</v>
      </c>
      <c r="BN22" s="18">
        <v>0.223597924</v>
      </c>
      <c r="BO22" s="18">
        <v>0.21537224299999999</v>
      </c>
    </row>
    <row r="23" spans="1:67" x14ac:dyDescent="0.35">
      <c r="A23" s="17">
        <v>44767</v>
      </c>
      <c r="B23" s="18" t="s">
        <v>87</v>
      </c>
      <c r="C23" s="18" t="s">
        <v>56</v>
      </c>
      <c r="D23" s="18">
        <v>2</v>
      </c>
      <c r="E23" s="19">
        <v>0.67481481481481476</v>
      </c>
      <c r="F23" s="18" t="s">
        <v>38</v>
      </c>
      <c r="G23" s="18" t="s">
        <v>39</v>
      </c>
      <c r="H23" s="18">
        <v>343.3</v>
      </c>
      <c r="I23" s="18">
        <v>3</v>
      </c>
      <c r="J23" s="18">
        <v>0.29599999999999999</v>
      </c>
      <c r="K23" s="18">
        <v>0.1</v>
      </c>
      <c r="L23" s="18">
        <v>80</v>
      </c>
      <c r="M23" s="18">
        <v>2</v>
      </c>
      <c r="N23" s="18">
        <v>2.5000000000000001E-2</v>
      </c>
      <c r="O23" s="18">
        <v>-4.0000000000000001E-3</v>
      </c>
      <c r="P23" s="18">
        <v>1.4999999999999999E-2</v>
      </c>
      <c r="Q23" s="18">
        <v>-9.657</v>
      </c>
      <c r="R23" s="18">
        <v>1E-3</v>
      </c>
      <c r="S23" s="18">
        <v>1E-3</v>
      </c>
      <c r="T23" s="18">
        <v>4.0000000000000001E-3</v>
      </c>
      <c r="U23" s="18">
        <v>32.840000000000003</v>
      </c>
      <c r="V23" s="18">
        <v>32.741999999999997</v>
      </c>
      <c r="W23" s="18">
        <v>34.738999999999997</v>
      </c>
      <c r="X23" s="18" t="s">
        <v>35</v>
      </c>
      <c r="Y23" s="18">
        <v>26.076000000000001</v>
      </c>
      <c r="Z23" s="18">
        <v>3.9119999999999999</v>
      </c>
      <c r="AA23" s="18">
        <v>1</v>
      </c>
      <c r="AB23" s="24">
        <v>5.4526499999999996E-4</v>
      </c>
      <c r="AC23" s="20">
        <v>0.27999999999999997</v>
      </c>
      <c r="AD23" s="20">
        <f t="shared" si="0"/>
        <v>3.8999999999999999E-4</v>
      </c>
      <c r="AE23" s="22">
        <v>8.9664849122981502E-7</v>
      </c>
      <c r="AF23" s="20">
        <v>0.27999999999999997</v>
      </c>
      <c r="AG23" s="23">
        <v>24.8</v>
      </c>
      <c r="AH23" s="18">
        <f t="shared" si="1"/>
        <v>2.6000000000000002E-2</v>
      </c>
      <c r="AI23" s="24">
        <f t="shared" si="2"/>
        <v>4.9838026459778292E-11</v>
      </c>
      <c r="AJ23" s="25">
        <f t="shared" si="3"/>
        <v>0.20470645812226007</v>
      </c>
      <c r="AK23" s="18">
        <f t="shared" si="4"/>
        <v>2.5317977802344328E-2</v>
      </c>
      <c r="AL23" s="26">
        <f t="shared" si="5"/>
        <v>2788.1606052457396</v>
      </c>
      <c r="AM23" s="18">
        <f t="shared" si="6"/>
        <v>9.0000000000000002E-6</v>
      </c>
      <c r="AN23" s="18">
        <f t="shared" si="7"/>
        <v>2.9427877939124322E-2</v>
      </c>
      <c r="AO23" s="18">
        <f t="shared" si="8"/>
        <v>2.6000000000000002E-2</v>
      </c>
      <c r="AP23" s="18">
        <v>0.2519090712212525</v>
      </c>
      <c r="AQ23" s="18">
        <v>13360</v>
      </c>
      <c r="AR23" s="18"/>
      <c r="AS23" s="18">
        <v>0.60750000000000004</v>
      </c>
      <c r="AT23" s="18">
        <v>5.048549618</v>
      </c>
      <c r="AU23" s="18">
        <v>8.538461538</v>
      </c>
      <c r="AV23" s="18">
        <v>10.06153846</v>
      </c>
      <c r="AW23" s="18">
        <v>16.2252422</v>
      </c>
      <c r="AX23" s="18">
        <v>20.68503767</v>
      </c>
      <c r="AY23" s="18">
        <v>27.374730889999999</v>
      </c>
      <c r="AZ23" s="18">
        <v>31.388546819999998</v>
      </c>
      <c r="BA23" s="18">
        <v>43.000118759999999</v>
      </c>
      <c r="BB23" s="18">
        <v>20.08436257</v>
      </c>
      <c r="BC23" s="18">
        <v>12.588353189999999</v>
      </c>
      <c r="BD23" s="18">
        <v>2.4934593390000002</v>
      </c>
      <c r="BE23" s="18">
        <v>5.048549618</v>
      </c>
      <c r="BF23" s="18">
        <v>18.941567769999999</v>
      </c>
      <c r="BG23" s="18">
        <v>2.2351895559999999</v>
      </c>
      <c r="BH23" s="18">
        <v>4.8749597920000003</v>
      </c>
      <c r="BI23" s="18">
        <v>52.47901426</v>
      </c>
      <c r="BJ23" s="18">
        <v>34.049444729999998</v>
      </c>
      <c r="BK23" s="18">
        <v>8.0561247900000001</v>
      </c>
      <c r="BL23" s="18">
        <v>0.22654328500000001</v>
      </c>
      <c r="BM23" s="18">
        <v>0.24696822600000001</v>
      </c>
      <c r="BN23" s="18">
        <v>0.223597924</v>
      </c>
      <c r="BO23" s="18">
        <v>0.21537224299999999</v>
      </c>
    </row>
    <row r="24" spans="1:67" x14ac:dyDescent="0.35">
      <c r="A24" s="17">
        <v>44767</v>
      </c>
      <c r="B24" s="18" t="s">
        <v>87</v>
      </c>
      <c r="C24" s="18" t="s">
        <v>56</v>
      </c>
      <c r="D24" s="18">
        <v>2</v>
      </c>
      <c r="E24" s="19">
        <v>0.67481481481481476</v>
      </c>
      <c r="F24" s="18" t="s">
        <v>38</v>
      </c>
      <c r="G24" s="18" t="s">
        <v>39</v>
      </c>
      <c r="H24" s="18">
        <v>343.3</v>
      </c>
      <c r="I24" s="18">
        <v>3</v>
      </c>
      <c r="J24" s="18">
        <v>0.29599999999999999</v>
      </c>
      <c r="K24" s="18">
        <v>0.1</v>
      </c>
      <c r="L24" s="18">
        <v>80</v>
      </c>
      <c r="M24" s="18">
        <v>2</v>
      </c>
      <c r="N24" s="18">
        <v>2.5000000000000001E-2</v>
      </c>
      <c r="O24" s="18">
        <v>-4.0000000000000001E-3</v>
      </c>
      <c r="P24" s="18">
        <v>1.4999999999999999E-2</v>
      </c>
      <c r="Q24" s="18">
        <v>-9.657</v>
      </c>
      <c r="R24" s="18">
        <v>1E-3</v>
      </c>
      <c r="S24" s="18">
        <v>1E-3</v>
      </c>
      <c r="T24" s="18">
        <v>4.0000000000000001E-3</v>
      </c>
      <c r="U24" s="18">
        <v>32.840000000000003</v>
      </c>
      <c r="V24" s="18">
        <v>32.741999999999997</v>
      </c>
      <c r="W24" s="18">
        <v>34.738999999999997</v>
      </c>
      <c r="X24" s="18" t="s">
        <v>35</v>
      </c>
      <c r="Y24" s="18">
        <v>26.076000000000001</v>
      </c>
      <c r="Z24" s="18">
        <v>3.9119999999999999</v>
      </c>
      <c r="AA24" s="18">
        <v>1</v>
      </c>
      <c r="AB24" s="24">
        <v>2.0692700000000001E-4</v>
      </c>
      <c r="AC24" s="20">
        <v>0.33999999999999997</v>
      </c>
      <c r="AD24" s="20">
        <f t="shared" si="0"/>
        <v>3.8999999999999999E-4</v>
      </c>
      <c r="AE24" s="22">
        <v>8.9664849122981502E-7</v>
      </c>
      <c r="AF24" s="20">
        <v>0.33999999999999997</v>
      </c>
      <c r="AG24" s="23">
        <v>24.8</v>
      </c>
      <c r="AH24" s="18">
        <f t="shared" si="1"/>
        <v>2.6000000000000002E-2</v>
      </c>
      <c r="AI24" s="24">
        <f t="shared" si="2"/>
        <v>1.8913433470408965E-11</v>
      </c>
      <c r="AJ24" s="25">
        <f t="shared" si="3"/>
        <v>0.12610616365698116</v>
      </c>
      <c r="AK24" s="18">
        <f t="shared" si="4"/>
        <v>2.5317977802344328E-2</v>
      </c>
      <c r="AL24" s="26">
        <f t="shared" si="5"/>
        <v>2788.1606052457396</v>
      </c>
      <c r="AM24" s="18">
        <f t="shared" si="6"/>
        <v>9.0000000000000002E-6</v>
      </c>
      <c r="AN24" s="18">
        <f t="shared" si="7"/>
        <v>2.9427877939124322E-2</v>
      </c>
      <c r="AO24" s="18">
        <f t="shared" si="8"/>
        <v>2.6000000000000002E-2</v>
      </c>
      <c r="AP24" s="18">
        <v>0.2519090712212525</v>
      </c>
      <c r="AQ24" s="18">
        <v>13360</v>
      </c>
      <c r="AR24" s="18"/>
      <c r="AS24" s="18">
        <v>0.60750000000000004</v>
      </c>
      <c r="AT24" s="18">
        <v>5.048549618</v>
      </c>
      <c r="AU24" s="18">
        <v>8.538461538</v>
      </c>
      <c r="AV24" s="18">
        <v>10.06153846</v>
      </c>
      <c r="AW24" s="18">
        <v>16.2252422</v>
      </c>
      <c r="AX24" s="18">
        <v>20.68503767</v>
      </c>
      <c r="AY24" s="18">
        <v>27.374730889999999</v>
      </c>
      <c r="AZ24" s="18">
        <v>31.388546819999998</v>
      </c>
      <c r="BA24" s="18">
        <v>43.000118759999999</v>
      </c>
      <c r="BB24" s="18">
        <v>20.08436257</v>
      </c>
      <c r="BC24" s="18">
        <v>12.588353189999999</v>
      </c>
      <c r="BD24" s="18">
        <v>2.4934593390000002</v>
      </c>
      <c r="BE24" s="18">
        <v>5.048549618</v>
      </c>
      <c r="BF24" s="18">
        <v>18.941567769999999</v>
      </c>
      <c r="BG24" s="18">
        <v>2.2351895559999999</v>
      </c>
      <c r="BH24" s="18">
        <v>4.8749597920000003</v>
      </c>
      <c r="BI24" s="18">
        <v>52.47901426</v>
      </c>
      <c r="BJ24" s="18">
        <v>34.049444729999998</v>
      </c>
      <c r="BK24" s="18">
        <v>8.0561247900000001</v>
      </c>
      <c r="BL24" s="18">
        <v>0.22654328500000001</v>
      </c>
      <c r="BM24" s="18">
        <v>0.24696822600000001</v>
      </c>
      <c r="BN24" s="18">
        <v>0.223597924</v>
      </c>
      <c r="BO24" s="18">
        <v>0.21537224299999999</v>
      </c>
    </row>
    <row r="25" spans="1:67" x14ac:dyDescent="0.35">
      <c r="A25" s="17">
        <v>44767</v>
      </c>
      <c r="B25" s="18" t="s">
        <v>87</v>
      </c>
      <c r="C25" s="18" t="s">
        <v>56</v>
      </c>
      <c r="D25" s="18">
        <v>2</v>
      </c>
      <c r="E25" s="19">
        <v>0.67481481481481476</v>
      </c>
      <c r="F25" s="18" t="s">
        <v>38</v>
      </c>
      <c r="G25" s="18" t="s">
        <v>39</v>
      </c>
      <c r="H25" s="18">
        <v>343.3</v>
      </c>
      <c r="I25" s="18">
        <v>3</v>
      </c>
      <c r="J25" s="18">
        <v>0.29599999999999999</v>
      </c>
      <c r="K25" s="18">
        <v>0.1</v>
      </c>
      <c r="L25" s="18">
        <v>80</v>
      </c>
      <c r="M25" s="18">
        <v>2</v>
      </c>
      <c r="N25" s="18">
        <v>2.5000000000000001E-2</v>
      </c>
      <c r="O25" s="18">
        <v>-4.0000000000000001E-3</v>
      </c>
      <c r="P25" s="18">
        <v>1.4999999999999999E-2</v>
      </c>
      <c r="Q25" s="18">
        <v>-9.657</v>
      </c>
      <c r="R25" s="18">
        <v>1E-3</v>
      </c>
      <c r="S25" s="18">
        <v>1E-3</v>
      </c>
      <c r="T25" s="18">
        <v>4.0000000000000001E-3</v>
      </c>
      <c r="U25" s="18">
        <v>32.840000000000003</v>
      </c>
      <c r="V25" s="18">
        <v>32.741999999999997</v>
      </c>
      <c r="W25" s="18">
        <v>34.738999999999997</v>
      </c>
      <c r="X25" s="18" t="s">
        <v>35</v>
      </c>
      <c r="Y25" s="18">
        <v>26.076000000000001</v>
      </c>
      <c r="Z25" s="18">
        <v>3.9119999999999999</v>
      </c>
      <c r="AA25" s="18">
        <v>1</v>
      </c>
      <c r="AB25" s="24">
        <v>9.47046E-4</v>
      </c>
      <c r="AC25" s="20">
        <v>0.39999999999999997</v>
      </c>
      <c r="AD25" s="20">
        <f t="shared" si="0"/>
        <v>3.8999999999999999E-4</v>
      </c>
      <c r="AE25" s="22">
        <v>8.9664849122981502E-7</v>
      </c>
      <c r="AF25" s="20">
        <v>0.39999999999999997</v>
      </c>
      <c r="AG25" s="23">
        <v>24.8</v>
      </c>
      <c r="AH25" s="18">
        <f t="shared" si="1"/>
        <v>2.6000000000000002E-2</v>
      </c>
      <c r="AI25" s="24">
        <f t="shared" si="2"/>
        <v>8.6561403366486375E-11</v>
      </c>
      <c r="AJ25" s="25">
        <f t="shared" si="3"/>
        <v>0.26978218658902708</v>
      </c>
      <c r="AK25" s="18">
        <f t="shared" si="4"/>
        <v>2.5317977802344328E-2</v>
      </c>
      <c r="AL25" s="26">
        <f t="shared" si="5"/>
        <v>2788.1606052457396</v>
      </c>
      <c r="AM25" s="18">
        <f t="shared" si="6"/>
        <v>9.0000000000000002E-6</v>
      </c>
      <c r="AN25" s="18">
        <f t="shared" si="7"/>
        <v>2.9427877939124322E-2</v>
      </c>
      <c r="AO25" s="18">
        <f t="shared" si="8"/>
        <v>2.6000000000000002E-2</v>
      </c>
      <c r="AP25" s="18">
        <v>0.2519090712212525</v>
      </c>
      <c r="AQ25" s="18">
        <v>13360</v>
      </c>
      <c r="AR25" s="18"/>
      <c r="AS25" s="18">
        <v>0.60750000000000004</v>
      </c>
      <c r="AT25" s="18">
        <v>5.048549618</v>
      </c>
      <c r="AU25" s="18">
        <v>8.538461538</v>
      </c>
      <c r="AV25" s="18">
        <v>10.06153846</v>
      </c>
      <c r="AW25" s="18">
        <v>16.2252422</v>
      </c>
      <c r="AX25" s="18">
        <v>20.68503767</v>
      </c>
      <c r="AY25" s="18">
        <v>27.374730889999999</v>
      </c>
      <c r="AZ25" s="18">
        <v>31.388546819999998</v>
      </c>
      <c r="BA25" s="18">
        <v>43.000118759999999</v>
      </c>
      <c r="BB25" s="18">
        <v>20.08436257</v>
      </c>
      <c r="BC25" s="18">
        <v>12.588353189999999</v>
      </c>
      <c r="BD25" s="18">
        <v>2.4934593390000002</v>
      </c>
      <c r="BE25" s="18">
        <v>5.048549618</v>
      </c>
      <c r="BF25" s="18">
        <v>18.941567769999999</v>
      </c>
      <c r="BG25" s="18">
        <v>2.2351895559999999</v>
      </c>
      <c r="BH25" s="18">
        <v>4.8749597920000003</v>
      </c>
      <c r="BI25" s="18">
        <v>52.47901426</v>
      </c>
      <c r="BJ25" s="18">
        <v>34.049444729999998</v>
      </c>
      <c r="BK25" s="18">
        <v>8.0561247900000001</v>
      </c>
      <c r="BL25" s="18">
        <v>0.22654328500000001</v>
      </c>
      <c r="BM25" s="18">
        <v>0.24696822600000001</v>
      </c>
      <c r="BN25" s="18">
        <v>0.223597924</v>
      </c>
      <c r="BO25" s="18">
        <v>0.21537224299999999</v>
      </c>
    </row>
    <row r="26" spans="1:67" x14ac:dyDescent="0.35">
      <c r="A26" s="17">
        <v>44767</v>
      </c>
      <c r="B26" s="18" t="s">
        <v>87</v>
      </c>
      <c r="C26" s="18" t="s">
        <v>56</v>
      </c>
      <c r="D26" s="18">
        <v>2</v>
      </c>
      <c r="E26" s="19">
        <v>0.67481481481481476</v>
      </c>
      <c r="F26" s="18" t="s">
        <v>38</v>
      </c>
      <c r="G26" s="18" t="s">
        <v>39</v>
      </c>
      <c r="H26" s="18">
        <v>343.3</v>
      </c>
      <c r="I26" s="18">
        <v>3</v>
      </c>
      <c r="J26" s="18">
        <v>0.29599999999999999</v>
      </c>
      <c r="K26" s="18">
        <v>0.1</v>
      </c>
      <c r="L26" s="18">
        <v>80</v>
      </c>
      <c r="M26" s="18">
        <v>2</v>
      </c>
      <c r="N26" s="18">
        <v>2.5000000000000001E-2</v>
      </c>
      <c r="O26" s="18">
        <v>-4.0000000000000001E-3</v>
      </c>
      <c r="P26" s="18">
        <v>1.4999999999999999E-2</v>
      </c>
      <c r="Q26" s="18">
        <v>-9.657</v>
      </c>
      <c r="R26" s="18">
        <v>1E-3</v>
      </c>
      <c r="S26" s="18">
        <v>1E-3</v>
      </c>
      <c r="T26" s="18">
        <v>4.0000000000000001E-3</v>
      </c>
      <c r="U26" s="18">
        <v>32.840000000000003</v>
      </c>
      <c r="V26" s="18">
        <v>32.741999999999997</v>
      </c>
      <c r="W26" s="18">
        <v>34.738999999999997</v>
      </c>
      <c r="X26" s="18" t="s">
        <v>35</v>
      </c>
      <c r="Y26" s="18">
        <v>26.076000000000001</v>
      </c>
      <c r="Z26" s="18">
        <v>3.9119999999999999</v>
      </c>
      <c r="AA26" s="18">
        <v>1</v>
      </c>
      <c r="AB26" s="24">
        <v>1.5370499999999999E-4</v>
      </c>
      <c r="AC26" s="20">
        <v>0.45999999999999996</v>
      </c>
      <c r="AD26" s="20">
        <f t="shared" si="0"/>
        <v>3.8999999999999999E-4</v>
      </c>
      <c r="AE26" s="22">
        <v>8.9664849122981502E-7</v>
      </c>
      <c r="AF26" s="20">
        <v>0.45999999999999996</v>
      </c>
      <c r="AG26" s="23">
        <v>24.8</v>
      </c>
      <c r="AH26" s="18">
        <f t="shared" si="1"/>
        <v>2.6000000000000002E-2</v>
      </c>
      <c r="AI26" s="24">
        <f t="shared" si="2"/>
        <v>1.4048864051424944E-11</v>
      </c>
      <c r="AJ26" s="25">
        <f t="shared" si="3"/>
        <v>0.10868553084054897</v>
      </c>
      <c r="AK26" s="18">
        <f t="shared" si="4"/>
        <v>2.5317977802344328E-2</v>
      </c>
      <c r="AL26" s="26">
        <f t="shared" si="5"/>
        <v>2788.1606052457396</v>
      </c>
      <c r="AM26" s="18">
        <f t="shared" si="6"/>
        <v>9.0000000000000002E-6</v>
      </c>
      <c r="AN26" s="18">
        <f t="shared" si="7"/>
        <v>2.9427877939124322E-2</v>
      </c>
      <c r="AO26" s="18">
        <f t="shared" si="8"/>
        <v>2.6000000000000002E-2</v>
      </c>
      <c r="AP26" s="18">
        <v>0.2519090712212525</v>
      </c>
      <c r="AQ26" s="18">
        <v>13360</v>
      </c>
      <c r="AR26" s="18"/>
      <c r="AS26" s="18">
        <v>0.60750000000000004</v>
      </c>
      <c r="AT26" s="18">
        <v>5.048549618</v>
      </c>
      <c r="AU26" s="18">
        <v>8.538461538</v>
      </c>
      <c r="AV26" s="18">
        <v>10.06153846</v>
      </c>
      <c r="AW26" s="18">
        <v>16.2252422</v>
      </c>
      <c r="AX26" s="18">
        <v>20.68503767</v>
      </c>
      <c r="AY26" s="18">
        <v>27.374730889999999</v>
      </c>
      <c r="AZ26" s="18">
        <v>31.388546819999998</v>
      </c>
      <c r="BA26" s="18">
        <v>43.000118759999999</v>
      </c>
      <c r="BB26" s="18">
        <v>20.08436257</v>
      </c>
      <c r="BC26" s="18">
        <v>12.588353189999999</v>
      </c>
      <c r="BD26" s="18">
        <v>2.4934593390000002</v>
      </c>
      <c r="BE26" s="18">
        <v>5.048549618</v>
      </c>
      <c r="BF26" s="18">
        <v>18.941567769999999</v>
      </c>
      <c r="BG26" s="18">
        <v>2.2351895559999999</v>
      </c>
      <c r="BH26" s="18">
        <v>4.8749597920000003</v>
      </c>
      <c r="BI26" s="18">
        <v>52.47901426</v>
      </c>
      <c r="BJ26" s="18">
        <v>34.049444729999998</v>
      </c>
      <c r="BK26" s="18">
        <v>8.0561247900000001</v>
      </c>
      <c r="BL26" s="18">
        <v>0.22654328500000001</v>
      </c>
      <c r="BM26" s="18">
        <v>0.24696822600000001</v>
      </c>
      <c r="BN26" s="18">
        <v>0.223597924</v>
      </c>
      <c r="BO26" s="18">
        <v>0.21537224299999999</v>
      </c>
    </row>
    <row r="27" spans="1:67" x14ac:dyDescent="0.35">
      <c r="A27" s="28">
        <v>44767</v>
      </c>
      <c r="B27" s="29" t="s">
        <v>87</v>
      </c>
      <c r="C27" s="29" t="s">
        <v>57</v>
      </c>
      <c r="D27" s="29">
        <v>3</v>
      </c>
      <c r="E27" s="30">
        <v>0.67681712962962959</v>
      </c>
      <c r="F27" s="29" t="s">
        <v>40</v>
      </c>
      <c r="G27" s="29" t="s">
        <v>41</v>
      </c>
      <c r="H27" s="29">
        <v>343.3</v>
      </c>
      <c r="I27" s="29">
        <v>4</v>
      </c>
      <c r="J27" s="29">
        <v>0.437</v>
      </c>
      <c r="K27" s="29">
        <v>0.14299999999999999</v>
      </c>
      <c r="L27" s="29">
        <v>80</v>
      </c>
      <c r="M27" s="29">
        <v>2</v>
      </c>
      <c r="N27" s="29">
        <v>6.0999999999999999E-2</v>
      </c>
      <c r="O27" s="29">
        <v>-1.0999999999999999E-2</v>
      </c>
      <c r="P27" s="29">
        <v>3.7999999999999999E-2</v>
      </c>
      <c r="Q27" s="29">
        <v>-9.9269999999999996</v>
      </c>
      <c r="R27" s="29">
        <v>3.0000000000000001E-3</v>
      </c>
      <c r="S27" s="29">
        <v>3.0000000000000001E-3</v>
      </c>
      <c r="T27" s="29">
        <v>1.0999999999999999E-2</v>
      </c>
      <c r="U27" s="29">
        <v>31.231999999999999</v>
      </c>
      <c r="V27" s="29">
        <v>30.936</v>
      </c>
      <c r="W27" s="29">
        <v>33.212000000000003</v>
      </c>
      <c r="X27" s="29" t="s">
        <v>35</v>
      </c>
      <c r="Y27" s="29">
        <v>26.087</v>
      </c>
      <c r="Z27" s="29">
        <v>4.3719999999999999</v>
      </c>
      <c r="AA27" s="29">
        <v>1</v>
      </c>
      <c r="AB27" s="32">
        <v>6.5412639999999998E-3</v>
      </c>
      <c r="AC27" s="31">
        <v>2.9999999999999971E-2</v>
      </c>
      <c r="AD27" s="31">
        <f t="shared" si="0"/>
        <v>3.8999999999999999E-4</v>
      </c>
      <c r="AE27" s="33">
        <v>8.9664849122981502E-7</v>
      </c>
      <c r="AF27" s="31">
        <v>2.9999999999999971E-2</v>
      </c>
      <c r="AG27" s="34">
        <v>24.8</v>
      </c>
      <c r="AH27" s="29">
        <f t="shared" si="1"/>
        <v>6.4000000000000001E-2</v>
      </c>
      <c r="AI27" s="35">
        <f t="shared" si="2"/>
        <v>5.9788119228704431E-10</v>
      </c>
      <c r="AJ27" s="36">
        <f t="shared" si="3"/>
        <v>1.7452803454950498</v>
      </c>
      <c r="AK27" s="29">
        <f t="shared" si="4"/>
        <v>6.1983868869246943E-2</v>
      </c>
      <c r="AL27" s="37">
        <f t="shared" si="5"/>
        <v>9728.4499838234333</v>
      </c>
      <c r="AM27" s="29">
        <f t="shared" si="6"/>
        <v>6.9499999999999995E-5</v>
      </c>
      <c r="AN27" s="29">
        <f t="shared" si="7"/>
        <v>7.2704882917174141E-2</v>
      </c>
      <c r="AO27" s="29">
        <f t="shared" si="8"/>
        <v>6.4000000000000001E-2</v>
      </c>
      <c r="AP27" s="29">
        <v>0.20118563113880272</v>
      </c>
      <c r="AQ27" s="29">
        <v>13345</v>
      </c>
      <c r="AR27" s="29"/>
      <c r="AS27" s="29">
        <v>2.4193548389999999</v>
      </c>
      <c r="AT27" s="29">
        <v>5.2895522389999998</v>
      </c>
      <c r="AU27" s="29">
        <v>8.653576438</v>
      </c>
      <c r="AV27" s="29">
        <v>10.1486676</v>
      </c>
      <c r="AW27" s="29">
        <v>16.173394940000001</v>
      </c>
      <c r="AX27" s="29">
        <v>20.191634239999999</v>
      </c>
      <c r="AY27" s="29">
        <v>26.218993189999999</v>
      </c>
      <c r="AZ27" s="29">
        <v>29.835408560000001</v>
      </c>
      <c r="BA27" s="29">
        <v>36.434335439999998</v>
      </c>
      <c r="BB27" s="29">
        <v>19.267673219999999</v>
      </c>
      <c r="BC27" s="29">
        <v>12.562481930000001</v>
      </c>
      <c r="BD27" s="29">
        <v>2.3749613119999999</v>
      </c>
      <c r="BE27" s="29">
        <v>5.2895522389999998</v>
      </c>
      <c r="BF27" s="29">
        <v>18.002279380000001</v>
      </c>
      <c r="BG27" s="29">
        <v>1.9938334040000001</v>
      </c>
      <c r="BH27" s="29">
        <v>5.6517938069999998</v>
      </c>
      <c r="BI27" s="29">
        <v>65.645502280000002</v>
      </c>
      <c r="BJ27" s="29">
        <v>8.3458754860000006</v>
      </c>
      <c r="BK27" s="29">
        <v>2.1083709150000001</v>
      </c>
      <c r="BL27" s="29">
        <v>0.22671799100000001</v>
      </c>
      <c r="BM27" s="29">
        <v>0.24704686000000001</v>
      </c>
      <c r="BN27" s="29">
        <v>0.24967228999999999</v>
      </c>
      <c r="BO27" s="29">
        <v>0.22821182400000001</v>
      </c>
    </row>
    <row r="28" spans="1:67" x14ac:dyDescent="0.35">
      <c r="A28" s="28">
        <v>44767</v>
      </c>
      <c r="B28" s="29" t="s">
        <v>87</v>
      </c>
      <c r="C28" s="29" t="s">
        <v>57</v>
      </c>
      <c r="D28" s="29">
        <v>3</v>
      </c>
      <c r="E28" s="30">
        <v>0.67681712962962959</v>
      </c>
      <c r="F28" s="29" t="s">
        <v>40</v>
      </c>
      <c r="G28" s="29" t="s">
        <v>41</v>
      </c>
      <c r="H28" s="29">
        <v>343.3</v>
      </c>
      <c r="I28" s="29">
        <v>4</v>
      </c>
      <c r="J28" s="29">
        <v>0.437</v>
      </c>
      <c r="K28" s="29">
        <v>0.14299999999999999</v>
      </c>
      <c r="L28" s="29">
        <v>80</v>
      </c>
      <c r="M28" s="29">
        <v>2</v>
      </c>
      <c r="N28" s="29">
        <v>6.0999999999999999E-2</v>
      </c>
      <c r="O28" s="29">
        <v>-1.0999999999999999E-2</v>
      </c>
      <c r="P28" s="29">
        <v>3.7999999999999999E-2</v>
      </c>
      <c r="Q28" s="29">
        <v>-9.9269999999999996</v>
      </c>
      <c r="R28" s="29">
        <v>3.0000000000000001E-3</v>
      </c>
      <c r="S28" s="29">
        <v>3.0000000000000001E-3</v>
      </c>
      <c r="T28" s="29">
        <v>1.0999999999999999E-2</v>
      </c>
      <c r="U28" s="29">
        <v>31.231999999999999</v>
      </c>
      <c r="V28" s="29">
        <v>30.936</v>
      </c>
      <c r="W28" s="29">
        <v>33.212000000000003</v>
      </c>
      <c r="X28" s="29" t="s">
        <v>35</v>
      </c>
      <c r="Y28" s="29">
        <v>26.087</v>
      </c>
      <c r="Z28" s="29">
        <v>4.3719999999999999</v>
      </c>
      <c r="AA28" s="29">
        <v>1</v>
      </c>
      <c r="AB28" s="35">
        <v>5.5149739999999997E-3</v>
      </c>
      <c r="AC28" s="31">
        <v>8.9999999999999969E-2</v>
      </c>
      <c r="AD28" s="31">
        <f t="shared" si="0"/>
        <v>3.8999999999999999E-4</v>
      </c>
      <c r="AE28" s="33">
        <v>8.9664849122981502E-7</v>
      </c>
      <c r="AF28" s="31">
        <v>8.9999999999999969E-2</v>
      </c>
      <c r="AG28" s="34">
        <v>24.8</v>
      </c>
      <c r="AH28" s="29">
        <f t="shared" si="1"/>
        <v>6.4000000000000001E-2</v>
      </c>
      <c r="AI28" s="35">
        <f t="shared" si="2"/>
        <v>5.0407677026214653E-10</v>
      </c>
      <c r="AJ28" s="36">
        <f t="shared" si="3"/>
        <v>1.6025297251102064</v>
      </c>
      <c r="AK28" s="29">
        <f t="shared" si="4"/>
        <v>6.1983868869246943E-2</v>
      </c>
      <c r="AL28" s="37">
        <f t="shared" si="5"/>
        <v>9728.4499838234333</v>
      </c>
      <c r="AM28" s="29">
        <f t="shared" si="6"/>
        <v>6.9499999999999995E-5</v>
      </c>
      <c r="AN28" s="29">
        <f t="shared" si="7"/>
        <v>7.2704882917174141E-2</v>
      </c>
      <c r="AO28" s="29">
        <f t="shared" si="8"/>
        <v>6.4000000000000001E-2</v>
      </c>
      <c r="AP28" s="29">
        <v>0.20118563113880272</v>
      </c>
      <c r="AQ28" s="29">
        <v>13345</v>
      </c>
      <c r="AR28" s="29"/>
      <c r="AS28" s="29">
        <v>2.4193548389999999</v>
      </c>
      <c r="AT28" s="29">
        <v>5.2895522389999998</v>
      </c>
      <c r="AU28" s="29">
        <v>8.653576438</v>
      </c>
      <c r="AV28" s="29">
        <v>10.1486676</v>
      </c>
      <c r="AW28" s="29">
        <v>16.173394940000001</v>
      </c>
      <c r="AX28" s="29">
        <v>20.191634239999999</v>
      </c>
      <c r="AY28" s="29">
        <v>26.218993189999999</v>
      </c>
      <c r="AZ28" s="29">
        <v>29.835408560000001</v>
      </c>
      <c r="BA28" s="29">
        <v>36.434335439999998</v>
      </c>
      <c r="BB28" s="29">
        <v>19.267673219999999</v>
      </c>
      <c r="BC28" s="29">
        <v>12.562481930000001</v>
      </c>
      <c r="BD28" s="29">
        <v>2.3749613119999999</v>
      </c>
      <c r="BE28" s="29">
        <v>5.2895522389999998</v>
      </c>
      <c r="BF28" s="29">
        <v>18.002279380000001</v>
      </c>
      <c r="BG28" s="29">
        <v>1.9938334040000001</v>
      </c>
      <c r="BH28" s="29">
        <v>5.6517938069999998</v>
      </c>
      <c r="BI28" s="29">
        <v>65.645502280000002</v>
      </c>
      <c r="BJ28" s="29">
        <v>8.3458754860000006</v>
      </c>
      <c r="BK28" s="29">
        <v>2.1083709150000001</v>
      </c>
      <c r="BL28" s="29">
        <v>0.22671799100000001</v>
      </c>
      <c r="BM28" s="29">
        <v>0.24704686000000001</v>
      </c>
      <c r="BN28" s="29">
        <v>0.24967228999999999</v>
      </c>
      <c r="BO28" s="29">
        <v>0.22821182400000001</v>
      </c>
    </row>
    <row r="29" spans="1:67" x14ac:dyDescent="0.35">
      <c r="A29" s="28">
        <v>44767</v>
      </c>
      <c r="B29" s="29" t="s">
        <v>87</v>
      </c>
      <c r="C29" s="29" t="s">
        <v>57</v>
      </c>
      <c r="D29" s="29">
        <v>3</v>
      </c>
      <c r="E29" s="30">
        <v>0.67681712962962959</v>
      </c>
      <c r="F29" s="29" t="s">
        <v>40</v>
      </c>
      <c r="G29" s="29" t="s">
        <v>41</v>
      </c>
      <c r="H29" s="29">
        <v>343.3</v>
      </c>
      <c r="I29" s="29">
        <v>4</v>
      </c>
      <c r="J29" s="29">
        <v>0.437</v>
      </c>
      <c r="K29" s="29">
        <v>0.14299999999999999</v>
      </c>
      <c r="L29" s="29">
        <v>80</v>
      </c>
      <c r="M29" s="29">
        <v>2</v>
      </c>
      <c r="N29" s="29">
        <v>6.0999999999999999E-2</v>
      </c>
      <c r="O29" s="29">
        <v>-1.0999999999999999E-2</v>
      </c>
      <c r="P29" s="29">
        <v>3.7999999999999999E-2</v>
      </c>
      <c r="Q29" s="29">
        <v>-9.9269999999999996</v>
      </c>
      <c r="R29" s="29">
        <v>3.0000000000000001E-3</v>
      </c>
      <c r="S29" s="29">
        <v>3.0000000000000001E-3</v>
      </c>
      <c r="T29" s="29">
        <v>1.0999999999999999E-2</v>
      </c>
      <c r="U29" s="29">
        <v>31.231999999999999</v>
      </c>
      <c r="V29" s="29">
        <v>30.936</v>
      </c>
      <c r="W29" s="29">
        <v>33.212000000000003</v>
      </c>
      <c r="X29" s="29" t="s">
        <v>35</v>
      </c>
      <c r="Y29" s="29">
        <v>26.087</v>
      </c>
      <c r="Z29" s="29">
        <v>4.3719999999999999</v>
      </c>
      <c r="AA29" s="29">
        <v>1</v>
      </c>
      <c r="AB29" s="35">
        <v>1.9386100000000001E-4</v>
      </c>
      <c r="AC29" s="31">
        <v>0.14999999999999997</v>
      </c>
      <c r="AD29" s="31">
        <f t="shared" si="0"/>
        <v>3.8999999999999999E-4</v>
      </c>
      <c r="AE29" s="33">
        <v>8.9664849122981502E-7</v>
      </c>
      <c r="AF29" s="31">
        <v>0.14999999999999997</v>
      </c>
      <c r="AG29" s="34">
        <v>24.8</v>
      </c>
      <c r="AH29" s="29">
        <f t="shared" si="1"/>
        <v>6.4000000000000001E-2</v>
      </c>
      <c r="AI29" s="35">
        <f t="shared" si="2"/>
        <v>1.7719181769449865E-11</v>
      </c>
      <c r="AJ29" s="36">
        <f t="shared" si="3"/>
        <v>0.30045510232410005</v>
      </c>
      <c r="AK29" s="29">
        <f t="shared" si="4"/>
        <v>6.1983868869246943E-2</v>
      </c>
      <c r="AL29" s="37">
        <f t="shared" si="5"/>
        <v>9728.4499838234333</v>
      </c>
      <c r="AM29" s="29">
        <f t="shared" si="6"/>
        <v>6.9499999999999995E-5</v>
      </c>
      <c r="AN29" s="29">
        <f t="shared" si="7"/>
        <v>7.2704882917174141E-2</v>
      </c>
      <c r="AO29" s="29">
        <f t="shared" si="8"/>
        <v>6.4000000000000001E-2</v>
      </c>
      <c r="AP29" s="29">
        <v>0.20118563113880272</v>
      </c>
      <c r="AQ29" s="29">
        <v>13345</v>
      </c>
      <c r="AR29" s="29"/>
      <c r="AS29" s="29">
        <v>2.4193548389999999</v>
      </c>
      <c r="AT29" s="29">
        <v>5.2895522389999998</v>
      </c>
      <c r="AU29" s="29">
        <v>8.653576438</v>
      </c>
      <c r="AV29" s="29">
        <v>10.1486676</v>
      </c>
      <c r="AW29" s="29">
        <v>16.173394940000001</v>
      </c>
      <c r="AX29" s="29">
        <v>20.191634239999999</v>
      </c>
      <c r="AY29" s="29">
        <v>26.218993189999999</v>
      </c>
      <c r="AZ29" s="29">
        <v>29.835408560000001</v>
      </c>
      <c r="BA29" s="29">
        <v>36.434335439999998</v>
      </c>
      <c r="BB29" s="29">
        <v>19.267673219999999</v>
      </c>
      <c r="BC29" s="29">
        <v>12.562481930000001</v>
      </c>
      <c r="BD29" s="29">
        <v>2.3749613119999999</v>
      </c>
      <c r="BE29" s="29">
        <v>5.2895522389999998</v>
      </c>
      <c r="BF29" s="29">
        <v>18.002279380000001</v>
      </c>
      <c r="BG29" s="29">
        <v>1.9938334040000001</v>
      </c>
      <c r="BH29" s="29">
        <v>5.6517938069999998</v>
      </c>
      <c r="BI29" s="29">
        <v>65.645502280000002</v>
      </c>
      <c r="BJ29" s="29">
        <v>8.3458754860000006</v>
      </c>
      <c r="BK29" s="29">
        <v>2.1083709150000001</v>
      </c>
      <c r="BL29" s="29">
        <v>0.22671799100000001</v>
      </c>
      <c r="BM29" s="29">
        <v>0.24704686000000001</v>
      </c>
      <c r="BN29" s="29">
        <v>0.24967228999999999</v>
      </c>
      <c r="BO29" s="29">
        <v>0.22821182400000001</v>
      </c>
    </row>
    <row r="30" spans="1:67" x14ac:dyDescent="0.35">
      <c r="A30" s="28">
        <v>44767</v>
      </c>
      <c r="B30" s="29" t="s">
        <v>87</v>
      </c>
      <c r="C30" s="29" t="s">
        <v>57</v>
      </c>
      <c r="D30" s="29">
        <v>3</v>
      </c>
      <c r="E30" s="30">
        <v>0.67681712962962959</v>
      </c>
      <c r="F30" s="29" t="s">
        <v>40</v>
      </c>
      <c r="G30" s="29" t="s">
        <v>41</v>
      </c>
      <c r="H30" s="29">
        <v>343.3</v>
      </c>
      <c r="I30" s="29">
        <v>4</v>
      </c>
      <c r="J30" s="29">
        <v>0.437</v>
      </c>
      <c r="K30" s="29">
        <v>0.14299999999999999</v>
      </c>
      <c r="L30" s="29">
        <v>80</v>
      </c>
      <c r="M30" s="29">
        <v>2</v>
      </c>
      <c r="N30" s="29">
        <v>6.0999999999999999E-2</v>
      </c>
      <c r="O30" s="29">
        <v>-1.0999999999999999E-2</v>
      </c>
      <c r="P30" s="29">
        <v>3.7999999999999999E-2</v>
      </c>
      <c r="Q30" s="29">
        <v>-9.9269999999999996</v>
      </c>
      <c r="R30" s="29">
        <v>3.0000000000000001E-3</v>
      </c>
      <c r="S30" s="29">
        <v>3.0000000000000001E-3</v>
      </c>
      <c r="T30" s="29">
        <v>1.0999999999999999E-2</v>
      </c>
      <c r="U30" s="29">
        <v>31.231999999999999</v>
      </c>
      <c r="V30" s="29">
        <v>30.936</v>
      </c>
      <c r="W30" s="29">
        <v>33.212000000000003</v>
      </c>
      <c r="X30" s="29" t="s">
        <v>35</v>
      </c>
      <c r="Y30" s="29">
        <v>26.087</v>
      </c>
      <c r="Z30" s="29">
        <v>4.3719999999999999</v>
      </c>
      <c r="AA30" s="29">
        <v>1</v>
      </c>
      <c r="AB30" s="35">
        <v>4.7270100000000001E-4</v>
      </c>
      <c r="AC30" s="31">
        <v>0.20999999999999996</v>
      </c>
      <c r="AD30" s="31">
        <f t="shared" si="0"/>
        <v>3.8999999999999999E-4</v>
      </c>
      <c r="AE30" s="33">
        <v>8.9664849122981502E-7</v>
      </c>
      <c r="AF30" s="31">
        <v>0.20999999999999996</v>
      </c>
      <c r="AG30" s="34">
        <v>24.8</v>
      </c>
      <c r="AH30" s="29">
        <f t="shared" si="1"/>
        <v>6.4000000000000001E-2</v>
      </c>
      <c r="AI30" s="35">
        <f t="shared" si="2"/>
        <v>4.3205569668993352E-11</v>
      </c>
      <c r="AJ30" s="36">
        <f t="shared" si="3"/>
        <v>0.46916717548240155</v>
      </c>
      <c r="AK30" s="29">
        <f t="shared" si="4"/>
        <v>6.1983868869246943E-2</v>
      </c>
      <c r="AL30" s="37">
        <f t="shared" si="5"/>
        <v>9728.4499838234333</v>
      </c>
      <c r="AM30" s="29">
        <f t="shared" si="6"/>
        <v>6.9499999999999995E-5</v>
      </c>
      <c r="AN30" s="29">
        <f t="shared" si="7"/>
        <v>7.2704882917174141E-2</v>
      </c>
      <c r="AO30" s="29">
        <f t="shared" si="8"/>
        <v>6.4000000000000001E-2</v>
      </c>
      <c r="AP30" s="29">
        <v>0.20118563113880272</v>
      </c>
      <c r="AQ30" s="29">
        <v>13345</v>
      </c>
      <c r="AR30" s="29"/>
      <c r="AS30" s="29">
        <v>2.4193548389999999</v>
      </c>
      <c r="AT30" s="29">
        <v>5.2895522389999998</v>
      </c>
      <c r="AU30" s="29">
        <v>8.653576438</v>
      </c>
      <c r="AV30" s="29">
        <v>10.1486676</v>
      </c>
      <c r="AW30" s="29">
        <v>16.173394940000001</v>
      </c>
      <c r="AX30" s="29">
        <v>20.191634239999999</v>
      </c>
      <c r="AY30" s="29">
        <v>26.218993189999999</v>
      </c>
      <c r="AZ30" s="29">
        <v>29.835408560000001</v>
      </c>
      <c r="BA30" s="29">
        <v>36.434335439999998</v>
      </c>
      <c r="BB30" s="29">
        <v>19.267673219999999</v>
      </c>
      <c r="BC30" s="29">
        <v>12.562481930000001</v>
      </c>
      <c r="BD30" s="29">
        <v>2.3749613119999999</v>
      </c>
      <c r="BE30" s="29">
        <v>5.2895522389999998</v>
      </c>
      <c r="BF30" s="29">
        <v>18.002279380000001</v>
      </c>
      <c r="BG30" s="29">
        <v>1.9938334040000001</v>
      </c>
      <c r="BH30" s="29">
        <v>5.6517938069999998</v>
      </c>
      <c r="BI30" s="29">
        <v>65.645502280000002</v>
      </c>
      <c r="BJ30" s="29">
        <v>8.3458754860000006</v>
      </c>
      <c r="BK30" s="29">
        <v>2.1083709150000001</v>
      </c>
      <c r="BL30" s="29">
        <v>0.22671799100000001</v>
      </c>
      <c r="BM30" s="29">
        <v>0.24704686000000001</v>
      </c>
      <c r="BN30" s="29">
        <v>0.24967228999999999</v>
      </c>
      <c r="BO30" s="29">
        <v>0.22821182400000001</v>
      </c>
    </row>
    <row r="31" spans="1:67" x14ac:dyDescent="0.35">
      <c r="A31" s="28">
        <v>44767</v>
      </c>
      <c r="B31" s="29" t="s">
        <v>87</v>
      </c>
      <c r="C31" s="29" t="s">
        <v>57</v>
      </c>
      <c r="D31" s="29">
        <v>3</v>
      </c>
      <c r="E31" s="30">
        <v>0.67681712962962959</v>
      </c>
      <c r="F31" s="29" t="s">
        <v>40</v>
      </c>
      <c r="G31" s="29" t="s">
        <v>41</v>
      </c>
      <c r="H31" s="29">
        <v>343.3</v>
      </c>
      <c r="I31" s="29">
        <v>4</v>
      </c>
      <c r="J31" s="29">
        <v>0.437</v>
      </c>
      <c r="K31" s="29">
        <v>0.14299999999999999</v>
      </c>
      <c r="L31" s="29">
        <v>80</v>
      </c>
      <c r="M31" s="29">
        <v>2</v>
      </c>
      <c r="N31" s="29">
        <v>6.0999999999999999E-2</v>
      </c>
      <c r="O31" s="29">
        <v>-1.0999999999999999E-2</v>
      </c>
      <c r="P31" s="29">
        <v>3.7999999999999999E-2</v>
      </c>
      <c r="Q31" s="29">
        <v>-9.9269999999999996</v>
      </c>
      <c r="R31" s="29">
        <v>3.0000000000000001E-3</v>
      </c>
      <c r="S31" s="29">
        <v>3.0000000000000001E-3</v>
      </c>
      <c r="T31" s="29">
        <v>1.0999999999999999E-2</v>
      </c>
      <c r="U31" s="29">
        <v>31.231999999999999</v>
      </c>
      <c r="V31" s="29">
        <v>30.936</v>
      </c>
      <c r="W31" s="29">
        <v>33.212000000000003</v>
      </c>
      <c r="X31" s="29" t="s">
        <v>35</v>
      </c>
      <c r="Y31" s="29">
        <v>26.087</v>
      </c>
      <c r="Z31" s="29">
        <v>4.3719999999999999</v>
      </c>
      <c r="AA31" s="29">
        <v>1</v>
      </c>
      <c r="AB31" s="35">
        <v>4.8140699999999999E-4</v>
      </c>
      <c r="AC31" s="31">
        <v>0.26999999999999996</v>
      </c>
      <c r="AD31" s="31">
        <f t="shared" si="0"/>
        <v>3.8999999999999999E-4</v>
      </c>
      <c r="AE31" s="33">
        <v>8.9664849122981502E-7</v>
      </c>
      <c r="AF31" s="31">
        <v>0.26999999999999996</v>
      </c>
      <c r="AG31" s="34">
        <v>24.8</v>
      </c>
      <c r="AH31" s="29">
        <f t="shared" si="1"/>
        <v>6.4000000000000001E-2</v>
      </c>
      <c r="AI31" s="35">
        <f t="shared" si="2"/>
        <v>4.4001310929405864E-11</v>
      </c>
      <c r="AJ31" s="36">
        <f t="shared" si="3"/>
        <v>0.47346792130047932</v>
      </c>
      <c r="AK31" s="29">
        <f t="shared" si="4"/>
        <v>6.1983868869246943E-2</v>
      </c>
      <c r="AL31" s="37">
        <f t="shared" si="5"/>
        <v>9728.4499838234333</v>
      </c>
      <c r="AM31" s="29">
        <f t="shared" si="6"/>
        <v>6.9499999999999995E-5</v>
      </c>
      <c r="AN31" s="29">
        <f t="shared" si="7"/>
        <v>7.2704882917174141E-2</v>
      </c>
      <c r="AO31" s="29">
        <f t="shared" si="8"/>
        <v>6.4000000000000001E-2</v>
      </c>
      <c r="AP31" s="29">
        <v>0.20118563113880272</v>
      </c>
      <c r="AQ31" s="29">
        <v>13345</v>
      </c>
      <c r="AR31" s="29"/>
      <c r="AS31" s="29">
        <v>2.4193548389999999</v>
      </c>
      <c r="AT31" s="29">
        <v>5.2895522389999998</v>
      </c>
      <c r="AU31" s="29">
        <v>8.653576438</v>
      </c>
      <c r="AV31" s="29">
        <v>10.1486676</v>
      </c>
      <c r="AW31" s="29">
        <v>16.173394940000001</v>
      </c>
      <c r="AX31" s="29">
        <v>20.191634239999999</v>
      </c>
      <c r="AY31" s="29">
        <v>26.218993189999999</v>
      </c>
      <c r="AZ31" s="29">
        <v>29.835408560000001</v>
      </c>
      <c r="BA31" s="29">
        <v>36.434335439999998</v>
      </c>
      <c r="BB31" s="29">
        <v>19.267673219999999</v>
      </c>
      <c r="BC31" s="29">
        <v>12.562481930000001</v>
      </c>
      <c r="BD31" s="29">
        <v>2.3749613119999999</v>
      </c>
      <c r="BE31" s="29">
        <v>5.2895522389999998</v>
      </c>
      <c r="BF31" s="29">
        <v>18.002279380000001</v>
      </c>
      <c r="BG31" s="29">
        <v>1.9938334040000001</v>
      </c>
      <c r="BH31" s="29">
        <v>5.6517938069999998</v>
      </c>
      <c r="BI31" s="29">
        <v>65.645502280000002</v>
      </c>
      <c r="BJ31" s="29">
        <v>8.3458754860000006</v>
      </c>
      <c r="BK31" s="29">
        <v>2.1083709150000001</v>
      </c>
      <c r="BL31" s="29">
        <v>0.22671799100000001</v>
      </c>
      <c r="BM31" s="29">
        <v>0.24704686000000001</v>
      </c>
      <c r="BN31" s="29">
        <v>0.24967228999999999</v>
      </c>
      <c r="BO31" s="29">
        <v>0.22821182400000001</v>
      </c>
    </row>
    <row r="32" spans="1:67" x14ac:dyDescent="0.35">
      <c r="A32" s="28">
        <v>44767</v>
      </c>
      <c r="B32" s="29" t="s">
        <v>87</v>
      </c>
      <c r="C32" s="29" t="s">
        <v>57</v>
      </c>
      <c r="D32" s="29">
        <v>3</v>
      </c>
      <c r="E32" s="30">
        <v>0.67681712962962959</v>
      </c>
      <c r="F32" s="29" t="s">
        <v>40</v>
      </c>
      <c r="G32" s="29" t="s">
        <v>41</v>
      </c>
      <c r="H32" s="29">
        <v>343.3</v>
      </c>
      <c r="I32" s="29">
        <v>4</v>
      </c>
      <c r="J32" s="29">
        <v>0.437</v>
      </c>
      <c r="K32" s="29">
        <v>0.14299999999999999</v>
      </c>
      <c r="L32" s="29">
        <v>80</v>
      </c>
      <c r="M32" s="29">
        <v>2</v>
      </c>
      <c r="N32" s="29">
        <v>6.0999999999999999E-2</v>
      </c>
      <c r="O32" s="29">
        <v>-1.0999999999999999E-2</v>
      </c>
      <c r="P32" s="29">
        <v>3.7999999999999999E-2</v>
      </c>
      <c r="Q32" s="29">
        <v>-9.9269999999999996</v>
      </c>
      <c r="R32" s="29">
        <v>3.0000000000000001E-3</v>
      </c>
      <c r="S32" s="29">
        <v>3.0000000000000001E-3</v>
      </c>
      <c r="T32" s="29">
        <v>1.0999999999999999E-2</v>
      </c>
      <c r="U32" s="29">
        <v>31.231999999999999</v>
      </c>
      <c r="V32" s="29">
        <v>30.936</v>
      </c>
      <c r="W32" s="29">
        <v>33.212000000000003</v>
      </c>
      <c r="X32" s="29" t="s">
        <v>35</v>
      </c>
      <c r="Y32" s="29">
        <v>26.087</v>
      </c>
      <c r="Z32" s="29">
        <v>4.3719999999999999</v>
      </c>
      <c r="AA32" s="29">
        <v>1</v>
      </c>
      <c r="AB32" s="35">
        <v>8.8701399999999999E-4</v>
      </c>
      <c r="AC32" s="31">
        <v>0.32999999999999996</v>
      </c>
      <c r="AD32" s="31">
        <f t="shared" si="0"/>
        <v>3.8999999999999999E-4</v>
      </c>
      <c r="AE32" s="33">
        <v>8.9664849122981502E-7</v>
      </c>
      <c r="AF32" s="31">
        <v>0.32999999999999996</v>
      </c>
      <c r="AG32" s="34">
        <v>24.8</v>
      </c>
      <c r="AH32" s="29">
        <f t="shared" si="1"/>
        <v>6.4000000000000001E-2</v>
      </c>
      <c r="AI32" s="35">
        <f t="shared" si="2"/>
        <v>8.1074389887841287E-11</v>
      </c>
      <c r="AJ32" s="36">
        <f t="shared" si="3"/>
        <v>0.64268712022065089</v>
      </c>
      <c r="AK32" s="29">
        <f t="shared" si="4"/>
        <v>6.1983868869246943E-2</v>
      </c>
      <c r="AL32" s="37">
        <f t="shared" si="5"/>
        <v>9728.4499838234333</v>
      </c>
      <c r="AM32" s="29">
        <f t="shared" si="6"/>
        <v>6.9499999999999995E-5</v>
      </c>
      <c r="AN32" s="29">
        <f t="shared" si="7"/>
        <v>7.2704882917174141E-2</v>
      </c>
      <c r="AO32" s="29">
        <f t="shared" si="8"/>
        <v>6.4000000000000001E-2</v>
      </c>
      <c r="AP32" s="29">
        <v>0.20118563113880272</v>
      </c>
      <c r="AQ32" s="29">
        <v>13345</v>
      </c>
      <c r="AR32" s="29"/>
      <c r="AS32" s="29">
        <v>2.4193548389999999</v>
      </c>
      <c r="AT32" s="29">
        <v>5.2895522389999998</v>
      </c>
      <c r="AU32" s="29">
        <v>8.653576438</v>
      </c>
      <c r="AV32" s="29">
        <v>10.1486676</v>
      </c>
      <c r="AW32" s="29">
        <v>16.173394940000001</v>
      </c>
      <c r="AX32" s="29">
        <v>20.191634239999999</v>
      </c>
      <c r="AY32" s="29">
        <v>26.218993189999999</v>
      </c>
      <c r="AZ32" s="29">
        <v>29.835408560000001</v>
      </c>
      <c r="BA32" s="29">
        <v>36.434335439999998</v>
      </c>
      <c r="BB32" s="29">
        <v>19.267673219999999</v>
      </c>
      <c r="BC32" s="29">
        <v>12.562481930000001</v>
      </c>
      <c r="BD32" s="29">
        <v>2.3749613119999999</v>
      </c>
      <c r="BE32" s="29">
        <v>5.2895522389999998</v>
      </c>
      <c r="BF32" s="29">
        <v>18.002279380000001</v>
      </c>
      <c r="BG32" s="29">
        <v>1.9938334040000001</v>
      </c>
      <c r="BH32" s="29">
        <v>5.6517938069999998</v>
      </c>
      <c r="BI32" s="29">
        <v>65.645502280000002</v>
      </c>
      <c r="BJ32" s="29">
        <v>8.3458754860000006</v>
      </c>
      <c r="BK32" s="29">
        <v>2.1083709150000001</v>
      </c>
      <c r="BL32" s="29">
        <v>0.22671799100000001</v>
      </c>
      <c r="BM32" s="29">
        <v>0.24704686000000001</v>
      </c>
      <c r="BN32" s="29">
        <v>0.24967228999999999</v>
      </c>
      <c r="BO32" s="29">
        <v>0.22821182400000001</v>
      </c>
    </row>
    <row r="33" spans="1:67" x14ac:dyDescent="0.35">
      <c r="A33" s="28">
        <v>44767</v>
      </c>
      <c r="B33" s="29" t="s">
        <v>87</v>
      </c>
      <c r="C33" s="29" t="s">
        <v>57</v>
      </c>
      <c r="D33" s="29">
        <v>3</v>
      </c>
      <c r="E33" s="30">
        <v>0.67681712962962959</v>
      </c>
      <c r="F33" s="29" t="s">
        <v>40</v>
      </c>
      <c r="G33" s="29" t="s">
        <v>41</v>
      </c>
      <c r="H33" s="29">
        <v>343.3</v>
      </c>
      <c r="I33" s="29">
        <v>4</v>
      </c>
      <c r="J33" s="29">
        <v>0.437</v>
      </c>
      <c r="K33" s="29">
        <v>0.14299999999999999</v>
      </c>
      <c r="L33" s="29">
        <v>80</v>
      </c>
      <c r="M33" s="29">
        <v>2</v>
      </c>
      <c r="N33" s="29">
        <v>6.0999999999999999E-2</v>
      </c>
      <c r="O33" s="29">
        <v>-1.0999999999999999E-2</v>
      </c>
      <c r="P33" s="29">
        <v>3.7999999999999999E-2</v>
      </c>
      <c r="Q33" s="29">
        <v>-9.9269999999999996</v>
      </c>
      <c r="R33" s="29">
        <v>3.0000000000000001E-3</v>
      </c>
      <c r="S33" s="29">
        <v>3.0000000000000001E-3</v>
      </c>
      <c r="T33" s="29">
        <v>1.0999999999999999E-2</v>
      </c>
      <c r="U33" s="29">
        <v>31.231999999999999</v>
      </c>
      <c r="V33" s="29">
        <v>30.936</v>
      </c>
      <c r="W33" s="29">
        <v>33.212000000000003</v>
      </c>
      <c r="X33" s="29" t="s">
        <v>35</v>
      </c>
      <c r="Y33" s="29">
        <v>26.087</v>
      </c>
      <c r="Z33" s="29">
        <v>4.3719999999999999</v>
      </c>
      <c r="AA33" s="29">
        <v>1</v>
      </c>
      <c r="AB33" s="35">
        <v>1.36528E-3</v>
      </c>
      <c r="AC33" s="31">
        <v>0.38999999999999996</v>
      </c>
      <c r="AD33" s="31">
        <f t="shared" si="0"/>
        <v>3.8999999999999999E-4</v>
      </c>
      <c r="AE33" s="33">
        <v>8.9664849122981502E-7</v>
      </c>
      <c r="AF33" s="31">
        <v>0.38999999999999996</v>
      </c>
      <c r="AG33" s="34">
        <v>24.8</v>
      </c>
      <c r="AH33" s="29">
        <f t="shared" si="1"/>
        <v>6.4000000000000001E-2</v>
      </c>
      <c r="AI33" s="35">
        <f t="shared" si="2"/>
        <v>1.2478860877739467E-10</v>
      </c>
      <c r="AJ33" s="36">
        <f t="shared" si="3"/>
        <v>0.79734306898794971</v>
      </c>
      <c r="AK33" s="29">
        <f t="shared" si="4"/>
        <v>6.1983868869246943E-2</v>
      </c>
      <c r="AL33" s="37">
        <f t="shared" si="5"/>
        <v>9728.4499838234333</v>
      </c>
      <c r="AM33" s="29">
        <f t="shared" si="6"/>
        <v>6.9499999999999995E-5</v>
      </c>
      <c r="AN33" s="29">
        <f t="shared" si="7"/>
        <v>7.2704882917174141E-2</v>
      </c>
      <c r="AO33" s="29">
        <f t="shared" si="8"/>
        <v>6.4000000000000001E-2</v>
      </c>
      <c r="AP33" s="29">
        <v>0.20118563113880272</v>
      </c>
      <c r="AQ33" s="29">
        <v>13345</v>
      </c>
      <c r="AR33" s="29"/>
      <c r="AS33" s="29">
        <v>2.4193548389999999</v>
      </c>
      <c r="AT33" s="29">
        <v>5.2895522389999998</v>
      </c>
      <c r="AU33" s="29">
        <v>8.653576438</v>
      </c>
      <c r="AV33" s="29">
        <v>10.1486676</v>
      </c>
      <c r="AW33" s="29">
        <v>16.173394940000001</v>
      </c>
      <c r="AX33" s="29">
        <v>20.191634239999999</v>
      </c>
      <c r="AY33" s="29">
        <v>26.218993189999999</v>
      </c>
      <c r="AZ33" s="29">
        <v>29.835408560000001</v>
      </c>
      <c r="BA33" s="29">
        <v>36.434335439999998</v>
      </c>
      <c r="BB33" s="29">
        <v>19.267673219999999</v>
      </c>
      <c r="BC33" s="29">
        <v>12.562481930000001</v>
      </c>
      <c r="BD33" s="29">
        <v>2.3749613119999999</v>
      </c>
      <c r="BE33" s="29">
        <v>5.2895522389999998</v>
      </c>
      <c r="BF33" s="29">
        <v>18.002279380000001</v>
      </c>
      <c r="BG33" s="29">
        <v>1.9938334040000001</v>
      </c>
      <c r="BH33" s="29">
        <v>5.6517938069999998</v>
      </c>
      <c r="BI33" s="29">
        <v>65.645502280000002</v>
      </c>
      <c r="BJ33" s="29">
        <v>8.3458754860000006</v>
      </c>
      <c r="BK33" s="29">
        <v>2.1083709150000001</v>
      </c>
      <c r="BL33" s="29">
        <v>0.22671799100000001</v>
      </c>
      <c r="BM33" s="29">
        <v>0.24704686000000001</v>
      </c>
      <c r="BN33" s="29">
        <v>0.24967228999999999</v>
      </c>
      <c r="BO33" s="29">
        <v>0.22821182400000001</v>
      </c>
    </row>
    <row r="34" spans="1:67" x14ac:dyDescent="0.35">
      <c r="A34" s="28">
        <v>44767</v>
      </c>
      <c r="B34" s="29" t="s">
        <v>87</v>
      </c>
      <c r="C34" s="29" t="s">
        <v>57</v>
      </c>
      <c r="D34" s="29">
        <v>3</v>
      </c>
      <c r="E34" s="30">
        <v>0.67681712962962959</v>
      </c>
      <c r="F34" s="29" t="s">
        <v>40</v>
      </c>
      <c r="G34" s="29" t="s">
        <v>41</v>
      </c>
      <c r="H34" s="29">
        <v>343.3</v>
      </c>
      <c r="I34" s="29">
        <v>4</v>
      </c>
      <c r="J34" s="29">
        <v>0.437</v>
      </c>
      <c r="K34" s="29">
        <v>0.14299999999999999</v>
      </c>
      <c r="L34" s="29">
        <v>80</v>
      </c>
      <c r="M34" s="29">
        <v>2</v>
      </c>
      <c r="N34" s="29">
        <v>6.0999999999999999E-2</v>
      </c>
      <c r="O34" s="29">
        <v>-1.0999999999999999E-2</v>
      </c>
      <c r="P34" s="29">
        <v>3.7999999999999999E-2</v>
      </c>
      <c r="Q34" s="29">
        <v>-9.9269999999999996</v>
      </c>
      <c r="R34" s="29">
        <v>3.0000000000000001E-3</v>
      </c>
      <c r="S34" s="29">
        <v>3.0000000000000001E-3</v>
      </c>
      <c r="T34" s="29">
        <v>1.0999999999999999E-2</v>
      </c>
      <c r="U34" s="29">
        <v>31.231999999999999</v>
      </c>
      <c r="V34" s="29">
        <v>30.936</v>
      </c>
      <c r="W34" s="29">
        <v>33.212000000000003</v>
      </c>
      <c r="X34" s="29" t="s">
        <v>35</v>
      </c>
      <c r="Y34" s="29">
        <v>26.087</v>
      </c>
      <c r="Z34" s="29">
        <v>4.3719999999999999</v>
      </c>
      <c r="AA34" s="29">
        <v>1</v>
      </c>
      <c r="AB34" s="35">
        <v>7.9917499999999995E-4</v>
      </c>
      <c r="AC34" s="31">
        <v>0.44999999999999996</v>
      </c>
      <c r="AD34" s="31">
        <f t="shared" si="0"/>
        <v>3.8999999999999999E-4</v>
      </c>
      <c r="AE34" s="33">
        <v>8.9664849122981502E-7</v>
      </c>
      <c r="AF34" s="31">
        <v>0.44999999999999996</v>
      </c>
      <c r="AG34" s="34">
        <v>24.8</v>
      </c>
      <c r="AH34" s="29">
        <f t="shared" si="1"/>
        <v>6.4000000000000001E-2</v>
      </c>
      <c r="AI34" s="35">
        <f t="shared" si="2"/>
        <v>7.3045775532985459E-11</v>
      </c>
      <c r="AJ34" s="36">
        <f t="shared" si="3"/>
        <v>0.61003577438761825</v>
      </c>
      <c r="AK34" s="29">
        <f t="shared" si="4"/>
        <v>6.1983868869246943E-2</v>
      </c>
      <c r="AL34" s="37">
        <f t="shared" si="5"/>
        <v>9728.4499838234333</v>
      </c>
      <c r="AM34" s="29">
        <f t="shared" si="6"/>
        <v>6.9499999999999995E-5</v>
      </c>
      <c r="AN34" s="29">
        <f t="shared" si="7"/>
        <v>7.2704882917174141E-2</v>
      </c>
      <c r="AO34" s="29">
        <f t="shared" si="8"/>
        <v>6.4000000000000001E-2</v>
      </c>
      <c r="AP34" s="29">
        <v>0.20118563113880272</v>
      </c>
      <c r="AQ34" s="29">
        <v>13345</v>
      </c>
      <c r="AR34" s="29"/>
      <c r="AS34" s="29">
        <v>2.4193548389999999</v>
      </c>
      <c r="AT34" s="29">
        <v>5.2895522389999998</v>
      </c>
      <c r="AU34" s="29">
        <v>8.653576438</v>
      </c>
      <c r="AV34" s="29">
        <v>10.1486676</v>
      </c>
      <c r="AW34" s="29">
        <v>16.173394940000001</v>
      </c>
      <c r="AX34" s="29">
        <v>20.191634239999999</v>
      </c>
      <c r="AY34" s="29">
        <v>26.218993189999999</v>
      </c>
      <c r="AZ34" s="29">
        <v>29.835408560000001</v>
      </c>
      <c r="BA34" s="29">
        <v>36.434335439999998</v>
      </c>
      <c r="BB34" s="29">
        <v>19.267673219999999</v>
      </c>
      <c r="BC34" s="29">
        <v>12.562481930000001</v>
      </c>
      <c r="BD34" s="29">
        <v>2.3749613119999999</v>
      </c>
      <c r="BE34" s="29">
        <v>5.2895522389999998</v>
      </c>
      <c r="BF34" s="29">
        <v>18.002279380000001</v>
      </c>
      <c r="BG34" s="29">
        <v>1.9938334040000001</v>
      </c>
      <c r="BH34" s="29">
        <v>5.6517938069999998</v>
      </c>
      <c r="BI34" s="29">
        <v>65.645502280000002</v>
      </c>
      <c r="BJ34" s="29">
        <v>8.3458754860000006</v>
      </c>
      <c r="BK34" s="29">
        <v>2.1083709150000001</v>
      </c>
      <c r="BL34" s="29">
        <v>0.22671799100000001</v>
      </c>
      <c r="BM34" s="29">
        <v>0.24704686000000001</v>
      </c>
      <c r="BN34" s="29">
        <v>0.24967228999999999</v>
      </c>
      <c r="BO34" s="29">
        <v>0.22821182400000001</v>
      </c>
    </row>
    <row r="35" spans="1:67" x14ac:dyDescent="0.35">
      <c r="A35" s="17">
        <v>44767</v>
      </c>
      <c r="B35" s="18" t="s">
        <v>87</v>
      </c>
      <c r="C35" s="18" t="s">
        <v>54</v>
      </c>
      <c r="D35" s="18">
        <v>0</v>
      </c>
      <c r="E35" s="19">
        <v>0.67077546296296298</v>
      </c>
      <c r="F35" s="18" t="s">
        <v>33</v>
      </c>
      <c r="G35" s="18" t="s">
        <v>34</v>
      </c>
      <c r="H35" s="18">
        <v>343.3</v>
      </c>
      <c r="I35" s="18">
        <v>3</v>
      </c>
      <c r="J35" s="18">
        <v>0.30399999999999999</v>
      </c>
      <c r="K35" s="18">
        <v>0.127</v>
      </c>
      <c r="L35" s="18">
        <v>80</v>
      </c>
      <c r="M35" s="18">
        <v>0</v>
      </c>
      <c r="N35" s="18">
        <v>1.7999999999999999E-2</v>
      </c>
      <c r="O35" s="18">
        <v>6.0000000000000001E-3</v>
      </c>
      <c r="P35" s="18">
        <v>-2.7E-2</v>
      </c>
      <c r="Q35" s="18">
        <v>17.734000000000002</v>
      </c>
      <c r="R35" s="18">
        <v>3.0000000000000001E-3</v>
      </c>
      <c r="S35" s="18">
        <v>2E-3</v>
      </c>
      <c r="T35" s="18">
        <v>7.0000000000000001E-3</v>
      </c>
      <c r="U35" s="18">
        <v>34.192</v>
      </c>
      <c r="V35" s="18">
        <v>34.643000000000001</v>
      </c>
      <c r="W35" s="18">
        <v>36.558</v>
      </c>
      <c r="X35" s="18" t="s">
        <v>35</v>
      </c>
      <c r="Y35" s="18">
        <v>26.088000000000001</v>
      </c>
      <c r="Z35" s="18">
        <v>5.0759999999999996</v>
      </c>
      <c r="AA35" s="18">
        <v>1</v>
      </c>
      <c r="AB35" s="21">
        <v>7.1472790000000003E-3</v>
      </c>
      <c r="AC35" s="27">
        <v>2.9999999999999971E-2</v>
      </c>
      <c r="AD35" s="20">
        <f t="shared" si="0"/>
        <v>3.8999999999999999E-4</v>
      </c>
      <c r="AE35" s="22">
        <v>8.450794802962887E-7</v>
      </c>
      <c r="AF35" s="27">
        <v>2.9999999999999971E-2</v>
      </c>
      <c r="AG35" s="23">
        <v>27.5</v>
      </c>
      <c r="AH35" s="18">
        <f t="shared" ref="AH35:AH66" si="9">ABS(N35)+ABS(R35)</f>
        <v>2.0999999999999998E-2</v>
      </c>
      <c r="AI35" s="24">
        <f t="shared" ref="AI35:AI66" si="10">AB35*AE35/9.81</f>
        <v>6.157001858157572E-10</v>
      </c>
      <c r="AJ35" s="25">
        <f t="shared" ref="AJ35:AJ66" si="11">AH35*SQRT(AI35)/AE35</f>
        <v>0.61660406072759533</v>
      </c>
      <c r="AK35" s="18">
        <f t="shared" ref="AK35:AK66" si="12">SQRT(N35^2+O35^2)</f>
        <v>1.8973665961010275E-2</v>
      </c>
      <c r="AL35" s="26">
        <f t="shared" ref="AL35:AL66" si="13">ABS(N35)*K35/AE35</f>
        <v>2705.0710061005361</v>
      </c>
      <c r="AM35" s="18">
        <f t="shared" ref="AM35:AM66" si="14">1/2*(R35^2+S35^2+T35^2)</f>
        <v>3.1000000000000001E-5</v>
      </c>
      <c r="AN35" s="18">
        <f t="shared" ref="AN35:AN66" si="15">SQRT(N35^2+O35^2+P35^2)</f>
        <v>3.3000000000000002E-2</v>
      </c>
      <c r="AO35" s="18">
        <f t="shared" ref="AO35:AO66" si="16">ABS(N35)+R35</f>
        <v>2.0999999999999998E-2</v>
      </c>
      <c r="AP35" s="18">
        <v>0.22902870351697424</v>
      </c>
      <c r="AQ35" s="18">
        <v>18905</v>
      </c>
      <c r="AR35" s="18"/>
      <c r="AS35" s="18">
        <v>0.49464539000000002</v>
      </c>
      <c r="AT35" s="18">
        <v>4.5430551179999998</v>
      </c>
      <c r="AU35" s="18">
        <v>7.2216535430000004</v>
      </c>
      <c r="AV35" s="18">
        <v>8.6658541089999996</v>
      </c>
      <c r="AW35" s="18">
        <v>14.250046169999999</v>
      </c>
      <c r="AX35" s="18">
        <v>17.770639679999999</v>
      </c>
      <c r="AY35" s="18">
        <v>24.886457490000002</v>
      </c>
      <c r="AZ35" s="18">
        <v>29.155948179999999</v>
      </c>
      <c r="BA35" s="18">
        <v>34.51586124</v>
      </c>
      <c r="BB35" s="18">
        <v>17.8770019</v>
      </c>
      <c r="BC35" s="18">
        <v>11.508999940000001</v>
      </c>
      <c r="BD35" s="18">
        <v>2.5333172589999999</v>
      </c>
      <c r="BE35" s="18">
        <v>4.5430551179999998</v>
      </c>
      <c r="BF35" s="18">
        <v>18.071459369999999</v>
      </c>
      <c r="BG35" s="18">
        <v>2.2042693080000002</v>
      </c>
      <c r="BH35" s="18">
        <v>5.7365605039999998</v>
      </c>
      <c r="BI35" s="18">
        <v>66.285538599999995</v>
      </c>
      <c r="BJ35" s="18">
        <v>35.926018990000003</v>
      </c>
      <c r="BK35" s="18">
        <v>8.5433012329999993</v>
      </c>
      <c r="BL35" s="18">
        <v>0.23372395900000001</v>
      </c>
      <c r="BM35" s="18">
        <v>0.25020016899999997</v>
      </c>
      <c r="BN35" s="18">
        <v>0.226779915</v>
      </c>
      <c r="BO35" s="18">
        <v>0.21782633900000001</v>
      </c>
    </row>
    <row r="36" spans="1:67" x14ac:dyDescent="0.35">
      <c r="A36" s="17">
        <v>44767</v>
      </c>
      <c r="B36" s="18" t="s">
        <v>87</v>
      </c>
      <c r="C36" s="18" t="s">
        <v>54</v>
      </c>
      <c r="D36" s="18">
        <v>0</v>
      </c>
      <c r="E36" s="19">
        <v>0.67077546296296298</v>
      </c>
      <c r="F36" s="18" t="s">
        <v>33</v>
      </c>
      <c r="G36" s="18" t="s">
        <v>34</v>
      </c>
      <c r="H36" s="18">
        <v>343.3</v>
      </c>
      <c r="I36" s="18">
        <v>3</v>
      </c>
      <c r="J36" s="18">
        <v>0.30399999999999999</v>
      </c>
      <c r="K36" s="18">
        <v>0.127</v>
      </c>
      <c r="L36" s="18">
        <v>80</v>
      </c>
      <c r="M36" s="18">
        <v>0</v>
      </c>
      <c r="N36" s="18">
        <v>1.7999999999999999E-2</v>
      </c>
      <c r="O36" s="18">
        <v>6.0000000000000001E-3</v>
      </c>
      <c r="P36" s="18">
        <v>-2.7E-2</v>
      </c>
      <c r="Q36" s="18">
        <v>17.734000000000002</v>
      </c>
      <c r="R36" s="18">
        <v>3.0000000000000001E-3</v>
      </c>
      <c r="S36" s="18">
        <v>2E-3</v>
      </c>
      <c r="T36" s="18">
        <v>7.0000000000000001E-3</v>
      </c>
      <c r="U36" s="18">
        <v>34.192</v>
      </c>
      <c r="V36" s="18">
        <v>34.643000000000001</v>
      </c>
      <c r="W36" s="18">
        <v>36.558</v>
      </c>
      <c r="X36" s="18" t="s">
        <v>35</v>
      </c>
      <c r="Y36" s="18">
        <v>26.088000000000001</v>
      </c>
      <c r="Z36" s="18">
        <v>5.0759999999999996</v>
      </c>
      <c r="AA36" s="18">
        <v>1</v>
      </c>
      <c r="AB36" s="24">
        <v>2.6502900000000001E-4</v>
      </c>
      <c r="AC36" s="27">
        <v>8.9999999999999969E-2</v>
      </c>
      <c r="AD36" s="20">
        <f t="shared" si="0"/>
        <v>3.8999999999999999E-4</v>
      </c>
      <c r="AE36" s="22">
        <v>8.450794802962887E-7</v>
      </c>
      <c r="AF36" s="27">
        <v>8.9999999999999969E-2</v>
      </c>
      <c r="AG36" s="23">
        <v>27.5</v>
      </c>
      <c r="AH36" s="18">
        <f t="shared" si="9"/>
        <v>2.0999999999999998E-2</v>
      </c>
      <c r="AI36" s="24">
        <f t="shared" si="10"/>
        <v>2.2830842974866982E-11</v>
      </c>
      <c r="AJ36" s="25">
        <f t="shared" si="11"/>
        <v>0.11873608132831596</v>
      </c>
      <c r="AK36" s="18">
        <f t="shared" si="12"/>
        <v>1.8973665961010275E-2</v>
      </c>
      <c r="AL36" s="26">
        <f t="shared" si="13"/>
        <v>2705.0710061005361</v>
      </c>
      <c r="AM36" s="18">
        <f t="shared" si="14"/>
        <v>3.1000000000000001E-5</v>
      </c>
      <c r="AN36" s="18">
        <f t="shared" si="15"/>
        <v>3.3000000000000002E-2</v>
      </c>
      <c r="AO36" s="18">
        <f t="shared" si="16"/>
        <v>2.0999999999999998E-2</v>
      </c>
      <c r="AP36" s="18">
        <v>0.22902870351697424</v>
      </c>
      <c r="AQ36" s="18">
        <v>18905</v>
      </c>
      <c r="AR36" s="18"/>
      <c r="AS36" s="18">
        <v>0.49464539000000002</v>
      </c>
      <c r="AT36" s="18">
        <v>4.5430551179999998</v>
      </c>
      <c r="AU36" s="18">
        <v>7.2216535430000004</v>
      </c>
      <c r="AV36" s="18">
        <v>8.6658541089999996</v>
      </c>
      <c r="AW36" s="18">
        <v>14.250046169999999</v>
      </c>
      <c r="AX36" s="18">
        <v>17.770639679999999</v>
      </c>
      <c r="AY36" s="18">
        <v>24.886457490000002</v>
      </c>
      <c r="AZ36" s="18">
        <v>29.155948179999999</v>
      </c>
      <c r="BA36" s="18">
        <v>34.51586124</v>
      </c>
      <c r="BB36" s="18">
        <v>17.8770019</v>
      </c>
      <c r="BC36" s="18">
        <v>11.508999940000001</v>
      </c>
      <c r="BD36" s="18">
        <v>2.5333172589999999</v>
      </c>
      <c r="BE36" s="18">
        <v>4.5430551179999998</v>
      </c>
      <c r="BF36" s="18">
        <v>18.071459369999999</v>
      </c>
      <c r="BG36" s="18">
        <v>2.2042693080000002</v>
      </c>
      <c r="BH36" s="18">
        <v>5.7365605039999998</v>
      </c>
      <c r="BI36" s="18">
        <v>66.285538599999995</v>
      </c>
      <c r="BJ36" s="18">
        <v>35.926018990000003</v>
      </c>
      <c r="BK36" s="18">
        <v>8.5433012329999993</v>
      </c>
      <c r="BL36" s="18">
        <v>0.23372395900000001</v>
      </c>
      <c r="BM36" s="18">
        <v>0.25020016899999997</v>
      </c>
      <c r="BN36" s="18">
        <v>0.226779915</v>
      </c>
      <c r="BO36" s="18">
        <v>0.21782633900000001</v>
      </c>
    </row>
    <row r="37" spans="1:67" x14ac:dyDescent="0.35">
      <c r="A37" s="17">
        <v>44767</v>
      </c>
      <c r="B37" s="18" t="s">
        <v>87</v>
      </c>
      <c r="C37" s="18" t="s">
        <v>54</v>
      </c>
      <c r="D37" s="18">
        <v>0</v>
      </c>
      <c r="E37" s="19">
        <v>0.67077546296296298</v>
      </c>
      <c r="F37" s="18" t="s">
        <v>33</v>
      </c>
      <c r="G37" s="18" t="s">
        <v>34</v>
      </c>
      <c r="H37" s="18">
        <v>343.3</v>
      </c>
      <c r="I37" s="18">
        <v>3</v>
      </c>
      <c r="J37" s="18">
        <v>0.30399999999999999</v>
      </c>
      <c r="K37" s="18">
        <v>0.127</v>
      </c>
      <c r="L37" s="18">
        <v>80</v>
      </c>
      <c r="M37" s="18">
        <v>0</v>
      </c>
      <c r="N37" s="18">
        <v>1.7999999999999999E-2</v>
      </c>
      <c r="O37" s="18">
        <v>6.0000000000000001E-3</v>
      </c>
      <c r="P37" s="18">
        <v>-2.7E-2</v>
      </c>
      <c r="Q37" s="18">
        <v>17.734000000000002</v>
      </c>
      <c r="R37" s="18">
        <v>3.0000000000000001E-3</v>
      </c>
      <c r="S37" s="18">
        <v>2E-3</v>
      </c>
      <c r="T37" s="18">
        <v>7.0000000000000001E-3</v>
      </c>
      <c r="U37" s="18">
        <v>34.192</v>
      </c>
      <c r="V37" s="18">
        <v>34.643000000000001</v>
      </c>
      <c r="W37" s="18">
        <v>36.558</v>
      </c>
      <c r="X37" s="18" t="s">
        <v>35</v>
      </c>
      <c r="Y37" s="18">
        <v>26.088000000000001</v>
      </c>
      <c r="Z37" s="18">
        <v>5.0759999999999996</v>
      </c>
      <c r="AA37" s="18">
        <v>1</v>
      </c>
      <c r="AB37" s="24">
        <v>3.0260500000000001E-4</v>
      </c>
      <c r="AC37" s="27">
        <v>0.14999999999999997</v>
      </c>
      <c r="AD37" s="20">
        <f t="shared" si="0"/>
        <v>3.8999999999999999E-4</v>
      </c>
      <c r="AE37" s="22">
        <v>8.450794802962887E-7</v>
      </c>
      <c r="AF37" s="27">
        <v>0.14999999999999997</v>
      </c>
      <c r="AG37" s="23">
        <v>27.5</v>
      </c>
      <c r="AH37" s="18">
        <f t="shared" si="9"/>
        <v>2.0999999999999998E-2</v>
      </c>
      <c r="AI37" s="24">
        <f t="shared" si="10"/>
        <v>2.6067816119781694E-11</v>
      </c>
      <c r="AJ37" s="25">
        <f t="shared" si="11"/>
        <v>0.12687441786613859</v>
      </c>
      <c r="AK37" s="18">
        <f t="shared" si="12"/>
        <v>1.8973665961010275E-2</v>
      </c>
      <c r="AL37" s="26">
        <f t="shared" si="13"/>
        <v>2705.0710061005361</v>
      </c>
      <c r="AM37" s="18">
        <f t="shared" si="14"/>
        <v>3.1000000000000001E-5</v>
      </c>
      <c r="AN37" s="18">
        <f t="shared" si="15"/>
        <v>3.3000000000000002E-2</v>
      </c>
      <c r="AO37" s="18">
        <f t="shared" si="16"/>
        <v>2.0999999999999998E-2</v>
      </c>
      <c r="AP37" s="18">
        <v>0.22902870351697424</v>
      </c>
      <c r="AQ37" s="18">
        <v>18905</v>
      </c>
      <c r="AR37" s="18"/>
      <c r="AS37" s="18">
        <v>0.49464539000000002</v>
      </c>
      <c r="AT37" s="18">
        <v>4.5430551179999998</v>
      </c>
      <c r="AU37" s="18">
        <v>7.2216535430000004</v>
      </c>
      <c r="AV37" s="18">
        <v>8.6658541089999996</v>
      </c>
      <c r="AW37" s="18">
        <v>14.250046169999999</v>
      </c>
      <c r="AX37" s="18">
        <v>17.770639679999999</v>
      </c>
      <c r="AY37" s="18">
        <v>24.886457490000002</v>
      </c>
      <c r="AZ37" s="18">
        <v>29.155948179999999</v>
      </c>
      <c r="BA37" s="18">
        <v>34.51586124</v>
      </c>
      <c r="BB37" s="18">
        <v>17.8770019</v>
      </c>
      <c r="BC37" s="18">
        <v>11.508999940000001</v>
      </c>
      <c r="BD37" s="18">
        <v>2.5333172589999999</v>
      </c>
      <c r="BE37" s="18">
        <v>4.5430551179999998</v>
      </c>
      <c r="BF37" s="18">
        <v>18.071459369999999</v>
      </c>
      <c r="BG37" s="18">
        <v>2.2042693080000002</v>
      </c>
      <c r="BH37" s="18">
        <v>5.7365605039999998</v>
      </c>
      <c r="BI37" s="18">
        <v>66.285538599999995</v>
      </c>
      <c r="BJ37" s="18">
        <v>35.926018990000003</v>
      </c>
      <c r="BK37" s="18">
        <v>8.5433012329999993</v>
      </c>
      <c r="BL37" s="18">
        <v>0.23372395900000001</v>
      </c>
      <c r="BM37" s="18">
        <v>0.25020016899999997</v>
      </c>
      <c r="BN37" s="18">
        <v>0.226779915</v>
      </c>
      <c r="BO37" s="18">
        <v>0.21782633900000001</v>
      </c>
    </row>
    <row r="38" spans="1:67" x14ac:dyDescent="0.35">
      <c r="A38" s="17">
        <v>44767</v>
      </c>
      <c r="B38" s="18" t="s">
        <v>87</v>
      </c>
      <c r="C38" s="18" t="s">
        <v>54</v>
      </c>
      <c r="D38" s="18">
        <v>0</v>
      </c>
      <c r="E38" s="19">
        <v>0.67077546296296298</v>
      </c>
      <c r="F38" s="18" t="s">
        <v>33</v>
      </c>
      <c r="G38" s="18" t="s">
        <v>34</v>
      </c>
      <c r="H38" s="18">
        <v>343.3</v>
      </c>
      <c r="I38" s="18">
        <v>3</v>
      </c>
      <c r="J38" s="18">
        <v>0.30399999999999999</v>
      </c>
      <c r="K38" s="18">
        <v>0.127</v>
      </c>
      <c r="L38" s="18">
        <v>80</v>
      </c>
      <c r="M38" s="18">
        <v>0</v>
      </c>
      <c r="N38" s="18">
        <v>1.7999999999999999E-2</v>
      </c>
      <c r="O38" s="18">
        <v>6.0000000000000001E-3</v>
      </c>
      <c r="P38" s="18">
        <v>-2.7E-2</v>
      </c>
      <c r="Q38" s="18">
        <v>17.734000000000002</v>
      </c>
      <c r="R38" s="18">
        <v>3.0000000000000001E-3</v>
      </c>
      <c r="S38" s="18">
        <v>2E-3</v>
      </c>
      <c r="T38" s="18">
        <v>7.0000000000000001E-3</v>
      </c>
      <c r="U38" s="18">
        <v>34.192</v>
      </c>
      <c r="V38" s="18">
        <v>34.643000000000001</v>
      </c>
      <c r="W38" s="18">
        <v>36.558</v>
      </c>
      <c r="X38" s="18" t="s">
        <v>35</v>
      </c>
      <c r="Y38" s="18">
        <v>26.088000000000001</v>
      </c>
      <c r="Z38" s="18">
        <v>5.0759999999999996</v>
      </c>
      <c r="AA38" s="18">
        <v>1</v>
      </c>
      <c r="AB38" s="24">
        <v>4.5667599999999999E-4</v>
      </c>
      <c r="AC38" s="27">
        <v>0.20999999999999996</v>
      </c>
      <c r="AD38" s="20">
        <f t="shared" si="0"/>
        <v>3.8999999999999999E-4</v>
      </c>
      <c r="AE38" s="22">
        <v>8.450794802962887E-7</v>
      </c>
      <c r="AF38" s="27">
        <v>0.20999999999999996</v>
      </c>
      <c r="AG38" s="23">
        <v>27.5</v>
      </c>
      <c r="AH38" s="18">
        <f t="shared" si="9"/>
        <v>2.0999999999999998E-2</v>
      </c>
      <c r="AI38" s="24">
        <f t="shared" si="10"/>
        <v>3.9340215774086433E-11</v>
      </c>
      <c r="AJ38" s="25">
        <f t="shared" si="11"/>
        <v>0.15586195055850666</v>
      </c>
      <c r="AK38" s="18">
        <f t="shared" si="12"/>
        <v>1.8973665961010275E-2</v>
      </c>
      <c r="AL38" s="26">
        <f t="shared" si="13"/>
        <v>2705.0710061005361</v>
      </c>
      <c r="AM38" s="18">
        <f t="shared" si="14"/>
        <v>3.1000000000000001E-5</v>
      </c>
      <c r="AN38" s="18">
        <f t="shared" si="15"/>
        <v>3.3000000000000002E-2</v>
      </c>
      <c r="AO38" s="18">
        <f t="shared" si="16"/>
        <v>2.0999999999999998E-2</v>
      </c>
      <c r="AP38" s="18">
        <v>0.22902870351697424</v>
      </c>
      <c r="AQ38" s="18">
        <v>18905</v>
      </c>
      <c r="AR38" s="18"/>
      <c r="AS38" s="18">
        <v>0.49464539000000002</v>
      </c>
      <c r="AT38" s="18">
        <v>4.5430551179999998</v>
      </c>
      <c r="AU38" s="18">
        <v>7.2216535430000004</v>
      </c>
      <c r="AV38" s="18">
        <v>8.6658541089999996</v>
      </c>
      <c r="AW38" s="18">
        <v>14.250046169999999</v>
      </c>
      <c r="AX38" s="18">
        <v>17.770639679999999</v>
      </c>
      <c r="AY38" s="18">
        <v>24.886457490000002</v>
      </c>
      <c r="AZ38" s="18">
        <v>29.155948179999999</v>
      </c>
      <c r="BA38" s="18">
        <v>34.51586124</v>
      </c>
      <c r="BB38" s="18">
        <v>17.8770019</v>
      </c>
      <c r="BC38" s="18">
        <v>11.508999940000001</v>
      </c>
      <c r="BD38" s="18">
        <v>2.5333172589999999</v>
      </c>
      <c r="BE38" s="18">
        <v>4.5430551179999998</v>
      </c>
      <c r="BF38" s="18">
        <v>18.071459369999999</v>
      </c>
      <c r="BG38" s="18">
        <v>2.2042693080000002</v>
      </c>
      <c r="BH38" s="18">
        <v>5.7365605039999998</v>
      </c>
      <c r="BI38" s="18">
        <v>66.285538599999995</v>
      </c>
      <c r="BJ38" s="18">
        <v>35.926018990000003</v>
      </c>
      <c r="BK38" s="18">
        <v>8.5433012329999993</v>
      </c>
      <c r="BL38" s="18">
        <v>0.23372395900000001</v>
      </c>
      <c r="BM38" s="18">
        <v>0.25020016899999997</v>
      </c>
      <c r="BN38" s="18">
        <v>0.226779915</v>
      </c>
      <c r="BO38" s="18">
        <v>0.21782633900000001</v>
      </c>
    </row>
    <row r="39" spans="1:67" x14ac:dyDescent="0.35">
      <c r="A39" s="17">
        <v>44767</v>
      </c>
      <c r="B39" s="18" t="s">
        <v>87</v>
      </c>
      <c r="C39" s="18" t="s">
        <v>54</v>
      </c>
      <c r="D39" s="18">
        <v>0</v>
      </c>
      <c r="E39" s="19">
        <v>0.67077546296296298</v>
      </c>
      <c r="F39" s="18" t="s">
        <v>33</v>
      </c>
      <c r="G39" s="18" t="s">
        <v>34</v>
      </c>
      <c r="H39" s="18">
        <v>343.3</v>
      </c>
      <c r="I39" s="18">
        <v>3</v>
      </c>
      <c r="J39" s="18">
        <v>0.30399999999999999</v>
      </c>
      <c r="K39" s="18">
        <v>0.127</v>
      </c>
      <c r="L39" s="18">
        <v>80</v>
      </c>
      <c r="M39" s="18">
        <v>0</v>
      </c>
      <c r="N39" s="18">
        <v>1.7999999999999999E-2</v>
      </c>
      <c r="O39" s="18">
        <v>6.0000000000000001E-3</v>
      </c>
      <c r="P39" s="18">
        <v>-2.7E-2</v>
      </c>
      <c r="Q39" s="18">
        <v>17.734000000000002</v>
      </c>
      <c r="R39" s="18">
        <v>3.0000000000000001E-3</v>
      </c>
      <c r="S39" s="18">
        <v>2E-3</v>
      </c>
      <c r="T39" s="18">
        <v>7.0000000000000001E-3</v>
      </c>
      <c r="U39" s="18">
        <v>34.192</v>
      </c>
      <c r="V39" s="18">
        <v>34.643000000000001</v>
      </c>
      <c r="W39" s="18">
        <v>36.558</v>
      </c>
      <c r="X39" s="18" t="s">
        <v>35</v>
      </c>
      <c r="Y39" s="18">
        <v>26.088000000000001</v>
      </c>
      <c r="Z39" s="18">
        <v>5.0759999999999996</v>
      </c>
      <c r="AA39" s="18">
        <v>1</v>
      </c>
      <c r="AB39" s="24">
        <v>3.5754999999999999E-4</v>
      </c>
      <c r="AC39" s="27">
        <v>0.26999999999999996</v>
      </c>
      <c r="AD39" s="20">
        <f t="shared" si="0"/>
        <v>3.8999999999999999E-4</v>
      </c>
      <c r="AE39" s="22">
        <v>8.450794802962887E-7</v>
      </c>
      <c r="AF39" s="27">
        <v>0.26999999999999996</v>
      </c>
      <c r="AG39" s="23">
        <v>27.5</v>
      </c>
      <c r="AH39" s="18">
        <f t="shared" si="9"/>
        <v>2.0999999999999998E-2</v>
      </c>
      <c r="AI39" s="24">
        <f t="shared" si="10"/>
        <v>3.0801036511716406E-11</v>
      </c>
      <c r="AJ39" s="25">
        <f t="shared" si="11"/>
        <v>0.13791274539600967</v>
      </c>
      <c r="AK39" s="18">
        <f t="shared" si="12"/>
        <v>1.8973665961010275E-2</v>
      </c>
      <c r="AL39" s="26">
        <f t="shared" si="13"/>
        <v>2705.0710061005361</v>
      </c>
      <c r="AM39" s="18">
        <f t="shared" si="14"/>
        <v>3.1000000000000001E-5</v>
      </c>
      <c r="AN39" s="18">
        <f t="shared" si="15"/>
        <v>3.3000000000000002E-2</v>
      </c>
      <c r="AO39" s="18">
        <f t="shared" si="16"/>
        <v>2.0999999999999998E-2</v>
      </c>
      <c r="AP39" s="18">
        <v>0.22902870351697424</v>
      </c>
      <c r="AQ39" s="18">
        <v>18905</v>
      </c>
      <c r="AR39" s="18"/>
      <c r="AS39" s="18">
        <v>0.49464539000000002</v>
      </c>
      <c r="AT39" s="18">
        <v>4.5430551179999998</v>
      </c>
      <c r="AU39" s="18">
        <v>7.2216535430000004</v>
      </c>
      <c r="AV39" s="18">
        <v>8.6658541089999996</v>
      </c>
      <c r="AW39" s="18">
        <v>14.250046169999999</v>
      </c>
      <c r="AX39" s="18">
        <v>17.770639679999999</v>
      </c>
      <c r="AY39" s="18">
        <v>24.886457490000002</v>
      </c>
      <c r="AZ39" s="18">
        <v>29.155948179999999</v>
      </c>
      <c r="BA39" s="18">
        <v>34.51586124</v>
      </c>
      <c r="BB39" s="18">
        <v>17.8770019</v>
      </c>
      <c r="BC39" s="18">
        <v>11.508999940000001</v>
      </c>
      <c r="BD39" s="18">
        <v>2.5333172589999999</v>
      </c>
      <c r="BE39" s="18">
        <v>4.5430551179999998</v>
      </c>
      <c r="BF39" s="18">
        <v>18.071459369999999</v>
      </c>
      <c r="BG39" s="18">
        <v>2.2042693080000002</v>
      </c>
      <c r="BH39" s="18">
        <v>5.7365605039999998</v>
      </c>
      <c r="BI39" s="18">
        <v>66.285538599999995</v>
      </c>
      <c r="BJ39" s="18">
        <v>35.926018990000003</v>
      </c>
      <c r="BK39" s="18">
        <v>8.5433012329999993</v>
      </c>
      <c r="BL39" s="18">
        <v>0.23372395900000001</v>
      </c>
      <c r="BM39" s="18">
        <v>0.25020016899999997</v>
      </c>
      <c r="BN39" s="18">
        <v>0.226779915</v>
      </c>
      <c r="BO39" s="18">
        <v>0.21782633900000001</v>
      </c>
    </row>
    <row r="40" spans="1:67" x14ac:dyDescent="0.35">
      <c r="A40" s="17">
        <v>44767</v>
      </c>
      <c r="B40" s="18" t="s">
        <v>87</v>
      </c>
      <c r="C40" s="18" t="s">
        <v>54</v>
      </c>
      <c r="D40" s="18">
        <v>0</v>
      </c>
      <c r="E40" s="19">
        <v>0.67077546296296298</v>
      </c>
      <c r="F40" s="18" t="s">
        <v>33</v>
      </c>
      <c r="G40" s="18" t="s">
        <v>34</v>
      </c>
      <c r="H40" s="18">
        <v>343.3</v>
      </c>
      <c r="I40" s="18">
        <v>3</v>
      </c>
      <c r="J40" s="18">
        <v>0.30399999999999999</v>
      </c>
      <c r="K40" s="18">
        <v>0.127</v>
      </c>
      <c r="L40" s="18">
        <v>80</v>
      </c>
      <c r="M40" s="18">
        <v>0</v>
      </c>
      <c r="N40" s="18">
        <v>1.7999999999999999E-2</v>
      </c>
      <c r="O40" s="18">
        <v>6.0000000000000001E-3</v>
      </c>
      <c r="P40" s="18">
        <v>-2.7E-2</v>
      </c>
      <c r="Q40" s="18">
        <v>17.734000000000002</v>
      </c>
      <c r="R40" s="18">
        <v>3.0000000000000001E-3</v>
      </c>
      <c r="S40" s="18">
        <v>2E-3</v>
      </c>
      <c r="T40" s="18">
        <v>7.0000000000000001E-3</v>
      </c>
      <c r="U40" s="18">
        <v>34.192</v>
      </c>
      <c r="V40" s="18">
        <v>34.643000000000001</v>
      </c>
      <c r="W40" s="18">
        <v>36.558</v>
      </c>
      <c r="X40" s="18" t="s">
        <v>35</v>
      </c>
      <c r="Y40" s="18">
        <v>26.088000000000001</v>
      </c>
      <c r="Z40" s="18">
        <v>5.0759999999999996</v>
      </c>
      <c r="AA40" s="18">
        <v>1</v>
      </c>
      <c r="AB40" s="24">
        <v>2.4051300000000001E-4</v>
      </c>
      <c r="AC40" s="27">
        <v>0.32999999999999996</v>
      </c>
      <c r="AD40" s="20">
        <f t="shared" si="0"/>
        <v>3.8999999999999999E-4</v>
      </c>
      <c r="AE40" s="22">
        <v>8.450794802962887E-7</v>
      </c>
      <c r="AF40" s="27">
        <v>0.32999999999999996</v>
      </c>
      <c r="AG40" s="23">
        <v>27.5</v>
      </c>
      <c r="AH40" s="18">
        <f t="shared" si="9"/>
        <v>2.0999999999999998E-2</v>
      </c>
      <c r="AI40" s="24">
        <f t="shared" si="10"/>
        <v>2.0718919576401762E-11</v>
      </c>
      <c r="AJ40" s="25">
        <f t="shared" si="11"/>
        <v>0.11311111682243774</v>
      </c>
      <c r="AK40" s="18">
        <f t="shared" si="12"/>
        <v>1.8973665961010275E-2</v>
      </c>
      <c r="AL40" s="26">
        <f t="shared" si="13"/>
        <v>2705.0710061005361</v>
      </c>
      <c r="AM40" s="18">
        <f t="shared" si="14"/>
        <v>3.1000000000000001E-5</v>
      </c>
      <c r="AN40" s="18">
        <f t="shared" si="15"/>
        <v>3.3000000000000002E-2</v>
      </c>
      <c r="AO40" s="18">
        <f t="shared" si="16"/>
        <v>2.0999999999999998E-2</v>
      </c>
      <c r="AP40" s="18">
        <v>0.22902870351697424</v>
      </c>
      <c r="AQ40" s="18">
        <v>18905</v>
      </c>
      <c r="AR40" s="18"/>
      <c r="AS40" s="18">
        <v>0.49464539000000002</v>
      </c>
      <c r="AT40" s="18">
        <v>4.5430551179999998</v>
      </c>
      <c r="AU40" s="18">
        <v>7.2216535430000004</v>
      </c>
      <c r="AV40" s="18">
        <v>8.6658541089999996</v>
      </c>
      <c r="AW40" s="18">
        <v>14.250046169999999</v>
      </c>
      <c r="AX40" s="18">
        <v>17.770639679999999</v>
      </c>
      <c r="AY40" s="18">
        <v>24.886457490000002</v>
      </c>
      <c r="AZ40" s="18">
        <v>29.155948179999999</v>
      </c>
      <c r="BA40" s="18">
        <v>34.51586124</v>
      </c>
      <c r="BB40" s="18">
        <v>17.8770019</v>
      </c>
      <c r="BC40" s="18">
        <v>11.508999940000001</v>
      </c>
      <c r="BD40" s="18">
        <v>2.5333172589999999</v>
      </c>
      <c r="BE40" s="18">
        <v>4.5430551179999998</v>
      </c>
      <c r="BF40" s="18">
        <v>18.071459369999999</v>
      </c>
      <c r="BG40" s="18">
        <v>2.2042693080000002</v>
      </c>
      <c r="BH40" s="18">
        <v>5.7365605039999998</v>
      </c>
      <c r="BI40" s="18">
        <v>66.285538599999995</v>
      </c>
      <c r="BJ40" s="18">
        <v>35.926018990000003</v>
      </c>
      <c r="BK40" s="18">
        <v>8.5433012329999993</v>
      </c>
      <c r="BL40" s="18">
        <v>0.23372395900000001</v>
      </c>
      <c r="BM40" s="18">
        <v>0.25020016899999997</v>
      </c>
      <c r="BN40" s="18">
        <v>0.226779915</v>
      </c>
      <c r="BO40" s="18">
        <v>0.21782633900000001</v>
      </c>
    </row>
    <row r="41" spans="1:67" x14ac:dyDescent="0.35">
      <c r="A41" s="17">
        <v>44767</v>
      </c>
      <c r="B41" s="18" t="s">
        <v>87</v>
      </c>
      <c r="C41" s="18" t="s">
        <v>54</v>
      </c>
      <c r="D41" s="18">
        <v>0</v>
      </c>
      <c r="E41" s="19">
        <v>0.67077546296296298</v>
      </c>
      <c r="F41" s="18" t="s">
        <v>33</v>
      </c>
      <c r="G41" s="18" t="s">
        <v>34</v>
      </c>
      <c r="H41" s="18">
        <v>343.3</v>
      </c>
      <c r="I41" s="18">
        <v>3</v>
      </c>
      <c r="J41" s="18">
        <v>0.30399999999999999</v>
      </c>
      <c r="K41" s="18">
        <v>0.127</v>
      </c>
      <c r="L41" s="18">
        <v>80</v>
      </c>
      <c r="M41" s="18">
        <v>0</v>
      </c>
      <c r="N41" s="18">
        <v>1.7999999999999999E-2</v>
      </c>
      <c r="O41" s="18">
        <v>6.0000000000000001E-3</v>
      </c>
      <c r="P41" s="18">
        <v>-2.7E-2</v>
      </c>
      <c r="Q41" s="18">
        <v>17.734000000000002</v>
      </c>
      <c r="R41" s="18">
        <v>3.0000000000000001E-3</v>
      </c>
      <c r="S41" s="18">
        <v>2E-3</v>
      </c>
      <c r="T41" s="18">
        <v>7.0000000000000001E-3</v>
      </c>
      <c r="U41" s="18">
        <v>34.192</v>
      </c>
      <c r="V41" s="18">
        <v>34.643000000000001</v>
      </c>
      <c r="W41" s="18">
        <v>36.558</v>
      </c>
      <c r="X41" s="18" t="s">
        <v>35</v>
      </c>
      <c r="Y41" s="18">
        <v>26.088000000000001</v>
      </c>
      <c r="Z41" s="18">
        <v>5.0759999999999996</v>
      </c>
      <c r="AA41" s="18">
        <v>1</v>
      </c>
      <c r="AB41" s="24">
        <v>5.6199999999999997E-5</v>
      </c>
      <c r="AC41" s="27">
        <v>0.38999999999999996</v>
      </c>
      <c r="AD41" s="20">
        <f t="shared" si="0"/>
        <v>3.8999999999999999E-4</v>
      </c>
      <c r="AE41" s="22">
        <v>8.450794802962887E-7</v>
      </c>
      <c r="AF41" s="27">
        <v>0.38999999999999996</v>
      </c>
      <c r="AG41" s="23">
        <v>27.5</v>
      </c>
      <c r="AH41" s="18">
        <f t="shared" si="9"/>
        <v>2.0999999999999998E-2</v>
      </c>
      <c r="AI41" s="24">
        <f t="shared" si="10"/>
        <v>4.8413319870184935E-12</v>
      </c>
      <c r="AJ41" s="25">
        <f t="shared" si="11"/>
        <v>5.4676936135341678E-2</v>
      </c>
      <c r="AK41" s="18">
        <f t="shared" si="12"/>
        <v>1.8973665961010275E-2</v>
      </c>
      <c r="AL41" s="26">
        <f t="shared" si="13"/>
        <v>2705.0710061005361</v>
      </c>
      <c r="AM41" s="18">
        <f t="shared" si="14"/>
        <v>3.1000000000000001E-5</v>
      </c>
      <c r="AN41" s="18">
        <f t="shared" si="15"/>
        <v>3.3000000000000002E-2</v>
      </c>
      <c r="AO41" s="18">
        <f t="shared" si="16"/>
        <v>2.0999999999999998E-2</v>
      </c>
      <c r="AP41" s="18">
        <v>0.22902870351697424</v>
      </c>
      <c r="AQ41" s="18">
        <v>18905</v>
      </c>
      <c r="AR41" s="18"/>
      <c r="AS41" s="18">
        <v>0.49464539000000002</v>
      </c>
      <c r="AT41" s="18">
        <v>4.5430551179999998</v>
      </c>
      <c r="AU41" s="18">
        <v>7.2216535430000004</v>
      </c>
      <c r="AV41" s="18">
        <v>8.6658541089999996</v>
      </c>
      <c r="AW41" s="18">
        <v>14.250046169999999</v>
      </c>
      <c r="AX41" s="18">
        <v>17.770639679999999</v>
      </c>
      <c r="AY41" s="18">
        <v>24.886457490000002</v>
      </c>
      <c r="AZ41" s="18">
        <v>29.155948179999999</v>
      </c>
      <c r="BA41" s="18">
        <v>34.51586124</v>
      </c>
      <c r="BB41" s="18">
        <v>17.8770019</v>
      </c>
      <c r="BC41" s="18">
        <v>11.508999940000001</v>
      </c>
      <c r="BD41" s="18">
        <v>2.5333172589999999</v>
      </c>
      <c r="BE41" s="18">
        <v>4.5430551179999998</v>
      </c>
      <c r="BF41" s="18">
        <v>18.071459369999999</v>
      </c>
      <c r="BG41" s="18">
        <v>2.2042693080000002</v>
      </c>
      <c r="BH41" s="18">
        <v>5.7365605039999998</v>
      </c>
      <c r="BI41" s="18">
        <v>66.285538599999995</v>
      </c>
      <c r="BJ41" s="18">
        <v>35.926018990000003</v>
      </c>
      <c r="BK41" s="18">
        <v>8.5433012329999993</v>
      </c>
      <c r="BL41" s="18">
        <v>0.23372395900000001</v>
      </c>
      <c r="BM41" s="18">
        <v>0.25020016899999997</v>
      </c>
      <c r="BN41" s="18">
        <v>0.226779915</v>
      </c>
      <c r="BO41" s="18">
        <v>0.21782633900000001</v>
      </c>
    </row>
    <row r="42" spans="1:67" x14ac:dyDescent="0.35">
      <c r="A42" s="17">
        <v>44767</v>
      </c>
      <c r="B42" s="18" t="s">
        <v>87</v>
      </c>
      <c r="C42" s="18" t="s">
        <v>54</v>
      </c>
      <c r="D42" s="18">
        <v>0</v>
      </c>
      <c r="E42" s="19">
        <v>0.67077546296296298</v>
      </c>
      <c r="F42" s="18" t="s">
        <v>33</v>
      </c>
      <c r="G42" s="18" t="s">
        <v>34</v>
      </c>
      <c r="H42" s="18">
        <v>343.3</v>
      </c>
      <c r="I42" s="18">
        <v>3</v>
      </c>
      <c r="J42" s="18">
        <v>0.30399999999999999</v>
      </c>
      <c r="K42" s="18">
        <v>0.127</v>
      </c>
      <c r="L42" s="18">
        <v>80</v>
      </c>
      <c r="M42" s="18">
        <v>0</v>
      </c>
      <c r="N42" s="18">
        <v>1.7999999999999999E-2</v>
      </c>
      <c r="O42" s="18">
        <v>6.0000000000000001E-3</v>
      </c>
      <c r="P42" s="18">
        <v>-2.7E-2</v>
      </c>
      <c r="Q42" s="18">
        <v>17.734000000000002</v>
      </c>
      <c r="R42" s="18">
        <v>3.0000000000000001E-3</v>
      </c>
      <c r="S42" s="18">
        <v>2E-3</v>
      </c>
      <c r="T42" s="18">
        <v>7.0000000000000001E-3</v>
      </c>
      <c r="U42" s="18">
        <v>34.192</v>
      </c>
      <c r="V42" s="18">
        <v>34.643000000000001</v>
      </c>
      <c r="W42" s="18">
        <v>36.558</v>
      </c>
      <c r="X42" s="18" t="s">
        <v>35</v>
      </c>
      <c r="Y42" s="18">
        <v>26.088000000000001</v>
      </c>
      <c r="Z42" s="18">
        <v>5.0759999999999996</v>
      </c>
      <c r="AA42" s="18">
        <v>1</v>
      </c>
      <c r="AB42" s="24">
        <v>1.3294399999999999E-4</v>
      </c>
      <c r="AC42" s="27">
        <v>0.41999999999999993</v>
      </c>
      <c r="AD42" s="20">
        <f t="shared" si="0"/>
        <v>3.8999999999999999E-4</v>
      </c>
      <c r="AE42" s="22">
        <v>8.450794802962887E-7</v>
      </c>
      <c r="AF42" s="27">
        <v>0.41999999999999993</v>
      </c>
      <c r="AG42" s="23">
        <v>27.5</v>
      </c>
      <c r="AH42" s="18">
        <f t="shared" si="9"/>
        <v>2.0999999999999998E-2</v>
      </c>
      <c r="AI42" s="24">
        <f t="shared" si="10"/>
        <v>1.1452420634914351E-11</v>
      </c>
      <c r="AJ42" s="25">
        <f t="shared" si="11"/>
        <v>8.4095040405952379E-2</v>
      </c>
      <c r="AK42" s="18">
        <f t="shared" si="12"/>
        <v>1.8973665961010275E-2</v>
      </c>
      <c r="AL42" s="26">
        <f t="shared" si="13"/>
        <v>2705.0710061005361</v>
      </c>
      <c r="AM42" s="18">
        <f t="shared" si="14"/>
        <v>3.1000000000000001E-5</v>
      </c>
      <c r="AN42" s="18">
        <f t="shared" si="15"/>
        <v>3.3000000000000002E-2</v>
      </c>
      <c r="AO42" s="18">
        <f t="shared" si="16"/>
        <v>2.0999999999999998E-2</v>
      </c>
      <c r="AP42" s="18">
        <v>0.22902870351697424</v>
      </c>
      <c r="AQ42" s="18">
        <v>18905</v>
      </c>
      <c r="AR42" s="18"/>
      <c r="AS42" s="18">
        <v>0.49464539000000002</v>
      </c>
      <c r="AT42" s="18">
        <v>4.5430551179999998</v>
      </c>
      <c r="AU42" s="18">
        <v>7.2216535430000004</v>
      </c>
      <c r="AV42" s="18">
        <v>8.6658541089999996</v>
      </c>
      <c r="AW42" s="18">
        <v>14.250046169999999</v>
      </c>
      <c r="AX42" s="18">
        <v>17.770639679999999</v>
      </c>
      <c r="AY42" s="18">
        <v>24.886457490000002</v>
      </c>
      <c r="AZ42" s="18">
        <v>29.155948179999999</v>
      </c>
      <c r="BA42" s="18">
        <v>34.51586124</v>
      </c>
      <c r="BB42" s="18">
        <v>17.8770019</v>
      </c>
      <c r="BC42" s="18">
        <v>11.508999940000001</v>
      </c>
      <c r="BD42" s="18">
        <v>2.5333172589999999</v>
      </c>
      <c r="BE42" s="18">
        <v>4.5430551179999998</v>
      </c>
      <c r="BF42" s="18">
        <v>18.071459369999999</v>
      </c>
      <c r="BG42" s="18">
        <v>2.2042693080000002</v>
      </c>
      <c r="BH42" s="18">
        <v>5.7365605039999998</v>
      </c>
      <c r="BI42" s="18">
        <v>66.285538599999995</v>
      </c>
      <c r="BJ42" s="18">
        <v>35.926018990000003</v>
      </c>
      <c r="BK42" s="18">
        <v>8.5433012329999993</v>
      </c>
      <c r="BL42" s="18">
        <v>0.23372395900000001</v>
      </c>
      <c r="BM42" s="18">
        <v>0.25020016899999997</v>
      </c>
      <c r="BN42" s="18">
        <v>0.226779915</v>
      </c>
      <c r="BO42" s="18">
        <v>0.21782633900000001</v>
      </c>
    </row>
    <row r="43" spans="1:67" x14ac:dyDescent="0.35">
      <c r="A43" s="28">
        <v>44768</v>
      </c>
      <c r="B43" s="29" t="s">
        <v>87</v>
      </c>
      <c r="C43" s="29" t="s">
        <v>55</v>
      </c>
      <c r="D43" s="29">
        <v>1</v>
      </c>
      <c r="E43" s="30">
        <v>0.67280092592592589</v>
      </c>
      <c r="F43" s="29" t="s">
        <v>36</v>
      </c>
      <c r="G43" s="29" t="s">
        <v>37</v>
      </c>
      <c r="H43" s="29">
        <v>343.3</v>
      </c>
      <c r="I43" s="29">
        <v>4</v>
      </c>
      <c r="J43" s="29">
        <v>0.47</v>
      </c>
      <c r="K43" s="29">
        <v>0.185</v>
      </c>
      <c r="L43" s="29">
        <v>80</v>
      </c>
      <c r="M43" s="29">
        <v>0</v>
      </c>
      <c r="N43" s="29">
        <v>0.13500000000000001</v>
      </c>
      <c r="O43" s="29">
        <v>1.6E-2</v>
      </c>
      <c r="P43" s="29">
        <v>-6.9000000000000006E-2</v>
      </c>
      <c r="Q43" s="29">
        <v>6.7030000000000003</v>
      </c>
      <c r="R43" s="29">
        <v>4.0000000000000001E-3</v>
      </c>
      <c r="S43" s="29">
        <v>2E-3</v>
      </c>
      <c r="T43" s="29">
        <v>8.0000000000000002E-3</v>
      </c>
      <c r="U43" s="29">
        <v>30.603999999999999</v>
      </c>
      <c r="V43" s="29">
        <v>30.690999999999999</v>
      </c>
      <c r="W43" s="29">
        <v>32.886000000000003</v>
      </c>
      <c r="X43" s="29" t="s">
        <v>35</v>
      </c>
      <c r="Y43" s="29">
        <v>26.088000000000001</v>
      </c>
      <c r="Z43" s="29">
        <v>4.492</v>
      </c>
      <c r="AA43" s="29">
        <v>1</v>
      </c>
      <c r="AB43" s="32">
        <v>4.5815539999999998E-3</v>
      </c>
      <c r="AC43" s="38">
        <v>1.9999999999999962E-2</v>
      </c>
      <c r="AD43" s="31">
        <f t="shared" si="0"/>
        <v>3.8999999999999999E-4</v>
      </c>
      <c r="AE43" s="33">
        <v>8.450794802962887E-7</v>
      </c>
      <c r="AF43" s="38">
        <v>1.9999999999999962E-2</v>
      </c>
      <c r="AG43" s="34">
        <v>27.5</v>
      </c>
      <c r="AH43" s="29">
        <f t="shared" si="9"/>
        <v>0.13900000000000001</v>
      </c>
      <c r="AI43" s="35">
        <f t="shared" si="10"/>
        <v>3.9467658239239368E-10</v>
      </c>
      <c r="AJ43" s="36">
        <f t="shared" si="11"/>
        <v>3.2676679849932082</v>
      </c>
      <c r="AK43" s="29">
        <f t="shared" si="12"/>
        <v>0.13594484175576504</v>
      </c>
      <c r="AL43" s="37">
        <f t="shared" si="13"/>
        <v>29553.433235940898</v>
      </c>
      <c r="AM43" s="29">
        <f t="shared" si="14"/>
        <v>4.1999999999999998E-5</v>
      </c>
      <c r="AN43" s="29">
        <f t="shared" si="15"/>
        <v>0.15245327152934438</v>
      </c>
      <c r="AO43" s="29">
        <f t="shared" si="16"/>
        <v>0.13900000000000001</v>
      </c>
      <c r="AP43" s="29">
        <v>0.2398370177791288</v>
      </c>
      <c r="AQ43" s="29">
        <v>10940</v>
      </c>
      <c r="AR43" s="29"/>
      <c r="AS43" s="29">
        <v>0.39257425699999998</v>
      </c>
      <c r="AT43" s="29">
        <v>5.3545038170000003</v>
      </c>
      <c r="AU43" s="29">
        <v>9.8616352200000001</v>
      </c>
      <c r="AV43" s="29">
        <v>11.70314465</v>
      </c>
      <c r="AW43" s="29">
        <v>19.030448719999999</v>
      </c>
      <c r="AX43" s="29">
        <v>22.66698718</v>
      </c>
      <c r="AY43" s="29">
        <v>28.121794869999999</v>
      </c>
      <c r="AZ43" s="29">
        <v>31.394679490000001</v>
      </c>
      <c r="BA43" s="29">
        <v>42.949565219999997</v>
      </c>
      <c r="BB43" s="29">
        <v>20.65310792</v>
      </c>
      <c r="BC43" s="29">
        <v>12.965451440000001</v>
      </c>
      <c r="BD43" s="29">
        <v>2.4214104399999998</v>
      </c>
      <c r="BE43" s="29">
        <v>5.3545038170000003</v>
      </c>
      <c r="BF43" s="29">
        <v>15.045272969999999</v>
      </c>
      <c r="BG43" s="29">
        <v>2.3310563000000002</v>
      </c>
      <c r="BH43" s="29">
        <v>0.78688165399999999</v>
      </c>
      <c r="BI43" s="29">
        <v>0.29691851800000002</v>
      </c>
      <c r="BJ43" s="29">
        <v>57.739362049999997</v>
      </c>
      <c r="BK43" s="29">
        <v>15.39180417</v>
      </c>
      <c r="BL43" s="29">
        <v>0.21798545499999999</v>
      </c>
      <c r="BM43" s="29">
        <v>0.243116358</v>
      </c>
      <c r="BN43" s="29">
        <v>0.214013341</v>
      </c>
      <c r="BO43" s="29">
        <v>0.21197360000000001</v>
      </c>
    </row>
    <row r="44" spans="1:67" x14ac:dyDescent="0.35">
      <c r="A44" s="28">
        <v>44768</v>
      </c>
      <c r="B44" s="29" t="s">
        <v>87</v>
      </c>
      <c r="C44" s="29" t="s">
        <v>55</v>
      </c>
      <c r="D44" s="29">
        <v>2</v>
      </c>
      <c r="E44" s="30">
        <v>0.67280092592592589</v>
      </c>
      <c r="F44" s="29" t="s">
        <v>36</v>
      </c>
      <c r="G44" s="29" t="s">
        <v>37</v>
      </c>
      <c r="H44" s="29">
        <v>343.3</v>
      </c>
      <c r="I44" s="29">
        <v>4</v>
      </c>
      <c r="J44" s="29">
        <v>0.47</v>
      </c>
      <c r="K44" s="29">
        <v>0.185</v>
      </c>
      <c r="L44" s="29">
        <v>80</v>
      </c>
      <c r="M44" s="29">
        <v>0</v>
      </c>
      <c r="N44" s="29">
        <v>0.13500000000000001</v>
      </c>
      <c r="O44" s="29">
        <v>1.6E-2</v>
      </c>
      <c r="P44" s="29">
        <v>-6.9000000000000006E-2</v>
      </c>
      <c r="Q44" s="29">
        <v>6.7030000000000003</v>
      </c>
      <c r="R44" s="29">
        <v>4.0000000000000001E-3</v>
      </c>
      <c r="S44" s="29">
        <v>2E-3</v>
      </c>
      <c r="T44" s="29">
        <v>8.0000000000000002E-3</v>
      </c>
      <c r="U44" s="29">
        <v>30.603999999999999</v>
      </c>
      <c r="V44" s="29">
        <v>30.690999999999999</v>
      </c>
      <c r="W44" s="29">
        <v>32.886000000000003</v>
      </c>
      <c r="X44" s="29" t="s">
        <v>35</v>
      </c>
      <c r="Y44" s="29">
        <v>26.088000000000001</v>
      </c>
      <c r="Z44" s="29">
        <v>4.492</v>
      </c>
      <c r="AA44" s="29">
        <v>1</v>
      </c>
      <c r="AB44" s="35"/>
      <c r="AC44" s="38">
        <v>7.999999999999996E-2</v>
      </c>
      <c r="AD44" s="31">
        <f t="shared" si="0"/>
        <v>3.8999999999999999E-4</v>
      </c>
      <c r="AE44" s="33">
        <v>8.450794802962887E-7</v>
      </c>
      <c r="AF44" s="38">
        <v>7.999999999999996E-2</v>
      </c>
      <c r="AG44" s="34">
        <v>27.5</v>
      </c>
      <c r="AH44" s="29">
        <f t="shared" si="9"/>
        <v>0.13900000000000001</v>
      </c>
      <c r="AI44" s="35">
        <f t="shared" si="10"/>
        <v>0</v>
      </c>
      <c r="AJ44" s="36">
        <f t="shared" si="11"/>
        <v>0</v>
      </c>
      <c r="AK44" s="29">
        <f t="shared" si="12"/>
        <v>0.13594484175576504</v>
      </c>
      <c r="AL44" s="37">
        <f t="shared" si="13"/>
        <v>29553.433235940898</v>
      </c>
      <c r="AM44" s="29">
        <f t="shared" si="14"/>
        <v>4.1999999999999998E-5</v>
      </c>
      <c r="AN44" s="29">
        <f t="shared" si="15"/>
        <v>0.15245327152934438</v>
      </c>
      <c r="AO44" s="29">
        <f t="shared" si="16"/>
        <v>0.13900000000000001</v>
      </c>
      <c r="AP44" s="29">
        <v>0.2398370177791288</v>
      </c>
      <c r="AQ44" s="29">
        <v>10940</v>
      </c>
      <c r="AR44" s="29"/>
      <c r="AS44" s="29">
        <v>0.39257425699999998</v>
      </c>
      <c r="AT44" s="29">
        <v>5.3545038170000003</v>
      </c>
      <c r="AU44" s="29">
        <v>9.8616352200000001</v>
      </c>
      <c r="AV44" s="29">
        <v>11.70314465</v>
      </c>
      <c r="AW44" s="29">
        <v>19.030448719999999</v>
      </c>
      <c r="AX44" s="29">
        <v>22.66698718</v>
      </c>
      <c r="AY44" s="29">
        <v>28.121794869999999</v>
      </c>
      <c r="AZ44" s="29">
        <v>31.394679490000001</v>
      </c>
      <c r="BA44" s="29">
        <v>42.949565219999997</v>
      </c>
      <c r="BB44" s="29">
        <v>20.65310792</v>
      </c>
      <c r="BC44" s="29">
        <v>12.965451440000001</v>
      </c>
      <c r="BD44" s="29">
        <v>2.4214104399999998</v>
      </c>
      <c r="BE44" s="29">
        <v>5.3545038170000003</v>
      </c>
      <c r="BF44" s="29">
        <v>15.045272969999999</v>
      </c>
      <c r="BG44" s="29">
        <v>2.3310563000000002</v>
      </c>
      <c r="BH44" s="29">
        <v>0.78688165399999999</v>
      </c>
      <c r="BI44" s="29">
        <v>0.29691851800000002</v>
      </c>
      <c r="BJ44" s="29">
        <v>57.739362049999997</v>
      </c>
      <c r="BK44" s="29">
        <v>15.39180417</v>
      </c>
      <c r="BL44" s="29">
        <v>0.21798545499999999</v>
      </c>
      <c r="BM44" s="29">
        <v>0.243116358</v>
      </c>
      <c r="BN44" s="29">
        <v>0.214013341</v>
      </c>
      <c r="BO44" s="29">
        <v>0.21197360000000001</v>
      </c>
    </row>
    <row r="45" spans="1:67" x14ac:dyDescent="0.35">
      <c r="A45" s="28">
        <v>44768</v>
      </c>
      <c r="B45" s="29" t="s">
        <v>87</v>
      </c>
      <c r="C45" s="29" t="s">
        <v>55</v>
      </c>
      <c r="D45" s="29">
        <v>3</v>
      </c>
      <c r="E45" s="30">
        <v>0.67280092592592589</v>
      </c>
      <c r="F45" s="29" t="s">
        <v>36</v>
      </c>
      <c r="G45" s="29" t="s">
        <v>37</v>
      </c>
      <c r="H45" s="29">
        <v>343.3</v>
      </c>
      <c r="I45" s="29">
        <v>4</v>
      </c>
      <c r="J45" s="29">
        <v>0.47</v>
      </c>
      <c r="K45" s="29">
        <v>0.185</v>
      </c>
      <c r="L45" s="29">
        <v>80</v>
      </c>
      <c r="M45" s="29">
        <v>0</v>
      </c>
      <c r="N45" s="29">
        <v>0.13500000000000001</v>
      </c>
      <c r="O45" s="29">
        <v>1.6E-2</v>
      </c>
      <c r="P45" s="29">
        <v>-6.9000000000000006E-2</v>
      </c>
      <c r="Q45" s="29">
        <v>6.7030000000000003</v>
      </c>
      <c r="R45" s="29">
        <v>4.0000000000000001E-3</v>
      </c>
      <c r="S45" s="29">
        <v>2E-3</v>
      </c>
      <c r="T45" s="29">
        <v>8.0000000000000002E-3</v>
      </c>
      <c r="U45" s="29">
        <v>30.603999999999999</v>
      </c>
      <c r="V45" s="29">
        <v>30.690999999999999</v>
      </c>
      <c r="W45" s="29">
        <v>32.886000000000003</v>
      </c>
      <c r="X45" s="29" t="s">
        <v>35</v>
      </c>
      <c r="Y45" s="29">
        <v>26.088000000000001</v>
      </c>
      <c r="Z45" s="29">
        <v>4.492</v>
      </c>
      <c r="AA45" s="29">
        <v>1</v>
      </c>
      <c r="AB45" s="35">
        <v>1.009434E-3</v>
      </c>
      <c r="AC45" s="38">
        <v>0.13999999999999996</v>
      </c>
      <c r="AD45" s="31">
        <f t="shared" si="0"/>
        <v>3.8999999999999999E-4</v>
      </c>
      <c r="AE45" s="33">
        <v>8.450794802962887E-7</v>
      </c>
      <c r="AF45" s="38">
        <v>0.13999999999999996</v>
      </c>
      <c r="AG45" s="34">
        <v>27.5</v>
      </c>
      <c r="AH45" s="29">
        <f t="shared" si="9"/>
        <v>0.13900000000000001</v>
      </c>
      <c r="AI45" s="35">
        <f t="shared" si="10"/>
        <v>8.6957386352028933E-11</v>
      </c>
      <c r="AJ45" s="36">
        <f t="shared" si="11"/>
        <v>1.5338061775942446</v>
      </c>
      <c r="AK45" s="29">
        <f t="shared" si="12"/>
        <v>0.13594484175576504</v>
      </c>
      <c r="AL45" s="37">
        <f t="shared" si="13"/>
        <v>29553.433235940898</v>
      </c>
      <c r="AM45" s="29">
        <f t="shared" si="14"/>
        <v>4.1999999999999998E-5</v>
      </c>
      <c r="AN45" s="29">
        <f t="shared" si="15"/>
        <v>0.15245327152934438</v>
      </c>
      <c r="AO45" s="29">
        <f t="shared" si="16"/>
        <v>0.13900000000000001</v>
      </c>
      <c r="AP45" s="29">
        <v>0.2398370177791288</v>
      </c>
      <c r="AQ45" s="29">
        <v>10940</v>
      </c>
      <c r="AR45" s="29"/>
      <c r="AS45" s="29">
        <v>0.39257425699999998</v>
      </c>
      <c r="AT45" s="29">
        <v>5.3545038170000003</v>
      </c>
      <c r="AU45" s="29">
        <v>9.8616352200000001</v>
      </c>
      <c r="AV45" s="29">
        <v>11.70314465</v>
      </c>
      <c r="AW45" s="29">
        <v>19.030448719999999</v>
      </c>
      <c r="AX45" s="29">
        <v>22.66698718</v>
      </c>
      <c r="AY45" s="29">
        <v>28.121794869999999</v>
      </c>
      <c r="AZ45" s="29">
        <v>31.394679490000001</v>
      </c>
      <c r="BA45" s="29">
        <v>42.949565219999997</v>
      </c>
      <c r="BB45" s="29">
        <v>20.65310792</v>
      </c>
      <c r="BC45" s="29">
        <v>12.965451440000001</v>
      </c>
      <c r="BD45" s="29">
        <v>2.4214104399999998</v>
      </c>
      <c r="BE45" s="29">
        <v>5.3545038170000003</v>
      </c>
      <c r="BF45" s="29">
        <v>15.045272969999999</v>
      </c>
      <c r="BG45" s="29">
        <v>2.3310563000000002</v>
      </c>
      <c r="BH45" s="29">
        <v>0.78688165399999999</v>
      </c>
      <c r="BI45" s="29">
        <v>0.29691851800000002</v>
      </c>
      <c r="BJ45" s="29">
        <v>57.739362049999997</v>
      </c>
      <c r="BK45" s="29">
        <v>15.39180417</v>
      </c>
      <c r="BL45" s="29">
        <v>0.21798545499999999</v>
      </c>
      <c r="BM45" s="29">
        <v>0.243116358</v>
      </c>
      <c r="BN45" s="29">
        <v>0.214013341</v>
      </c>
      <c r="BO45" s="29">
        <v>0.21197360000000001</v>
      </c>
    </row>
    <row r="46" spans="1:67" x14ac:dyDescent="0.35">
      <c r="A46" s="28">
        <v>44768</v>
      </c>
      <c r="B46" s="29" t="s">
        <v>87</v>
      </c>
      <c r="C46" s="29" t="s">
        <v>55</v>
      </c>
      <c r="D46" s="29">
        <v>4</v>
      </c>
      <c r="E46" s="30">
        <v>0.67280092592592589</v>
      </c>
      <c r="F46" s="29" t="s">
        <v>36</v>
      </c>
      <c r="G46" s="29" t="s">
        <v>37</v>
      </c>
      <c r="H46" s="29">
        <v>343.3</v>
      </c>
      <c r="I46" s="29">
        <v>4</v>
      </c>
      <c r="J46" s="29">
        <v>0.47</v>
      </c>
      <c r="K46" s="29">
        <v>0.185</v>
      </c>
      <c r="L46" s="29">
        <v>80</v>
      </c>
      <c r="M46" s="29">
        <v>0</v>
      </c>
      <c r="N46" s="29">
        <v>0.13500000000000001</v>
      </c>
      <c r="O46" s="29">
        <v>1.6E-2</v>
      </c>
      <c r="P46" s="29">
        <v>-6.9000000000000006E-2</v>
      </c>
      <c r="Q46" s="29">
        <v>6.7030000000000003</v>
      </c>
      <c r="R46" s="29">
        <v>4.0000000000000001E-3</v>
      </c>
      <c r="S46" s="29">
        <v>2E-3</v>
      </c>
      <c r="T46" s="29">
        <v>8.0000000000000002E-3</v>
      </c>
      <c r="U46" s="29">
        <v>30.603999999999999</v>
      </c>
      <c r="V46" s="29">
        <v>30.690999999999999</v>
      </c>
      <c r="W46" s="29">
        <v>32.886000000000003</v>
      </c>
      <c r="X46" s="29" t="s">
        <v>35</v>
      </c>
      <c r="Y46" s="29">
        <v>26.088000000000001</v>
      </c>
      <c r="Z46" s="29">
        <v>4.492</v>
      </c>
      <c r="AA46" s="29">
        <v>1</v>
      </c>
      <c r="AB46" s="35">
        <v>7.8848500000000001E-4</v>
      </c>
      <c r="AC46" s="38">
        <v>0.19999999999999996</v>
      </c>
      <c r="AD46" s="31">
        <f t="shared" si="0"/>
        <v>3.8999999999999999E-4</v>
      </c>
      <c r="AE46" s="33">
        <v>8.450794802962887E-7</v>
      </c>
      <c r="AF46" s="38">
        <v>0.19999999999999996</v>
      </c>
      <c r="AG46" s="34">
        <v>27.5</v>
      </c>
      <c r="AH46" s="29">
        <f t="shared" si="9"/>
        <v>0.13900000000000001</v>
      </c>
      <c r="AI46" s="35">
        <f t="shared" si="10"/>
        <v>6.7923801633172198E-11</v>
      </c>
      <c r="AJ46" s="36">
        <f t="shared" si="11"/>
        <v>1.3555896246190802</v>
      </c>
      <c r="AK46" s="29">
        <f t="shared" si="12"/>
        <v>0.13594484175576504</v>
      </c>
      <c r="AL46" s="37">
        <f t="shared" si="13"/>
        <v>29553.433235940898</v>
      </c>
      <c r="AM46" s="29">
        <f t="shared" si="14"/>
        <v>4.1999999999999998E-5</v>
      </c>
      <c r="AN46" s="29">
        <f t="shared" si="15"/>
        <v>0.15245327152934438</v>
      </c>
      <c r="AO46" s="29">
        <f t="shared" si="16"/>
        <v>0.13900000000000001</v>
      </c>
      <c r="AP46" s="29">
        <v>0.2398370177791288</v>
      </c>
      <c r="AQ46" s="29">
        <v>10940</v>
      </c>
      <c r="AR46" s="29"/>
      <c r="AS46" s="29">
        <v>0.39257425699999998</v>
      </c>
      <c r="AT46" s="29">
        <v>5.3545038170000003</v>
      </c>
      <c r="AU46" s="29">
        <v>9.8616352200000001</v>
      </c>
      <c r="AV46" s="29">
        <v>11.70314465</v>
      </c>
      <c r="AW46" s="29">
        <v>19.030448719999999</v>
      </c>
      <c r="AX46" s="29">
        <v>22.66698718</v>
      </c>
      <c r="AY46" s="29">
        <v>28.121794869999999</v>
      </c>
      <c r="AZ46" s="29">
        <v>31.394679490000001</v>
      </c>
      <c r="BA46" s="29">
        <v>42.949565219999997</v>
      </c>
      <c r="BB46" s="29">
        <v>20.65310792</v>
      </c>
      <c r="BC46" s="29">
        <v>12.965451440000001</v>
      </c>
      <c r="BD46" s="29">
        <v>2.4214104399999998</v>
      </c>
      <c r="BE46" s="29">
        <v>5.3545038170000003</v>
      </c>
      <c r="BF46" s="29">
        <v>15.045272969999999</v>
      </c>
      <c r="BG46" s="29">
        <v>2.3310563000000002</v>
      </c>
      <c r="BH46" s="29">
        <v>0.78688165399999999</v>
      </c>
      <c r="BI46" s="29">
        <v>0.29691851800000002</v>
      </c>
      <c r="BJ46" s="29">
        <v>57.739362049999997</v>
      </c>
      <c r="BK46" s="29">
        <v>15.39180417</v>
      </c>
      <c r="BL46" s="29">
        <v>0.21798545499999999</v>
      </c>
      <c r="BM46" s="29">
        <v>0.243116358</v>
      </c>
      <c r="BN46" s="29">
        <v>0.214013341</v>
      </c>
      <c r="BO46" s="29">
        <v>0.21197360000000001</v>
      </c>
    </row>
    <row r="47" spans="1:67" x14ac:dyDescent="0.35">
      <c r="A47" s="28">
        <v>44768</v>
      </c>
      <c r="B47" s="29" t="s">
        <v>87</v>
      </c>
      <c r="C47" s="29" t="s">
        <v>55</v>
      </c>
      <c r="D47" s="29">
        <v>5</v>
      </c>
      <c r="E47" s="30">
        <v>0.67280092592592589</v>
      </c>
      <c r="F47" s="29" t="s">
        <v>36</v>
      </c>
      <c r="G47" s="29" t="s">
        <v>37</v>
      </c>
      <c r="H47" s="29">
        <v>343.3</v>
      </c>
      <c r="I47" s="29">
        <v>4</v>
      </c>
      <c r="J47" s="29">
        <v>0.47</v>
      </c>
      <c r="K47" s="29">
        <v>0.185</v>
      </c>
      <c r="L47" s="29">
        <v>80</v>
      </c>
      <c r="M47" s="29">
        <v>0</v>
      </c>
      <c r="N47" s="29">
        <v>0.13500000000000001</v>
      </c>
      <c r="O47" s="29">
        <v>1.6E-2</v>
      </c>
      <c r="P47" s="29">
        <v>-6.9000000000000006E-2</v>
      </c>
      <c r="Q47" s="29">
        <v>6.7030000000000003</v>
      </c>
      <c r="R47" s="29">
        <v>4.0000000000000001E-3</v>
      </c>
      <c r="S47" s="29">
        <v>2E-3</v>
      </c>
      <c r="T47" s="29">
        <v>8.0000000000000002E-3</v>
      </c>
      <c r="U47" s="29">
        <v>30.603999999999999</v>
      </c>
      <c r="V47" s="29">
        <v>30.690999999999999</v>
      </c>
      <c r="W47" s="29">
        <v>32.886000000000003</v>
      </c>
      <c r="X47" s="29" t="s">
        <v>35</v>
      </c>
      <c r="Y47" s="29">
        <v>26.088000000000001</v>
      </c>
      <c r="Z47" s="29">
        <v>4.492</v>
      </c>
      <c r="AA47" s="29">
        <v>1</v>
      </c>
      <c r="AB47" s="35">
        <v>2.5079699999999998E-4</v>
      </c>
      <c r="AC47" s="38">
        <v>0.25999999999999995</v>
      </c>
      <c r="AD47" s="31">
        <f t="shared" si="0"/>
        <v>3.8999999999999999E-4</v>
      </c>
      <c r="AE47" s="33">
        <v>8.450794802962887E-7</v>
      </c>
      <c r="AF47" s="38">
        <v>0.25999999999999995</v>
      </c>
      <c r="AG47" s="34">
        <v>27.5</v>
      </c>
      <c r="AH47" s="29">
        <f t="shared" si="9"/>
        <v>0.13900000000000001</v>
      </c>
      <c r="AI47" s="35">
        <f t="shared" si="10"/>
        <v>2.1604831643207778E-11</v>
      </c>
      <c r="AJ47" s="36">
        <f t="shared" si="11"/>
        <v>0.76452675240123058</v>
      </c>
      <c r="AK47" s="29">
        <f t="shared" si="12"/>
        <v>0.13594484175576504</v>
      </c>
      <c r="AL47" s="37">
        <f t="shared" si="13"/>
        <v>29553.433235940898</v>
      </c>
      <c r="AM47" s="29">
        <f t="shared" si="14"/>
        <v>4.1999999999999998E-5</v>
      </c>
      <c r="AN47" s="29">
        <f t="shared" si="15"/>
        <v>0.15245327152934438</v>
      </c>
      <c r="AO47" s="29">
        <f t="shared" si="16"/>
        <v>0.13900000000000001</v>
      </c>
      <c r="AP47" s="29">
        <v>0.2398370177791288</v>
      </c>
      <c r="AQ47" s="29">
        <v>10940</v>
      </c>
      <c r="AR47" s="29"/>
      <c r="AS47" s="29">
        <v>0.39257425699999998</v>
      </c>
      <c r="AT47" s="29">
        <v>5.3545038170000003</v>
      </c>
      <c r="AU47" s="29">
        <v>9.8616352200000001</v>
      </c>
      <c r="AV47" s="29">
        <v>11.70314465</v>
      </c>
      <c r="AW47" s="29">
        <v>19.030448719999999</v>
      </c>
      <c r="AX47" s="29">
        <v>22.66698718</v>
      </c>
      <c r="AY47" s="29">
        <v>28.121794869999999</v>
      </c>
      <c r="AZ47" s="29">
        <v>31.394679490000001</v>
      </c>
      <c r="BA47" s="29">
        <v>42.949565219999997</v>
      </c>
      <c r="BB47" s="29">
        <v>20.65310792</v>
      </c>
      <c r="BC47" s="29">
        <v>12.965451440000001</v>
      </c>
      <c r="BD47" s="29">
        <v>2.4214104399999998</v>
      </c>
      <c r="BE47" s="29">
        <v>5.3545038170000003</v>
      </c>
      <c r="BF47" s="29">
        <v>15.045272969999999</v>
      </c>
      <c r="BG47" s="29">
        <v>2.3310563000000002</v>
      </c>
      <c r="BH47" s="29">
        <v>0.78688165399999999</v>
      </c>
      <c r="BI47" s="29">
        <v>0.29691851800000002</v>
      </c>
      <c r="BJ47" s="29">
        <v>57.739362049999997</v>
      </c>
      <c r="BK47" s="29">
        <v>15.39180417</v>
      </c>
      <c r="BL47" s="29">
        <v>0.21798545499999999</v>
      </c>
      <c r="BM47" s="29">
        <v>0.243116358</v>
      </c>
      <c r="BN47" s="29">
        <v>0.214013341</v>
      </c>
      <c r="BO47" s="29">
        <v>0.21197360000000001</v>
      </c>
    </row>
    <row r="48" spans="1:67" x14ac:dyDescent="0.35">
      <c r="A48" s="28">
        <v>44768</v>
      </c>
      <c r="B48" s="29" t="s">
        <v>87</v>
      </c>
      <c r="C48" s="29" t="s">
        <v>55</v>
      </c>
      <c r="D48" s="29">
        <v>6</v>
      </c>
      <c r="E48" s="30">
        <v>0.67280092592592589</v>
      </c>
      <c r="F48" s="29" t="s">
        <v>36</v>
      </c>
      <c r="G48" s="29" t="s">
        <v>37</v>
      </c>
      <c r="H48" s="29">
        <v>343.3</v>
      </c>
      <c r="I48" s="29">
        <v>4</v>
      </c>
      <c r="J48" s="29">
        <v>0.47</v>
      </c>
      <c r="K48" s="29">
        <v>0.185</v>
      </c>
      <c r="L48" s="29">
        <v>80</v>
      </c>
      <c r="M48" s="29">
        <v>0</v>
      </c>
      <c r="N48" s="29">
        <v>0.13500000000000001</v>
      </c>
      <c r="O48" s="29">
        <v>1.6E-2</v>
      </c>
      <c r="P48" s="29">
        <v>-6.9000000000000006E-2</v>
      </c>
      <c r="Q48" s="29">
        <v>6.7030000000000003</v>
      </c>
      <c r="R48" s="29">
        <v>4.0000000000000001E-3</v>
      </c>
      <c r="S48" s="29">
        <v>2E-3</v>
      </c>
      <c r="T48" s="29">
        <v>8.0000000000000002E-3</v>
      </c>
      <c r="U48" s="29">
        <v>30.603999999999999</v>
      </c>
      <c r="V48" s="29">
        <v>30.690999999999999</v>
      </c>
      <c r="W48" s="29">
        <v>32.886000000000003</v>
      </c>
      <c r="X48" s="29" t="s">
        <v>35</v>
      </c>
      <c r="Y48" s="29">
        <v>26.088000000000001</v>
      </c>
      <c r="Z48" s="29">
        <v>4.492</v>
      </c>
      <c r="AA48" s="29">
        <v>1</v>
      </c>
      <c r="AB48" s="35">
        <v>1.15454E-4</v>
      </c>
      <c r="AC48" s="38">
        <v>0.31999999999999995</v>
      </c>
      <c r="AD48" s="31">
        <f t="shared" si="0"/>
        <v>3.8999999999999999E-4</v>
      </c>
      <c r="AE48" s="33">
        <v>8.450794802962887E-7</v>
      </c>
      <c r="AF48" s="38">
        <v>0.31999999999999995</v>
      </c>
      <c r="AG48" s="34">
        <v>27.5</v>
      </c>
      <c r="AH48" s="29">
        <f t="shared" si="9"/>
        <v>0.13900000000000001</v>
      </c>
      <c r="AI48" s="35">
        <f t="shared" si="10"/>
        <v>9.9457498795237216E-12</v>
      </c>
      <c r="AJ48" s="36">
        <f t="shared" si="11"/>
        <v>0.51872360365092463</v>
      </c>
      <c r="AK48" s="29">
        <f t="shared" si="12"/>
        <v>0.13594484175576504</v>
      </c>
      <c r="AL48" s="37">
        <f t="shared" si="13"/>
        <v>29553.433235940898</v>
      </c>
      <c r="AM48" s="29">
        <f t="shared" si="14"/>
        <v>4.1999999999999998E-5</v>
      </c>
      <c r="AN48" s="29">
        <f t="shared" si="15"/>
        <v>0.15245327152934438</v>
      </c>
      <c r="AO48" s="29">
        <f t="shared" si="16"/>
        <v>0.13900000000000001</v>
      </c>
      <c r="AP48" s="29">
        <v>0.2398370177791288</v>
      </c>
      <c r="AQ48" s="29">
        <v>10940</v>
      </c>
      <c r="AR48" s="29"/>
      <c r="AS48" s="29">
        <v>0.39257425699999998</v>
      </c>
      <c r="AT48" s="29">
        <v>5.3545038170000003</v>
      </c>
      <c r="AU48" s="29">
        <v>9.8616352200000001</v>
      </c>
      <c r="AV48" s="29">
        <v>11.70314465</v>
      </c>
      <c r="AW48" s="29">
        <v>19.030448719999999</v>
      </c>
      <c r="AX48" s="29">
        <v>22.66698718</v>
      </c>
      <c r="AY48" s="29">
        <v>28.121794869999999</v>
      </c>
      <c r="AZ48" s="29">
        <v>31.394679490000001</v>
      </c>
      <c r="BA48" s="29">
        <v>42.949565219999997</v>
      </c>
      <c r="BB48" s="29">
        <v>20.65310792</v>
      </c>
      <c r="BC48" s="29">
        <v>12.965451440000001</v>
      </c>
      <c r="BD48" s="29">
        <v>2.4214104399999998</v>
      </c>
      <c r="BE48" s="29">
        <v>5.3545038170000003</v>
      </c>
      <c r="BF48" s="29">
        <v>15.045272969999999</v>
      </c>
      <c r="BG48" s="29">
        <v>2.3310563000000002</v>
      </c>
      <c r="BH48" s="29">
        <v>0.78688165399999999</v>
      </c>
      <c r="BI48" s="29">
        <v>0.29691851800000002</v>
      </c>
      <c r="BJ48" s="29">
        <v>57.739362049999997</v>
      </c>
      <c r="BK48" s="29">
        <v>15.39180417</v>
      </c>
      <c r="BL48" s="29">
        <v>0.21798545499999999</v>
      </c>
      <c r="BM48" s="29">
        <v>0.243116358</v>
      </c>
      <c r="BN48" s="29">
        <v>0.214013341</v>
      </c>
      <c r="BO48" s="29">
        <v>0.21197360000000001</v>
      </c>
    </row>
    <row r="49" spans="1:67" x14ac:dyDescent="0.35">
      <c r="A49" s="28">
        <v>44768</v>
      </c>
      <c r="B49" s="29" t="s">
        <v>87</v>
      </c>
      <c r="C49" s="29" t="s">
        <v>55</v>
      </c>
      <c r="D49" s="29">
        <v>7</v>
      </c>
      <c r="E49" s="30">
        <v>0.67280092592592589</v>
      </c>
      <c r="F49" s="29" t="s">
        <v>36</v>
      </c>
      <c r="G49" s="29" t="s">
        <v>37</v>
      </c>
      <c r="H49" s="29">
        <v>343.3</v>
      </c>
      <c r="I49" s="29">
        <v>4</v>
      </c>
      <c r="J49" s="29">
        <v>0.47</v>
      </c>
      <c r="K49" s="29">
        <v>0.185</v>
      </c>
      <c r="L49" s="29">
        <v>80</v>
      </c>
      <c r="M49" s="29">
        <v>0</v>
      </c>
      <c r="N49" s="29">
        <v>0.13500000000000001</v>
      </c>
      <c r="O49" s="29">
        <v>1.6E-2</v>
      </c>
      <c r="P49" s="29">
        <v>-6.9000000000000006E-2</v>
      </c>
      <c r="Q49" s="29">
        <v>6.7030000000000003</v>
      </c>
      <c r="R49" s="29">
        <v>4.0000000000000001E-3</v>
      </c>
      <c r="S49" s="29">
        <v>2E-3</v>
      </c>
      <c r="T49" s="29">
        <v>8.0000000000000002E-3</v>
      </c>
      <c r="U49" s="29">
        <v>30.603999999999999</v>
      </c>
      <c r="V49" s="29">
        <v>30.690999999999999</v>
      </c>
      <c r="W49" s="29">
        <v>32.886000000000003</v>
      </c>
      <c r="X49" s="29" t="s">
        <v>35</v>
      </c>
      <c r="Y49" s="29">
        <v>26.088000000000001</v>
      </c>
      <c r="Z49" s="29">
        <v>4.492</v>
      </c>
      <c r="AA49" s="29">
        <v>1</v>
      </c>
      <c r="AB49" s="32"/>
      <c r="AC49" s="38">
        <v>0.35</v>
      </c>
      <c r="AD49" s="31">
        <f t="shared" si="0"/>
        <v>3.8999999999999999E-4</v>
      </c>
      <c r="AE49" s="33">
        <v>8.450794802962887E-7</v>
      </c>
      <c r="AF49" s="38">
        <v>0.35</v>
      </c>
      <c r="AG49" s="34">
        <v>27.5</v>
      </c>
      <c r="AH49" s="29">
        <f t="shared" si="9"/>
        <v>0.13900000000000001</v>
      </c>
      <c r="AI49" s="35">
        <f t="shared" si="10"/>
        <v>0</v>
      </c>
      <c r="AJ49" s="36">
        <f t="shared" si="11"/>
        <v>0</v>
      </c>
      <c r="AK49" s="29">
        <f t="shared" si="12"/>
        <v>0.13594484175576504</v>
      </c>
      <c r="AL49" s="37">
        <f t="shared" si="13"/>
        <v>29553.433235940898</v>
      </c>
      <c r="AM49" s="29">
        <f t="shared" si="14"/>
        <v>4.1999999999999998E-5</v>
      </c>
      <c r="AN49" s="29">
        <f t="shared" si="15"/>
        <v>0.15245327152934438</v>
      </c>
      <c r="AO49" s="29">
        <f t="shared" si="16"/>
        <v>0.13900000000000001</v>
      </c>
      <c r="AP49" s="29">
        <v>0.2398370177791288</v>
      </c>
      <c r="AQ49" s="29">
        <v>10940</v>
      </c>
      <c r="AR49" s="29"/>
      <c r="AS49" s="29">
        <v>0.39257425699999998</v>
      </c>
      <c r="AT49" s="29">
        <v>5.3545038170000003</v>
      </c>
      <c r="AU49" s="29">
        <v>9.8616352200000001</v>
      </c>
      <c r="AV49" s="29">
        <v>11.70314465</v>
      </c>
      <c r="AW49" s="29">
        <v>19.030448719999999</v>
      </c>
      <c r="AX49" s="29">
        <v>22.66698718</v>
      </c>
      <c r="AY49" s="29">
        <v>28.121794869999999</v>
      </c>
      <c r="AZ49" s="29">
        <v>31.394679490000001</v>
      </c>
      <c r="BA49" s="29">
        <v>42.949565219999997</v>
      </c>
      <c r="BB49" s="29">
        <v>20.65310792</v>
      </c>
      <c r="BC49" s="29">
        <v>12.965451440000001</v>
      </c>
      <c r="BD49" s="29">
        <v>2.4214104399999998</v>
      </c>
      <c r="BE49" s="29">
        <v>5.3545038170000003</v>
      </c>
      <c r="BF49" s="29">
        <v>15.045272969999999</v>
      </c>
      <c r="BG49" s="29">
        <v>2.3310563000000002</v>
      </c>
      <c r="BH49" s="29">
        <v>0.78688165399999999</v>
      </c>
      <c r="BI49" s="29">
        <v>0.29691851800000002</v>
      </c>
      <c r="BJ49" s="29">
        <v>57.739362049999997</v>
      </c>
      <c r="BK49" s="29">
        <v>15.39180417</v>
      </c>
      <c r="BL49" s="29">
        <v>0.21798545499999999</v>
      </c>
      <c r="BM49" s="29">
        <v>0.243116358</v>
      </c>
      <c r="BN49" s="29">
        <v>0.214013341</v>
      </c>
      <c r="BO49" s="29">
        <v>0.21197360000000001</v>
      </c>
    </row>
    <row r="50" spans="1:67" x14ac:dyDescent="0.35">
      <c r="A50" s="17">
        <v>44753</v>
      </c>
      <c r="B50" s="18" t="s">
        <v>88</v>
      </c>
      <c r="C50" s="18" t="s">
        <v>124</v>
      </c>
      <c r="D50" s="18">
        <v>0</v>
      </c>
      <c r="E50" s="19">
        <v>0.57737268518518514</v>
      </c>
      <c r="F50" s="18" t="s">
        <v>47</v>
      </c>
      <c r="G50" s="18" t="s">
        <v>48</v>
      </c>
      <c r="H50" s="18">
        <v>474.1</v>
      </c>
      <c r="I50" s="18">
        <v>3</v>
      </c>
      <c r="J50" s="18">
        <v>0.27</v>
      </c>
      <c r="K50" s="18">
        <v>0.111</v>
      </c>
      <c r="L50" s="18">
        <v>80</v>
      </c>
      <c r="M50" s="18">
        <v>0</v>
      </c>
      <c r="N50" s="18">
        <v>6.0999999999999999E-2</v>
      </c>
      <c r="O50" s="18">
        <v>-3.3000000000000002E-2</v>
      </c>
      <c r="P50" s="18">
        <v>0.125</v>
      </c>
      <c r="Q50" s="18">
        <v>-28.366</v>
      </c>
      <c r="R50" s="18">
        <v>6.0000000000000001E-3</v>
      </c>
      <c r="S50" s="18">
        <v>4.0000000000000001E-3</v>
      </c>
      <c r="T50" s="18">
        <v>1.6E-2</v>
      </c>
      <c r="U50" s="18">
        <v>44.439</v>
      </c>
      <c r="V50" s="18">
        <v>44.93</v>
      </c>
      <c r="W50" s="18">
        <v>47.183999999999997</v>
      </c>
      <c r="X50" s="18" t="s">
        <v>35</v>
      </c>
      <c r="Y50" s="18">
        <v>23.672999999999998</v>
      </c>
      <c r="Z50" s="18">
        <v>0.63500000000000001</v>
      </c>
      <c r="AA50" s="18">
        <v>1</v>
      </c>
      <c r="AB50" s="21">
        <v>1.366398E-3</v>
      </c>
      <c r="AC50" s="27">
        <v>0.06</v>
      </c>
      <c r="AD50" s="20">
        <f t="shared" ref="AD50:AD65" si="17">0.07/1000</f>
        <v>7.0000000000000007E-5</v>
      </c>
      <c r="AE50" s="22">
        <v>9.2358948159703922E-7</v>
      </c>
      <c r="AF50" s="27">
        <v>0.06</v>
      </c>
      <c r="AG50" s="23">
        <v>23.5</v>
      </c>
      <c r="AH50" s="18">
        <f t="shared" si="9"/>
        <v>6.7000000000000004E-2</v>
      </c>
      <c r="AI50" s="24">
        <f t="shared" si="10"/>
        <v>1.2864330483947311E-10</v>
      </c>
      <c r="AJ50" s="25">
        <f t="shared" si="11"/>
        <v>0.82279078429245756</v>
      </c>
      <c r="AK50" s="18">
        <f t="shared" si="12"/>
        <v>6.9354163537598809E-2</v>
      </c>
      <c r="AL50" s="26">
        <f t="shared" si="13"/>
        <v>7331.1792034398441</v>
      </c>
      <c r="AM50" s="18">
        <f t="shared" si="14"/>
        <v>1.54E-4</v>
      </c>
      <c r="AN50" s="18">
        <f t="shared" si="15"/>
        <v>0.14295104056983987</v>
      </c>
      <c r="AO50" s="18">
        <f t="shared" si="16"/>
        <v>6.7000000000000004E-2</v>
      </c>
      <c r="AP50" s="18">
        <v>0.37149940146763383</v>
      </c>
      <c r="AQ50" s="18">
        <v>10265</v>
      </c>
      <c r="AR50" s="18">
        <v>129.83500000000001</v>
      </c>
      <c r="AS50" s="18">
        <v>0.18545816700000001</v>
      </c>
      <c r="AT50" s="18">
        <v>0.24623506000000001</v>
      </c>
      <c r="AU50" s="18">
        <v>0.33470077199999998</v>
      </c>
      <c r="AV50" s="18">
        <v>0.38378378400000002</v>
      </c>
      <c r="AW50" s="18">
        <v>0.86888888900000005</v>
      </c>
      <c r="AX50" s="18">
        <v>1.687619048</v>
      </c>
      <c r="AY50" s="18">
        <v>5.9533073930000002</v>
      </c>
      <c r="AZ50" s="18">
        <v>9.3795317730000001</v>
      </c>
      <c r="BA50" s="18">
        <v>12.644816049999999</v>
      </c>
      <c r="BB50" s="18">
        <v>4.9699893919999996</v>
      </c>
      <c r="BC50" s="18">
        <v>1.5197268070000001</v>
      </c>
      <c r="BD50" s="18">
        <v>6.1718538699999996</v>
      </c>
      <c r="BE50" s="18">
        <v>0.24623506000000001</v>
      </c>
      <c r="BF50" s="18">
        <v>14.498582300000001</v>
      </c>
      <c r="BG50" s="18">
        <v>2.367464671</v>
      </c>
      <c r="BH50" s="18">
        <v>12.568093190000001</v>
      </c>
      <c r="BI50" s="18">
        <v>202.08257040000001</v>
      </c>
      <c r="BJ50" s="18">
        <v>9.0997289139999999</v>
      </c>
      <c r="BK50" s="18">
        <v>0.47060101399999998</v>
      </c>
      <c r="BL50" s="18">
        <v>0.44717318700000003</v>
      </c>
      <c r="BM50" s="18">
        <v>0.34618577699999997</v>
      </c>
      <c r="BN50" s="18">
        <v>0.21048191299999999</v>
      </c>
      <c r="BO50" s="18">
        <v>0.25309696500000001</v>
      </c>
    </row>
    <row r="51" spans="1:67" x14ac:dyDescent="0.35">
      <c r="A51" s="17">
        <v>44753</v>
      </c>
      <c r="B51" s="18" t="s">
        <v>88</v>
      </c>
      <c r="C51" s="18" t="s">
        <v>124</v>
      </c>
      <c r="D51" s="18">
        <v>0</v>
      </c>
      <c r="E51" s="19">
        <v>0.57737268518518514</v>
      </c>
      <c r="F51" s="18" t="s">
        <v>47</v>
      </c>
      <c r="G51" s="18" t="s">
        <v>48</v>
      </c>
      <c r="H51" s="18">
        <v>474.1</v>
      </c>
      <c r="I51" s="18">
        <v>3</v>
      </c>
      <c r="J51" s="18">
        <v>0.27</v>
      </c>
      <c r="K51" s="18">
        <v>0.111</v>
      </c>
      <c r="L51" s="18">
        <v>80</v>
      </c>
      <c r="M51" s="18">
        <v>0</v>
      </c>
      <c r="N51" s="18">
        <v>6.0999999999999999E-2</v>
      </c>
      <c r="O51" s="18">
        <v>-3.3000000000000002E-2</v>
      </c>
      <c r="P51" s="18">
        <v>0.125</v>
      </c>
      <c r="Q51" s="18">
        <v>-28.366</v>
      </c>
      <c r="R51" s="18">
        <v>6.0000000000000001E-3</v>
      </c>
      <c r="S51" s="18">
        <v>4.0000000000000001E-3</v>
      </c>
      <c r="T51" s="18">
        <v>1.6E-2</v>
      </c>
      <c r="U51" s="18">
        <v>44.439</v>
      </c>
      <c r="V51" s="18">
        <v>44.93</v>
      </c>
      <c r="W51" s="18">
        <v>47.183999999999997</v>
      </c>
      <c r="X51" s="18" t="s">
        <v>35</v>
      </c>
      <c r="Y51" s="18">
        <v>23.672999999999998</v>
      </c>
      <c r="Z51" s="18">
        <v>0.63500000000000001</v>
      </c>
      <c r="AA51" s="18">
        <v>1</v>
      </c>
      <c r="AB51" s="18">
        <v>3.4539999999999999E-4</v>
      </c>
      <c r="AC51" s="27">
        <v>0.12</v>
      </c>
      <c r="AD51" s="20">
        <f t="shared" si="17"/>
        <v>7.0000000000000007E-5</v>
      </c>
      <c r="AE51" s="22">
        <v>9.2358948159703922E-7</v>
      </c>
      <c r="AF51" s="27">
        <v>0.12</v>
      </c>
      <c r="AG51" s="23">
        <v>23.5</v>
      </c>
      <c r="AH51" s="18">
        <f t="shared" si="9"/>
        <v>6.7000000000000004E-2</v>
      </c>
      <c r="AI51" s="24">
        <f t="shared" si="10"/>
        <v>3.2518634754701051E-11</v>
      </c>
      <c r="AJ51" s="25">
        <f t="shared" si="11"/>
        <v>0.41367757269649574</v>
      </c>
      <c r="AK51" s="18">
        <f t="shared" si="12"/>
        <v>6.9354163537598809E-2</v>
      </c>
      <c r="AL51" s="26">
        <f t="shared" si="13"/>
        <v>7331.1792034398441</v>
      </c>
      <c r="AM51" s="18">
        <f t="shared" si="14"/>
        <v>1.54E-4</v>
      </c>
      <c r="AN51" s="18">
        <f t="shared" si="15"/>
        <v>0.14295104056983987</v>
      </c>
      <c r="AO51" s="18">
        <f t="shared" si="16"/>
        <v>6.7000000000000004E-2</v>
      </c>
      <c r="AP51" s="18">
        <v>0.37149940146763383</v>
      </c>
      <c r="AQ51" s="18">
        <v>10265</v>
      </c>
      <c r="AR51" s="18">
        <v>129.83500000000001</v>
      </c>
      <c r="AS51" s="18">
        <v>0.18545816700000001</v>
      </c>
      <c r="AT51" s="18">
        <v>0.24623506000000001</v>
      </c>
      <c r="AU51" s="18">
        <v>0.33470077199999998</v>
      </c>
      <c r="AV51" s="18">
        <v>0.38378378400000002</v>
      </c>
      <c r="AW51" s="18">
        <v>0.86888888900000005</v>
      </c>
      <c r="AX51" s="18">
        <v>1.687619048</v>
      </c>
      <c r="AY51" s="18">
        <v>5.9533073930000002</v>
      </c>
      <c r="AZ51" s="18">
        <v>9.3795317730000001</v>
      </c>
      <c r="BA51" s="18">
        <v>12.644816049999999</v>
      </c>
      <c r="BB51" s="18">
        <v>4.9699893919999996</v>
      </c>
      <c r="BC51" s="18">
        <v>1.5197268070000001</v>
      </c>
      <c r="BD51" s="18">
        <v>6.1718538699999996</v>
      </c>
      <c r="BE51" s="18">
        <v>0.24623506000000001</v>
      </c>
      <c r="BF51" s="18">
        <v>14.498582300000001</v>
      </c>
      <c r="BG51" s="18">
        <v>2.367464671</v>
      </c>
      <c r="BH51" s="18">
        <v>12.568093190000001</v>
      </c>
      <c r="BI51" s="18">
        <v>202.08257040000001</v>
      </c>
      <c r="BJ51" s="18">
        <v>9.0997289139999999</v>
      </c>
      <c r="BK51" s="18">
        <v>0.47060101399999998</v>
      </c>
      <c r="BL51" s="18">
        <v>0.44717318700000003</v>
      </c>
      <c r="BM51" s="18">
        <v>0.34618577699999997</v>
      </c>
      <c r="BN51" s="18">
        <v>0.21048191299999999</v>
      </c>
      <c r="BO51" s="18">
        <v>0.25309696500000001</v>
      </c>
    </row>
    <row r="52" spans="1:67" x14ac:dyDescent="0.35">
      <c r="A52" s="17">
        <v>44753</v>
      </c>
      <c r="B52" s="18" t="s">
        <v>88</v>
      </c>
      <c r="C52" s="18" t="s">
        <v>124</v>
      </c>
      <c r="D52" s="18">
        <v>0</v>
      </c>
      <c r="E52" s="19">
        <v>0.57737268518518514</v>
      </c>
      <c r="F52" s="18" t="s">
        <v>47</v>
      </c>
      <c r="G52" s="18" t="s">
        <v>48</v>
      </c>
      <c r="H52" s="18">
        <v>474.1</v>
      </c>
      <c r="I52" s="18">
        <v>3</v>
      </c>
      <c r="J52" s="18">
        <v>0.27</v>
      </c>
      <c r="K52" s="18">
        <v>0.111</v>
      </c>
      <c r="L52" s="18">
        <v>80</v>
      </c>
      <c r="M52" s="18">
        <v>0</v>
      </c>
      <c r="N52" s="18">
        <v>6.0999999999999999E-2</v>
      </c>
      <c r="O52" s="18">
        <v>-3.3000000000000002E-2</v>
      </c>
      <c r="P52" s="18">
        <v>0.125</v>
      </c>
      <c r="Q52" s="18">
        <v>-28.366</v>
      </c>
      <c r="R52" s="18">
        <v>6.0000000000000001E-3</v>
      </c>
      <c r="S52" s="18">
        <v>4.0000000000000001E-3</v>
      </c>
      <c r="T52" s="18">
        <v>1.6E-2</v>
      </c>
      <c r="U52" s="18">
        <v>44.439</v>
      </c>
      <c r="V52" s="18">
        <v>44.93</v>
      </c>
      <c r="W52" s="18">
        <v>47.183999999999997</v>
      </c>
      <c r="X52" s="18" t="s">
        <v>35</v>
      </c>
      <c r="Y52" s="18">
        <v>23.672999999999998</v>
      </c>
      <c r="Z52" s="18">
        <v>0.63500000000000001</v>
      </c>
      <c r="AA52" s="18">
        <v>1</v>
      </c>
      <c r="AB52" s="18"/>
      <c r="AC52" s="27">
        <v>0.20999999999999996</v>
      </c>
      <c r="AD52" s="20">
        <f t="shared" si="17"/>
        <v>7.0000000000000007E-5</v>
      </c>
      <c r="AE52" s="22">
        <v>9.2358948159703922E-7</v>
      </c>
      <c r="AF52" s="27">
        <v>0.20999999999999996</v>
      </c>
      <c r="AG52" s="23">
        <v>23.5</v>
      </c>
      <c r="AH52" s="18">
        <f t="shared" si="9"/>
        <v>6.7000000000000004E-2</v>
      </c>
      <c r="AI52" s="24">
        <f t="shared" si="10"/>
        <v>0</v>
      </c>
      <c r="AJ52" s="25">
        <f t="shared" si="11"/>
        <v>0</v>
      </c>
      <c r="AK52" s="18">
        <f t="shared" si="12"/>
        <v>6.9354163537598809E-2</v>
      </c>
      <c r="AL52" s="26">
        <f t="shared" si="13"/>
        <v>7331.1792034398441</v>
      </c>
      <c r="AM52" s="18">
        <f t="shared" si="14"/>
        <v>1.54E-4</v>
      </c>
      <c r="AN52" s="18">
        <f t="shared" si="15"/>
        <v>0.14295104056983987</v>
      </c>
      <c r="AO52" s="18">
        <f t="shared" si="16"/>
        <v>6.7000000000000004E-2</v>
      </c>
      <c r="AP52" s="18">
        <v>0.37149940146763383</v>
      </c>
      <c r="AQ52" s="18">
        <v>10265</v>
      </c>
      <c r="AR52" s="18">
        <v>129.83500000000001</v>
      </c>
      <c r="AS52" s="18">
        <v>0.18545816700000001</v>
      </c>
      <c r="AT52" s="18">
        <v>0.24623506000000001</v>
      </c>
      <c r="AU52" s="18">
        <v>0.33470077199999998</v>
      </c>
      <c r="AV52" s="18">
        <v>0.38378378400000002</v>
      </c>
      <c r="AW52" s="18">
        <v>0.86888888900000005</v>
      </c>
      <c r="AX52" s="18">
        <v>1.687619048</v>
      </c>
      <c r="AY52" s="18">
        <v>5.9533073930000002</v>
      </c>
      <c r="AZ52" s="18">
        <v>9.3795317730000001</v>
      </c>
      <c r="BA52" s="18">
        <v>12.644816049999999</v>
      </c>
      <c r="BB52" s="18">
        <v>4.9699893919999996</v>
      </c>
      <c r="BC52" s="18">
        <v>1.5197268070000001</v>
      </c>
      <c r="BD52" s="18">
        <v>6.1718538699999996</v>
      </c>
      <c r="BE52" s="18">
        <v>0.24623506000000001</v>
      </c>
      <c r="BF52" s="18">
        <v>14.498582300000001</v>
      </c>
      <c r="BG52" s="18">
        <v>2.367464671</v>
      </c>
      <c r="BH52" s="18">
        <v>12.568093190000001</v>
      </c>
      <c r="BI52" s="18">
        <v>202.08257040000001</v>
      </c>
      <c r="BJ52" s="18">
        <v>9.0997289139999999</v>
      </c>
      <c r="BK52" s="18">
        <v>0.47060101399999998</v>
      </c>
      <c r="BL52" s="18">
        <v>0.44717318700000003</v>
      </c>
      <c r="BM52" s="18">
        <v>0.34618577699999997</v>
      </c>
      <c r="BN52" s="18">
        <v>0.21048191299999999</v>
      </c>
      <c r="BO52" s="18">
        <v>0.25309696500000001</v>
      </c>
    </row>
    <row r="53" spans="1:67" x14ac:dyDescent="0.35">
      <c r="A53" s="17">
        <v>44753</v>
      </c>
      <c r="B53" s="18" t="s">
        <v>88</v>
      </c>
      <c r="C53" s="18" t="s">
        <v>124</v>
      </c>
      <c r="D53" s="18">
        <v>0</v>
      </c>
      <c r="E53" s="19">
        <v>0.57737268518518514</v>
      </c>
      <c r="F53" s="18" t="s">
        <v>47</v>
      </c>
      <c r="G53" s="18" t="s">
        <v>48</v>
      </c>
      <c r="H53" s="18">
        <v>474.1</v>
      </c>
      <c r="I53" s="18">
        <v>3</v>
      </c>
      <c r="J53" s="18">
        <v>0.27</v>
      </c>
      <c r="K53" s="18">
        <v>0.111</v>
      </c>
      <c r="L53" s="18">
        <v>80</v>
      </c>
      <c r="M53" s="18">
        <v>0</v>
      </c>
      <c r="N53" s="18">
        <v>6.0999999999999999E-2</v>
      </c>
      <c r="O53" s="18">
        <v>-3.3000000000000002E-2</v>
      </c>
      <c r="P53" s="18">
        <v>0.125</v>
      </c>
      <c r="Q53" s="18">
        <v>-28.366</v>
      </c>
      <c r="R53" s="18">
        <v>6.0000000000000001E-3</v>
      </c>
      <c r="S53" s="18">
        <v>4.0000000000000001E-3</v>
      </c>
      <c r="T53" s="18">
        <v>1.6E-2</v>
      </c>
      <c r="U53" s="18">
        <v>44.439</v>
      </c>
      <c r="V53" s="18">
        <v>44.93</v>
      </c>
      <c r="W53" s="18">
        <v>47.183999999999997</v>
      </c>
      <c r="X53" s="18" t="s">
        <v>35</v>
      </c>
      <c r="Y53" s="18">
        <v>23.672999999999998</v>
      </c>
      <c r="Z53" s="18">
        <v>0.63500000000000001</v>
      </c>
      <c r="AA53" s="18">
        <v>1</v>
      </c>
      <c r="AB53" s="18">
        <v>2.377E-4</v>
      </c>
      <c r="AC53" s="27">
        <v>0.24</v>
      </c>
      <c r="AD53" s="20">
        <f t="shared" si="17"/>
        <v>7.0000000000000007E-5</v>
      </c>
      <c r="AE53" s="22">
        <v>9.2358948159703922E-7</v>
      </c>
      <c r="AF53" s="27">
        <v>0.24</v>
      </c>
      <c r="AG53" s="23">
        <v>23.5</v>
      </c>
      <c r="AH53" s="18">
        <f t="shared" si="9"/>
        <v>6.7000000000000004E-2</v>
      </c>
      <c r="AI53" s="24">
        <f t="shared" si="10"/>
        <v>2.2378921485791663E-11</v>
      </c>
      <c r="AJ53" s="25">
        <f t="shared" si="11"/>
        <v>0.34317480908237624</v>
      </c>
      <c r="AK53" s="18">
        <f t="shared" si="12"/>
        <v>6.9354163537598809E-2</v>
      </c>
      <c r="AL53" s="26">
        <f t="shared" si="13"/>
        <v>7331.1792034398441</v>
      </c>
      <c r="AM53" s="18">
        <f t="shared" si="14"/>
        <v>1.54E-4</v>
      </c>
      <c r="AN53" s="18">
        <f t="shared" si="15"/>
        <v>0.14295104056983987</v>
      </c>
      <c r="AO53" s="18">
        <f t="shared" si="16"/>
        <v>6.7000000000000004E-2</v>
      </c>
      <c r="AP53" s="18">
        <v>0.37149940146763383</v>
      </c>
      <c r="AQ53" s="18">
        <v>10265</v>
      </c>
      <c r="AR53" s="18">
        <v>129.83500000000001</v>
      </c>
      <c r="AS53" s="18">
        <v>0.18545816700000001</v>
      </c>
      <c r="AT53" s="18">
        <v>0.24623506000000001</v>
      </c>
      <c r="AU53" s="18">
        <v>0.33470077199999998</v>
      </c>
      <c r="AV53" s="18">
        <v>0.38378378400000002</v>
      </c>
      <c r="AW53" s="18">
        <v>0.86888888900000005</v>
      </c>
      <c r="AX53" s="18">
        <v>1.687619048</v>
      </c>
      <c r="AY53" s="18">
        <v>5.9533073930000002</v>
      </c>
      <c r="AZ53" s="18">
        <v>9.3795317730000001</v>
      </c>
      <c r="BA53" s="18">
        <v>12.644816049999999</v>
      </c>
      <c r="BB53" s="18">
        <v>4.9699893919999996</v>
      </c>
      <c r="BC53" s="18">
        <v>1.5197268070000001</v>
      </c>
      <c r="BD53" s="18">
        <v>6.1718538699999996</v>
      </c>
      <c r="BE53" s="18">
        <v>0.24623506000000001</v>
      </c>
      <c r="BF53" s="18">
        <v>14.498582300000001</v>
      </c>
      <c r="BG53" s="18">
        <v>2.367464671</v>
      </c>
      <c r="BH53" s="18">
        <v>12.568093190000001</v>
      </c>
      <c r="BI53" s="18">
        <v>202.08257040000001</v>
      </c>
      <c r="BJ53" s="18">
        <v>9.0997289139999999</v>
      </c>
      <c r="BK53" s="18">
        <v>0.47060101399999998</v>
      </c>
      <c r="BL53" s="18">
        <v>0.44717318700000003</v>
      </c>
      <c r="BM53" s="18">
        <v>0.34618577699999997</v>
      </c>
      <c r="BN53" s="18">
        <v>0.21048191299999999</v>
      </c>
      <c r="BO53" s="18">
        <v>0.25309696500000001</v>
      </c>
    </row>
    <row r="54" spans="1:67" x14ac:dyDescent="0.35">
      <c r="A54" s="17">
        <v>44753</v>
      </c>
      <c r="B54" s="18" t="s">
        <v>88</v>
      </c>
      <c r="C54" s="18" t="s">
        <v>124</v>
      </c>
      <c r="D54" s="18">
        <v>0</v>
      </c>
      <c r="E54" s="19">
        <v>0.57737268518518514</v>
      </c>
      <c r="F54" s="18" t="s">
        <v>47</v>
      </c>
      <c r="G54" s="18" t="s">
        <v>48</v>
      </c>
      <c r="H54" s="18">
        <v>474.1</v>
      </c>
      <c r="I54" s="18">
        <v>3</v>
      </c>
      <c r="J54" s="18">
        <v>0.27</v>
      </c>
      <c r="K54" s="18">
        <v>0.111</v>
      </c>
      <c r="L54" s="18">
        <v>80</v>
      </c>
      <c r="M54" s="18">
        <v>0</v>
      </c>
      <c r="N54" s="18">
        <v>6.0999999999999999E-2</v>
      </c>
      <c r="O54" s="18">
        <v>-3.3000000000000002E-2</v>
      </c>
      <c r="P54" s="18">
        <v>0.125</v>
      </c>
      <c r="Q54" s="18">
        <v>-28.366</v>
      </c>
      <c r="R54" s="18">
        <v>6.0000000000000001E-3</v>
      </c>
      <c r="S54" s="18">
        <v>4.0000000000000001E-3</v>
      </c>
      <c r="T54" s="18">
        <v>1.6E-2</v>
      </c>
      <c r="U54" s="18">
        <v>44.439</v>
      </c>
      <c r="V54" s="18">
        <v>44.93</v>
      </c>
      <c r="W54" s="18">
        <v>47.183999999999997</v>
      </c>
      <c r="X54" s="18" t="s">
        <v>35</v>
      </c>
      <c r="Y54" s="18">
        <v>23.672999999999998</v>
      </c>
      <c r="Z54" s="18">
        <v>0.63500000000000001</v>
      </c>
      <c r="AA54" s="18">
        <v>1</v>
      </c>
      <c r="AB54" s="18">
        <v>8.18555E-4</v>
      </c>
      <c r="AC54" s="27">
        <v>0.3</v>
      </c>
      <c r="AD54" s="20">
        <f t="shared" si="17"/>
        <v>7.0000000000000007E-5</v>
      </c>
      <c r="AE54" s="22">
        <v>9.2358948159703922E-7</v>
      </c>
      <c r="AF54" s="27">
        <v>0.3</v>
      </c>
      <c r="AG54" s="23">
        <v>23.5</v>
      </c>
      <c r="AH54" s="18">
        <f t="shared" si="9"/>
        <v>6.7000000000000004E-2</v>
      </c>
      <c r="AI54" s="24">
        <f t="shared" si="10"/>
        <v>7.7065116015154372E-11</v>
      </c>
      <c r="AJ54" s="25">
        <f t="shared" si="11"/>
        <v>0.63683180157929509</v>
      </c>
      <c r="AK54" s="18">
        <f t="shared" si="12"/>
        <v>6.9354163537598809E-2</v>
      </c>
      <c r="AL54" s="26">
        <f t="shared" si="13"/>
        <v>7331.1792034398441</v>
      </c>
      <c r="AM54" s="18">
        <f t="shared" si="14"/>
        <v>1.54E-4</v>
      </c>
      <c r="AN54" s="18">
        <f t="shared" si="15"/>
        <v>0.14295104056983987</v>
      </c>
      <c r="AO54" s="18">
        <f t="shared" si="16"/>
        <v>6.7000000000000004E-2</v>
      </c>
      <c r="AP54" s="18">
        <v>0.37149940146763383</v>
      </c>
      <c r="AQ54" s="18">
        <v>10265</v>
      </c>
      <c r="AR54" s="18">
        <v>129.83500000000001</v>
      </c>
      <c r="AS54" s="18">
        <v>0.18545816700000001</v>
      </c>
      <c r="AT54" s="18">
        <v>0.24623506000000001</v>
      </c>
      <c r="AU54" s="18">
        <v>0.33470077199999998</v>
      </c>
      <c r="AV54" s="18">
        <v>0.38378378400000002</v>
      </c>
      <c r="AW54" s="18">
        <v>0.86888888900000005</v>
      </c>
      <c r="AX54" s="18">
        <v>1.687619048</v>
      </c>
      <c r="AY54" s="18">
        <v>5.9533073930000002</v>
      </c>
      <c r="AZ54" s="18">
        <v>9.3795317730000001</v>
      </c>
      <c r="BA54" s="18">
        <v>12.644816049999999</v>
      </c>
      <c r="BB54" s="18">
        <v>4.9699893919999996</v>
      </c>
      <c r="BC54" s="18">
        <v>1.5197268070000001</v>
      </c>
      <c r="BD54" s="18">
        <v>6.1718538699999996</v>
      </c>
      <c r="BE54" s="18">
        <v>0.24623506000000001</v>
      </c>
      <c r="BF54" s="18">
        <v>14.498582300000001</v>
      </c>
      <c r="BG54" s="18">
        <v>2.367464671</v>
      </c>
      <c r="BH54" s="18">
        <v>12.568093190000001</v>
      </c>
      <c r="BI54" s="18">
        <v>202.08257040000001</v>
      </c>
      <c r="BJ54" s="18">
        <v>9.0997289139999999</v>
      </c>
      <c r="BK54" s="18">
        <v>0.47060101399999998</v>
      </c>
      <c r="BL54" s="18">
        <v>0.44717318700000003</v>
      </c>
      <c r="BM54" s="18">
        <v>0.34618577699999997</v>
      </c>
      <c r="BN54" s="18">
        <v>0.21048191299999999</v>
      </c>
      <c r="BO54" s="18">
        <v>0.25309696500000001</v>
      </c>
    </row>
    <row r="55" spans="1:67" x14ac:dyDescent="0.35">
      <c r="A55" s="17">
        <v>44753</v>
      </c>
      <c r="B55" s="18" t="s">
        <v>88</v>
      </c>
      <c r="C55" s="18" t="s">
        <v>124</v>
      </c>
      <c r="D55" s="18">
        <v>0</v>
      </c>
      <c r="E55" s="19">
        <v>0.57737268518518514</v>
      </c>
      <c r="F55" s="18" t="s">
        <v>47</v>
      </c>
      <c r="G55" s="18" t="s">
        <v>48</v>
      </c>
      <c r="H55" s="18">
        <v>474.1</v>
      </c>
      <c r="I55" s="18">
        <v>3</v>
      </c>
      <c r="J55" s="18">
        <v>0.27</v>
      </c>
      <c r="K55" s="18">
        <v>0.111</v>
      </c>
      <c r="L55" s="18">
        <v>80</v>
      </c>
      <c r="M55" s="18">
        <v>0</v>
      </c>
      <c r="N55" s="18">
        <v>6.0999999999999999E-2</v>
      </c>
      <c r="O55" s="18">
        <v>-3.3000000000000002E-2</v>
      </c>
      <c r="P55" s="18">
        <v>0.125</v>
      </c>
      <c r="Q55" s="18">
        <v>-28.366</v>
      </c>
      <c r="R55" s="18">
        <v>6.0000000000000001E-3</v>
      </c>
      <c r="S55" s="18">
        <v>4.0000000000000001E-3</v>
      </c>
      <c r="T55" s="18">
        <v>1.6E-2</v>
      </c>
      <c r="U55" s="18">
        <v>44.439</v>
      </c>
      <c r="V55" s="18">
        <v>44.93</v>
      </c>
      <c r="W55" s="18">
        <v>47.183999999999997</v>
      </c>
      <c r="X55" s="18" t="s">
        <v>35</v>
      </c>
      <c r="Y55" s="18">
        <v>23.672999999999998</v>
      </c>
      <c r="Z55" s="18">
        <v>0.63500000000000001</v>
      </c>
      <c r="AA55" s="18">
        <v>1</v>
      </c>
      <c r="AB55" s="18">
        <v>1.24826E-3</v>
      </c>
      <c r="AC55" s="27">
        <v>0.36</v>
      </c>
      <c r="AD55" s="20">
        <f t="shared" si="17"/>
        <v>7.0000000000000007E-5</v>
      </c>
      <c r="AE55" s="22">
        <v>9.2358948159703922E-7</v>
      </c>
      <c r="AF55" s="27">
        <v>0.36</v>
      </c>
      <c r="AG55" s="23">
        <v>23.5</v>
      </c>
      <c r="AH55" s="18">
        <f t="shared" si="9"/>
        <v>6.7000000000000004E-2</v>
      </c>
      <c r="AI55" s="24">
        <f t="shared" si="10"/>
        <v>1.1752087729850356E-10</v>
      </c>
      <c r="AJ55" s="25">
        <f t="shared" si="11"/>
        <v>0.78641780357120494</v>
      </c>
      <c r="AK55" s="18">
        <f t="shared" si="12"/>
        <v>6.9354163537598809E-2</v>
      </c>
      <c r="AL55" s="26">
        <f t="shared" si="13"/>
        <v>7331.1792034398441</v>
      </c>
      <c r="AM55" s="18">
        <f t="shared" si="14"/>
        <v>1.54E-4</v>
      </c>
      <c r="AN55" s="18">
        <f t="shared" si="15"/>
        <v>0.14295104056983987</v>
      </c>
      <c r="AO55" s="18">
        <f t="shared" si="16"/>
        <v>6.7000000000000004E-2</v>
      </c>
      <c r="AP55" s="18">
        <v>0.37149940146763383</v>
      </c>
      <c r="AQ55" s="18">
        <v>10265</v>
      </c>
      <c r="AR55" s="18">
        <v>129.83500000000001</v>
      </c>
      <c r="AS55" s="18">
        <v>0.18545816700000001</v>
      </c>
      <c r="AT55" s="18">
        <v>0.24623506000000001</v>
      </c>
      <c r="AU55" s="18">
        <v>0.33470077199999998</v>
      </c>
      <c r="AV55" s="18">
        <v>0.38378378400000002</v>
      </c>
      <c r="AW55" s="18">
        <v>0.86888888900000005</v>
      </c>
      <c r="AX55" s="18">
        <v>1.687619048</v>
      </c>
      <c r="AY55" s="18">
        <v>5.9533073930000002</v>
      </c>
      <c r="AZ55" s="18">
        <v>9.3795317730000001</v>
      </c>
      <c r="BA55" s="18">
        <v>12.644816049999999</v>
      </c>
      <c r="BB55" s="18">
        <v>4.9699893919999996</v>
      </c>
      <c r="BC55" s="18">
        <v>1.5197268070000001</v>
      </c>
      <c r="BD55" s="18">
        <v>6.1718538699999996</v>
      </c>
      <c r="BE55" s="18">
        <v>0.24623506000000001</v>
      </c>
      <c r="BF55" s="18">
        <v>14.498582300000001</v>
      </c>
      <c r="BG55" s="18">
        <v>2.367464671</v>
      </c>
      <c r="BH55" s="18">
        <v>12.568093190000001</v>
      </c>
      <c r="BI55" s="18">
        <v>202.08257040000001</v>
      </c>
      <c r="BJ55" s="18">
        <v>9.0997289139999999</v>
      </c>
      <c r="BK55" s="18">
        <v>0.47060101399999998</v>
      </c>
      <c r="BL55" s="18">
        <v>0.44717318700000003</v>
      </c>
      <c r="BM55" s="18">
        <v>0.34618577699999997</v>
      </c>
      <c r="BN55" s="18">
        <v>0.21048191299999999</v>
      </c>
      <c r="BO55" s="18">
        <v>0.25309696500000001</v>
      </c>
    </row>
    <row r="56" spans="1:67" x14ac:dyDescent="0.35">
      <c r="A56" s="17">
        <v>44753</v>
      </c>
      <c r="B56" s="18" t="s">
        <v>88</v>
      </c>
      <c r="C56" s="18" t="s">
        <v>124</v>
      </c>
      <c r="D56" s="18">
        <v>0</v>
      </c>
      <c r="E56" s="19">
        <v>0.57737268518518514</v>
      </c>
      <c r="F56" s="18" t="s">
        <v>47</v>
      </c>
      <c r="G56" s="18" t="s">
        <v>48</v>
      </c>
      <c r="H56" s="18">
        <v>474.1</v>
      </c>
      <c r="I56" s="18">
        <v>3</v>
      </c>
      <c r="J56" s="18">
        <v>0.27</v>
      </c>
      <c r="K56" s="18">
        <v>0.111</v>
      </c>
      <c r="L56" s="18">
        <v>80</v>
      </c>
      <c r="M56" s="18">
        <v>0</v>
      </c>
      <c r="N56" s="18">
        <v>6.0999999999999999E-2</v>
      </c>
      <c r="O56" s="18">
        <v>-3.3000000000000002E-2</v>
      </c>
      <c r="P56" s="18">
        <v>0.125</v>
      </c>
      <c r="Q56" s="18">
        <v>-28.366</v>
      </c>
      <c r="R56" s="18">
        <v>6.0000000000000001E-3</v>
      </c>
      <c r="S56" s="18">
        <v>4.0000000000000001E-3</v>
      </c>
      <c r="T56" s="18">
        <v>1.6E-2</v>
      </c>
      <c r="U56" s="18">
        <v>44.439</v>
      </c>
      <c r="V56" s="18">
        <v>44.93</v>
      </c>
      <c r="W56" s="18">
        <v>47.183999999999997</v>
      </c>
      <c r="X56" s="18" t="s">
        <v>35</v>
      </c>
      <c r="Y56" s="18">
        <v>23.672999999999998</v>
      </c>
      <c r="Z56" s="18">
        <v>0.63500000000000001</v>
      </c>
      <c r="AA56" s="18">
        <v>1</v>
      </c>
      <c r="AB56" s="18">
        <v>2.1853770000000001E-3</v>
      </c>
      <c r="AC56" s="27">
        <v>0.42</v>
      </c>
      <c r="AD56" s="20">
        <f t="shared" si="17"/>
        <v>7.0000000000000007E-5</v>
      </c>
      <c r="AE56" s="22">
        <v>9.2358948159703922E-7</v>
      </c>
      <c r="AF56" s="27">
        <v>0.42</v>
      </c>
      <c r="AG56" s="23">
        <v>23.5</v>
      </c>
      <c r="AH56" s="18">
        <f t="shared" si="9"/>
        <v>6.7000000000000004E-2</v>
      </c>
      <c r="AI56" s="24">
        <f t="shared" si="10"/>
        <v>2.0574833950296561E-10</v>
      </c>
      <c r="AJ56" s="25">
        <f t="shared" si="11"/>
        <v>1.0405524926132839</v>
      </c>
      <c r="AK56" s="18">
        <f t="shared" si="12"/>
        <v>6.9354163537598809E-2</v>
      </c>
      <c r="AL56" s="26">
        <f t="shared" si="13"/>
        <v>7331.1792034398441</v>
      </c>
      <c r="AM56" s="18">
        <f t="shared" si="14"/>
        <v>1.54E-4</v>
      </c>
      <c r="AN56" s="18">
        <f t="shared" si="15"/>
        <v>0.14295104056983987</v>
      </c>
      <c r="AO56" s="18">
        <f t="shared" si="16"/>
        <v>6.7000000000000004E-2</v>
      </c>
      <c r="AP56" s="18">
        <v>0.37149940146763383</v>
      </c>
      <c r="AQ56" s="18">
        <v>10265</v>
      </c>
      <c r="AR56" s="18">
        <v>129.83500000000001</v>
      </c>
      <c r="AS56" s="18">
        <v>0.18545816700000001</v>
      </c>
      <c r="AT56" s="18">
        <v>0.24623506000000001</v>
      </c>
      <c r="AU56" s="18">
        <v>0.33470077199999998</v>
      </c>
      <c r="AV56" s="18">
        <v>0.38378378400000002</v>
      </c>
      <c r="AW56" s="18">
        <v>0.86888888900000005</v>
      </c>
      <c r="AX56" s="18">
        <v>1.687619048</v>
      </c>
      <c r="AY56" s="18">
        <v>5.9533073930000002</v>
      </c>
      <c r="AZ56" s="18">
        <v>9.3795317730000001</v>
      </c>
      <c r="BA56" s="18">
        <v>12.644816049999999</v>
      </c>
      <c r="BB56" s="18">
        <v>4.9699893919999996</v>
      </c>
      <c r="BC56" s="18">
        <v>1.5197268070000001</v>
      </c>
      <c r="BD56" s="18">
        <v>6.1718538699999996</v>
      </c>
      <c r="BE56" s="18">
        <v>0.24623506000000001</v>
      </c>
      <c r="BF56" s="18">
        <v>14.498582300000001</v>
      </c>
      <c r="BG56" s="18">
        <v>2.367464671</v>
      </c>
      <c r="BH56" s="18">
        <v>12.568093190000001</v>
      </c>
      <c r="BI56" s="18">
        <v>202.08257040000001</v>
      </c>
      <c r="BJ56" s="18">
        <v>9.0997289139999999</v>
      </c>
      <c r="BK56" s="18">
        <v>0.47060101399999998</v>
      </c>
      <c r="BL56" s="18">
        <v>0.44717318700000003</v>
      </c>
      <c r="BM56" s="18">
        <v>0.34618577699999997</v>
      </c>
      <c r="BN56" s="18">
        <v>0.21048191299999999</v>
      </c>
      <c r="BO56" s="18">
        <v>0.25309696500000001</v>
      </c>
    </row>
    <row r="57" spans="1:67" x14ac:dyDescent="0.35">
      <c r="A57" s="17">
        <v>44753</v>
      </c>
      <c r="B57" s="18" t="s">
        <v>88</v>
      </c>
      <c r="C57" s="18" t="s">
        <v>124</v>
      </c>
      <c r="D57" s="18">
        <v>0</v>
      </c>
      <c r="E57" s="19">
        <v>0.57737268518518514</v>
      </c>
      <c r="F57" s="18" t="s">
        <v>47</v>
      </c>
      <c r="G57" s="18" t="s">
        <v>48</v>
      </c>
      <c r="H57" s="18">
        <v>474.1</v>
      </c>
      <c r="I57" s="18">
        <v>3</v>
      </c>
      <c r="J57" s="18">
        <v>0.27</v>
      </c>
      <c r="K57" s="18">
        <v>0.111</v>
      </c>
      <c r="L57" s="18">
        <v>80</v>
      </c>
      <c r="M57" s="18">
        <v>0</v>
      </c>
      <c r="N57" s="18">
        <v>6.0999999999999999E-2</v>
      </c>
      <c r="O57" s="18">
        <v>-3.3000000000000002E-2</v>
      </c>
      <c r="P57" s="18">
        <v>0.125</v>
      </c>
      <c r="Q57" s="18">
        <v>-28.366</v>
      </c>
      <c r="R57" s="18">
        <v>6.0000000000000001E-3</v>
      </c>
      <c r="S57" s="18">
        <v>4.0000000000000001E-3</v>
      </c>
      <c r="T57" s="18">
        <v>1.6E-2</v>
      </c>
      <c r="U57" s="18">
        <v>44.439</v>
      </c>
      <c r="V57" s="18">
        <v>44.93</v>
      </c>
      <c r="W57" s="18">
        <v>47.183999999999997</v>
      </c>
      <c r="X57" s="18" t="s">
        <v>35</v>
      </c>
      <c r="Y57" s="18">
        <v>23.672999999999998</v>
      </c>
      <c r="Z57" s="18">
        <v>0.63500000000000001</v>
      </c>
      <c r="AA57" s="18">
        <v>1</v>
      </c>
      <c r="AB57" s="18">
        <v>1.567087E-3</v>
      </c>
      <c r="AC57" s="27">
        <v>0.48</v>
      </c>
      <c r="AD57" s="20">
        <f t="shared" si="17"/>
        <v>7.0000000000000007E-5</v>
      </c>
      <c r="AE57" s="22">
        <v>9.2358948159703922E-7</v>
      </c>
      <c r="AF57" s="27">
        <v>0.48</v>
      </c>
      <c r="AG57" s="23">
        <v>23.5</v>
      </c>
      <c r="AH57" s="18">
        <f t="shared" si="9"/>
        <v>6.7000000000000004E-2</v>
      </c>
      <c r="AI57" s="24">
        <f t="shared" si="10"/>
        <v>1.4753772374591839E-10</v>
      </c>
      <c r="AJ57" s="25">
        <f t="shared" si="11"/>
        <v>0.88114496474904469</v>
      </c>
      <c r="AK57" s="18">
        <f t="shared" si="12"/>
        <v>6.9354163537598809E-2</v>
      </c>
      <c r="AL57" s="26">
        <f t="shared" si="13"/>
        <v>7331.1792034398441</v>
      </c>
      <c r="AM57" s="18">
        <f t="shared" si="14"/>
        <v>1.54E-4</v>
      </c>
      <c r="AN57" s="18">
        <f t="shared" si="15"/>
        <v>0.14295104056983987</v>
      </c>
      <c r="AO57" s="18">
        <f t="shared" si="16"/>
        <v>6.7000000000000004E-2</v>
      </c>
      <c r="AP57" s="18">
        <v>0.37149940146763383</v>
      </c>
      <c r="AQ57" s="18">
        <v>10265</v>
      </c>
      <c r="AR57" s="18">
        <v>129.83500000000001</v>
      </c>
      <c r="AS57" s="18">
        <v>0.18545816700000001</v>
      </c>
      <c r="AT57" s="18">
        <v>0.24623506000000001</v>
      </c>
      <c r="AU57" s="18">
        <v>0.33470077199999998</v>
      </c>
      <c r="AV57" s="18">
        <v>0.38378378400000002</v>
      </c>
      <c r="AW57" s="18">
        <v>0.86888888900000005</v>
      </c>
      <c r="AX57" s="18">
        <v>1.687619048</v>
      </c>
      <c r="AY57" s="18">
        <v>5.9533073930000002</v>
      </c>
      <c r="AZ57" s="18">
        <v>9.3795317730000001</v>
      </c>
      <c r="BA57" s="18">
        <v>12.644816049999999</v>
      </c>
      <c r="BB57" s="18">
        <v>4.9699893919999996</v>
      </c>
      <c r="BC57" s="18">
        <v>1.5197268070000001</v>
      </c>
      <c r="BD57" s="18">
        <v>6.1718538699999996</v>
      </c>
      <c r="BE57" s="18">
        <v>0.24623506000000001</v>
      </c>
      <c r="BF57" s="18">
        <v>14.498582300000001</v>
      </c>
      <c r="BG57" s="18">
        <v>2.367464671</v>
      </c>
      <c r="BH57" s="18">
        <v>12.568093190000001</v>
      </c>
      <c r="BI57" s="18">
        <v>202.08257040000001</v>
      </c>
      <c r="BJ57" s="18">
        <v>9.0997289139999999</v>
      </c>
      <c r="BK57" s="18">
        <v>0.47060101399999998</v>
      </c>
      <c r="BL57" s="18">
        <v>0.44717318700000003</v>
      </c>
      <c r="BM57" s="18">
        <v>0.34618577699999997</v>
      </c>
      <c r="BN57" s="18">
        <v>0.21048191299999999</v>
      </c>
      <c r="BO57" s="18">
        <v>0.25309696500000001</v>
      </c>
    </row>
    <row r="58" spans="1:67" x14ac:dyDescent="0.35">
      <c r="A58" s="28">
        <v>44753</v>
      </c>
      <c r="B58" s="29" t="s">
        <v>88</v>
      </c>
      <c r="C58" s="29" t="s">
        <v>123</v>
      </c>
      <c r="D58" s="29">
        <v>1</v>
      </c>
      <c r="E58" s="30">
        <v>0.58572916666666663</v>
      </c>
      <c r="F58" s="29" t="s">
        <v>49</v>
      </c>
      <c r="G58" s="29" t="s">
        <v>50</v>
      </c>
      <c r="H58" s="29">
        <v>474.1</v>
      </c>
      <c r="I58" s="29">
        <v>4</v>
      </c>
      <c r="J58" s="29">
        <v>0.4</v>
      </c>
      <c r="K58" s="29">
        <v>0.21</v>
      </c>
      <c r="L58" s="29">
        <v>80</v>
      </c>
      <c r="M58" s="29">
        <v>1</v>
      </c>
      <c r="N58" s="29">
        <v>0.128</v>
      </c>
      <c r="O58" s="29">
        <v>2.3E-2</v>
      </c>
      <c r="P58" s="29">
        <v>-0.104</v>
      </c>
      <c r="Q58" s="29">
        <v>10.118</v>
      </c>
      <c r="R58" s="29">
        <v>5.0000000000000001E-3</v>
      </c>
      <c r="S58" s="29">
        <v>4.0000000000000001E-3</v>
      </c>
      <c r="T58" s="29">
        <v>1.7000000000000001E-2</v>
      </c>
      <c r="U58" s="29">
        <v>56.481999999999999</v>
      </c>
      <c r="V58" s="29">
        <v>56.698</v>
      </c>
      <c r="W58" s="29">
        <v>59.201999999999998</v>
      </c>
      <c r="X58" s="29" t="s">
        <v>35</v>
      </c>
      <c r="Y58" s="29">
        <v>23.369</v>
      </c>
      <c r="Z58" s="29">
        <v>2.23</v>
      </c>
      <c r="AA58" s="29">
        <v>1</v>
      </c>
      <c r="AB58" s="32">
        <v>6.9580300000000005E-4</v>
      </c>
      <c r="AC58" s="38">
        <v>1.9999999999999962E-2</v>
      </c>
      <c r="AD58" s="31">
        <f t="shared" si="17"/>
        <v>7.0000000000000007E-5</v>
      </c>
      <c r="AE58" s="33">
        <v>9.2358948159703922E-7</v>
      </c>
      <c r="AF58" s="38">
        <v>1.9999999999999962E-2</v>
      </c>
      <c r="AG58" s="34">
        <v>23.5</v>
      </c>
      <c r="AH58" s="29">
        <f t="shared" si="9"/>
        <v>0.13300000000000001</v>
      </c>
      <c r="AI58" s="35">
        <f t="shared" si="10"/>
        <v>6.5508290730241052E-11</v>
      </c>
      <c r="AJ58" s="36">
        <f t="shared" si="11"/>
        <v>1.1655228616562856</v>
      </c>
      <c r="AK58" s="29">
        <f t="shared" si="12"/>
        <v>0.13004999038831183</v>
      </c>
      <c r="AL58" s="37">
        <f t="shared" si="13"/>
        <v>29103.839460709351</v>
      </c>
      <c r="AM58" s="29">
        <f t="shared" si="14"/>
        <v>1.6500000000000003E-4</v>
      </c>
      <c r="AN58" s="29">
        <f t="shared" si="15"/>
        <v>0.166520269036535</v>
      </c>
      <c r="AO58" s="29">
        <f t="shared" si="16"/>
        <v>0.13300000000000001</v>
      </c>
      <c r="AP58" s="29">
        <v>0.45746460548157541</v>
      </c>
      <c r="AQ58" s="29">
        <v>8875</v>
      </c>
      <c r="AR58" s="29">
        <v>129.74100000000001</v>
      </c>
      <c r="AS58" s="29">
        <v>0.14092391300000001</v>
      </c>
      <c r="AT58" s="29">
        <v>0.187652174</v>
      </c>
      <c r="AU58" s="29">
        <v>0.257300205</v>
      </c>
      <c r="AV58" s="29">
        <v>0.29400614800000002</v>
      </c>
      <c r="AW58" s="29">
        <v>0.44082991799999999</v>
      </c>
      <c r="AX58" s="29">
        <v>0.57091836699999998</v>
      </c>
      <c r="AY58" s="29">
        <v>1.3710317460000001</v>
      </c>
      <c r="AZ58" s="29">
        <v>4.7893333330000001</v>
      </c>
      <c r="BA58" s="29">
        <v>8.1563218390000003</v>
      </c>
      <c r="BB58" s="29">
        <v>3.7095717659999998</v>
      </c>
      <c r="BC58" s="29">
        <v>0.948013086</v>
      </c>
      <c r="BD58" s="29">
        <v>5.0519696439999997</v>
      </c>
      <c r="BE58" s="29">
        <v>0.187652174</v>
      </c>
      <c r="BF58" s="29">
        <v>14.675247389999999</v>
      </c>
      <c r="BG58" s="29">
        <v>2.2231013239999999</v>
      </c>
      <c r="BH58" s="29">
        <v>12.481452519999999</v>
      </c>
      <c r="BI58" s="29">
        <v>197.01892090000001</v>
      </c>
      <c r="BJ58" s="29">
        <v>4.0512525869999996</v>
      </c>
      <c r="BK58" s="29">
        <v>1.0743705960000001</v>
      </c>
      <c r="BL58" s="29">
        <v>0.52075735599999995</v>
      </c>
      <c r="BM58" s="29">
        <v>0.37917790699999998</v>
      </c>
      <c r="BN58" s="29">
        <v>0.22483656899999999</v>
      </c>
      <c r="BO58" s="29">
        <v>0.28659673000000002</v>
      </c>
    </row>
    <row r="59" spans="1:67" x14ac:dyDescent="0.35">
      <c r="A59" s="28">
        <v>44753</v>
      </c>
      <c r="B59" s="29" t="s">
        <v>88</v>
      </c>
      <c r="C59" s="29" t="s">
        <v>123</v>
      </c>
      <c r="D59" s="29">
        <v>1</v>
      </c>
      <c r="E59" s="30">
        <v>0.58572916666666663</v>
      </c>
      <c r="F59" s="29" t="s">
        <v>49</v>
      </c>
      <c r="G59" s="29" t="s">
        <v>50</v>
      </c>
      <c r="H59" s="29">
        <v>474.1</v>
      </c>
      <c r="I59" s="29">
        <v>4</v>
      </c>
      <c r="J59" s="29">
        <v>0.4</v>
      </c>
      <c r="K59" s="29">
        <v>0.21</v>
      </c>
      <c r="L59" s="29">
        <v>80</v>
      </c>
      <c r="M59" s="29">
        <v>1</v>
      </c>
      <c r="N59" s="29">
        <v>0.128</v>
      </c>
      <c r="O59" s="29">
        <v>2.3E-2</v>
      </c>
      <c r="P59" s="29">
        <v>-0.104</v>
      </c>
      <c r="Q59" s="29">
        <v>10.118</v>
      </c>
      <c r="R59" s="29">
        <v>5.0000000000000001E-3</v>
      </c>
      <c r="S59" s="29">
        <v>4.0000000000000001E-3</v>
      </c>
      <c r="T59" s="29">
        <v>1.7000000000000001E-2</v>
      </c>
      <c r="U59" s="29">
        <v>56.481999999999999</v>
      </c>
      <c r="V59" s="29">
        <v>56.698</v>
      </c>
      <c r="W59" s="29">
        <v>59.201999999999998</v>
      </c>
      <c r="X59" s="29" t="s">
        <v>35</v>
      </c>
      <c r="Y59" s="29">
        <v>23.369</v>
      </c>
      <c r="Z59" s="29">
        <v>2.23</v>
      </c>
      <c r="AA59" s="29">
        <v>1</v>
      </c>
      <c r="AB59" s="29">
        <v>8.0192299999999996E-4</v>
      </c>
      <c r="AC59" s="38">
        <v>7.999999999999996E-2</v>
      </c>
      <c r="AD59" s="31">
        <f t="shared" si="17"/>
        <v>7.0000000000000007E-5</v>
      </c>
      <c r="AE59" s="33">
        <v>9.2358948159703922E-7</v>
      </c>
      <c r="AF59" s="38">
        <v>7.999999999999996E-2</v>
      </c>
      <c r="AG59" s="34">
        <v>23.5</v>
      </c>
      <c r="AH59" s="29">
        <f t="shared" si="9"/>
        <v>0.13300000000000001</v>
      </c>
      <c r="AI59" s="35">
        <f t="shared" si="10"/>
        <v>7.5499250545437549E-11</v>
      </c>
      <c r="AJ59" s="36">
        <f t="shared" si="11"/>
        <v>1.2512496902776804</v>
      </c>
      <c r="AK59" s="29">
        <f t="shared" si="12"/>
        <v>0.13004999038831183</v>
      </c>
      <c r="AL59" s="37">
        <f t="shared" si="13"/>
        <v>29103.839460709351</v>
      </c>
      <c r="AM59" s="29">
        <f t="shared" si="14"/>
        <v>1.6500000000000003E-4</v>
      </c>
      <c r="AN59" s="29">
        <f t="shared" si="15"/>
        <v>0.166520269036535</v>
      </c>
      <c r="AO59" s="29">
        <f t="shared" si="16"/>
        <v>0.13300000000000001</v>
      </c>
      <c r="AP59" s="29">
        <v>0.45746460548157541</v>
      </c>
      <c r="AQ59" s="29">
        <v>8875</v>
      </c>
      <c r="AR59" s="29">
        <v>129.74100000000001</v>
      </c>
      <c r="AS59" s="29">
        <v>0.14092391300000001</v>
      </c>
      <c r="AT59" s="29">
        <v>0.187652174</v>
      </c>
      <c r="AU59" s="29">
        <v>0.257300205</v>
      </c>
      <c r="AV59" s="29">
        <v>0.29400614800000002</v>
      </c>
      <c r="AW59" s="29">
        <v>0.44082991799999999</v>
      </c>
      <c r="AX59" s="29">
        <v>0.57091836699999998</v>
      </c>
      <c r="AY59" s="29">
        <v>1.3710317460000001</v>
      </c>
      <c r="AZ59" s="29">
        <v>4.7893333330000001</v>
      </c>
      <c r="BA59" s="29">
        <v>8.1563218390000003</v>
      </c>
      <c r="BB59" s="29">
        <v>3.7095717659999998</v>
      </c>
      <c r="BC59" s="29">
        <v>0.948013086</v>
      </c>
      <c r="BD59" s="29">
        <v>5.0519696439999997</v>
      </c>
      <c r="BE59" s="29">
        <v>0.187652174</v>
      </c>
      <c r="BF59" s="29">
        <v>14.675247389999999</v>
      </c>
      <c r="BG59" s="29">
        <v>2.2231013239999999</v>
      </c>
      <c r="BH59" s="29">
        <v>12.481452519999999</v>
      </c>
      <c r="BI59" s="29">
        <v>197.01892090000001</v>
      </c>
      <c r="BJ59" s="29">
        <v>4.0512525869999996</v>
      </c>
      <c r="BK59" s="29">
        <v>1.0743705960000001</v>
      </c>
      <c r="BL59" s="29">
        <v>0.52075735599999995</v>
      </c>
      <c r="BM59" s="29">
        <v>0.37917790699999998</v>
      </c>
      <c r="BN59" s="29">
        <v>0.22483656899999999</v>
      </c>
      <c r="BO59" s="29">
        <v>0.28659673000000002</v>
      </c>
    </row>
    <row r="60" spans="1:67" x14ac:dyDescent="0.35">
      <c r="A60" s="28">
        <v>44753</v>
      </c>
      <c r="B60" s="29" t="s">
        <v>88</v>
      </c>
      <c r="C60" s="29" t="s">
        <v>123</v>
      </c>
      <c r="D60" s="29">
        <v>1</v>
      </c>
      <c r="E60" s="30">
        <v>0.58572916666666663</v>
      </c>
      <c r="F60" s="29" t="s">
        <v>49</v>
      </c>
      <c r="G60" s="29" t="s">
        <v>50</v>
      </c>
      <c r="H60" s="29">
        <v>474.1</v>
      </c>
      <c r="I60" s="29">
        <v>4</v>
      </c>
      <c r="J60" s="29">
        <v>0.4</v>
      </c>
      <c r="K60" s="29">
        <v>0.21</v>
      </c>
      <c r="L60" s="29">
        <v>80</v>
      </c>
      <c r="M60" s="29">
        <v>1</v>
      </c>
      <c r="N60" s="29">
        <v>0.128</v>
      </c>
      <c r="O60" s="29">
        <v>2.3E-2</v>
      </c>
      <c r="P60" s="29">
        <v>-0.104</v>
      </c>
      <c r="Q60" s="29">
        <v>10.118</v>
      </c>
      <c r="R60" s="29">
        <v>5.0000000000000001E-3</v>
      </c>
      <c r="S60" s="29">
        <v>4.0000000000000001E-3</v>
      </c>
      <c r="T60" s="29">
        <v>1.7000000000000001E-2</v>
      </c>
      <c r="U60" s="29">
        <v>56.481999999999999</v>
      </c>
      <c r="V60" s="29">
        <v>56.698</v>
      </c>
      <c r="W60" s="29">
        <v>59.201999999999998</v>
      </c>
      <c r="X60" s="29" t="s">
        <v>35</v>
      </c>
      <c r="Y60" s="29">
        <v>23.369</v>
      </c>
      <c r="Z60" s="29">
        <v>2.23</v>
      </c>
      <c r="AA60" s="29">
        <v>1</v>
      </c>
      <c r="AB60" s="32"/>
      <c r="AC60" s="38">
        <v>0.13999999999999996</v>
      </c>
      <c r="AD60" s="31">
        <f t="shared" si="17"/>
        <v>7.0000000000000007E-5</v>
      </c>
      <c r="AE60" s="33">
        <v>9.2358948159703922E-7</v>
      </c>
      <c r="AF60" s="38">
        <v>0.13999999999999996</v>
      </c>
      <c r="AG60" s="34">
        <v>23.5</v>
      </c>
      <c r="AH60" s="29">
        <f t="shared" si="9"/>
        <v>0.13300000000000001</v>
      </c>
      <c r="AI60" s="35">
        <f t="shared" si="10"/>
        <v>0</v>
      </c>
      <c r="AJ60" s="36">
        <f t="shared" si="11"/>
        <v>0</v>
      </c>
      <c r="AK60" s="29">
        <f t="shared" si="12"/>
        <v>0.13004999038831183</v>
      </c>
      <c r="AL60" s="37">
        <f t="shared" si="13"/>
        <v>29103.839460709351</v>
      </c>
      <c r="AM60" s="29">
        <f t="shared" si="14"/>
        <v>1.6500000000000003E-4</v>
      </c>
      <c r="AN60" s="29">
        <f t="shared" si="15"/>
        <v>0.166520269036535</v>
      </c>
      <c r="AO60" s="29">
        <f t="shared" si="16"/>
        <v>0.13300000000000001</v>
      </c>
      <c r="AP60" s="29">
        <v>0.45746460548157541</v>
      </c>
      <c r="AQ60" s="29">
        <v>8875</v>
      </c>
      <c r="AR60" s="29">
        <v>129.74100000000001</v>
      </c>
      <c r="AS60" s="29">
        <v>0.14092391300000001</v>
      </c>
      <c r="AT60" s="29">
        <v>0.187652174</v>
      </c>
      <c r="AU60" s="29">
        <v>0.257300205</v>
      </c>
      <c r="AV60" s="29">
        <v>0.29400614800000002</v>
      </c>
      <c r="AW60" s="29">
        <v>0.44082991799999999</v>
      </c>
      <c r="AX60" s="29">
        <v>0.57091836699999998</v>
      </c>
      <c r="AY60" s="29">
        <v>1.3710317460000001</v>
      </c>
      <c r="AZ60" s="29">
        <v>4.7893333330000001</v>
      </c>
      <c r="BA60" s="29">
        <v>8.1563218390000003</v>
      </c>
      <c r="BB60" s="29">
        <v>3.7095717659999998</v>
      </c>
      <c r="BC60" s="29">
        <v>0.948013086</v>
      </c>
      <c r="BD60" s="29">
        <v>5.0519696439999997</v>
      </c>
      <c r="BE60" s="29">
        <v>0.187652174</v>
      </c>
      <c r="BF60" s="29">
        <v>14.675247389999999</v>
      </c>
      <c r="BG60" s="29">
        <v>2.2231013239999999</v>
      </c>
      <c r="BH60" s="29">
        <v>12.481452519999999</v>
      </c>
      <c r="BI60" s="29">
        <v>197.01892090000001</v>
      </c>
      <c r="BJ60" s="29">
        <v>4.0512525869999996</v>
      </c>
      <c r="BK60" s="29">
        <v>1.0743705960000001</v>
      </c>
      <c r="BL60" s="29">
        <v>0.52075735599999995</v>
      </c>
      <c r="BM60" s="29">
        <v>0.37917790699999998</v>
      </c>
      <c r="BN60" s="29">
        <v>0.22483656899999999</v>
      </c>
      <c r="BO60" s="29">
        <v>0.28659673000000002</v>
      </c>
    </row>
    <row r="61" spans="1:67" x14ac:dyDescent="0.35">
      <c r="A61" s="28">
        <v>44753</v>
      </c>
      <c r="B61" s="29" t="s">
        <v>88</v>
      </c>
      <c r="C61" s="29" t="s">
        <v>123</v>
      </c>
      <c r="D61" s="29">
        <v>1</v>
      </c>
      <c r="E61" s="30">
        <v>0.58572916666666663</v>
      </c>
      <c r="F61" s="29" t="s">
        <v>49</v>
      </c>
      <c r="G61" s="29" t="s">
        <v>50</v>
      </c>
      <c r="H61" s="29">
        <v>474.1</v>
      </c>
      <c r="I61" s="29">
        <v>4</v>
      </c>
      <c r="J61" s="29">
        <v>0.4</v>
      </c>
      <c r="K61" s="29">
        <v>0.21</v>
      </c>
      <c r="L61" s="29">
        <v>80</v>
      </c>
      <c r="M61" s="29">
        <v>1</v>
      </c>
      <c r="N61" s="29">
        <v>0.128</v>
      </c>
      <c r="O61" s="29">
        <v>2.3E-2</v>
      </c>
      <c r="P61" s="29">
        <v>-0.104</v>
      </c>
      <c r="Q61" s="29">
        <v>10.118</v>
      </c>
      <c r="R61" s="29">
        <v>5.0000000000000001E-3</v>
      </c>
      <c r="S61" s="29">
        <v>4.0000000000000001E-3</v>
      </c>
      <c r="T61" s="29">
        <v>1.7000000000000001E-2</v>
      </c>
      <c r="U61" s="29">
        <v>56.481999999999999</v>
      </c>
      <c r="V61" s="29">
        <v>56.698</v>
      </c>
      <c r="W61" s="29">
        <v>59.201999999999998</v>
      </c>
      <c r="X61" s="29" t="s">
        <v>35</v>
      </c>
      <c r="Y61" s="29">
        <v>23.369</v>
      </c>
      <c r="Z61" s="29">
        <v>2.23</v>
      </c>
      <c r="AA61" s="29">
        <v>1</v>
      </c>
      <c r="AB61" s="29">
        <v>5.2945800000000001E-4</v>
      </c>
      <c r="AC61" s="38">
        <v>0.19999999999999996</v>
      </c>
      <c r="AD61" s="31">
        <f t="shared" si="17"/>
        <v>7.0000000000000007E-5</v>
      </c>
      <c r="AE61" s="33">
        <v>9.2358948159703922E-7</v>
      </c>
      <c r="AF61" s="38">
        <v>0.19999999999999996</v>
      </c>
      <c r="AG61" s="34">
        <v>23.5</v>
      </c>
      <c r="AH61" s="29">
        <f t="shared" si="9"/>
        <v>0.13300000000000001</v>
      </c>
      <c r="AI61" s="35">
        <f t="shared" si="10"/>
        <v>4.9847282339185031E-11</v>
      </c>
      <c r="AJ61" s="36">
        <f t="shared" si="11"/>
        <v>1.0167013624479766</v>
      </c>
      <c r="AK61" s="29">
        <f t="shared" si="12"/>
        <v>0.13004999038831183</v>
      </c>
      <c r="AL61" s="37">
        <f t="shared" si="13"/>
        <v>29103.839460709351</v>
      </c>
      <c r="AM61" s="29">
        <f t="shared" si="14"/>
        <v>1.6500000000000003E-4</v>
      </c>
      <c r="AN61" s="29">
        <f t="shared" si="15"/>
        <v>0.166520269036535</v>
      </c>
      <c r="AO61" s="29">
        <f t="shared" si="16"/>
        <v>0.13300000000000001</v>
      </c>
      <c r="AP61" s="29">
        <v>0.45746460548157541</v>
      </c>
      <c r="AQ61" s="29">
        <v>8875</v>
      </c>
      <c r="AR61" s="29">
        <v>129.74100000000001</v>
      </c>
      <c r="AS61" s="29">
        <v>0.14092391300000001</v>
      </c>
      <c r="AT61" s="29">
        <v>0.187652174</v>
      </c>
      <c r="AU61" s="29">
        <v>0.257300205</v>
      </c>
      <c r="AV61" s="29">
        <v>0.29400614800000002</v>
      </c>
      <c r="AW61" s="29">
        <v>0.44082991799999999</v>
      </c>
      <c r="AX61" s="29">
        <v>0.57091836699999998</v>
      </c>
      <c r="AY61" s="29">
        <v>1.3710317460000001</v>
      </c>
      <c r="AZ61" s="29">
        <v>4.7893333330000001</v>
      </c>
      <c r="BA61" s="29">
        <v>8.1563218390000003</v>
      </c>
      <c r="BB61" s="29">
        <v>3.7095717659999998</v>
      </c>
      <c r="BC61" s="29">
        <v>0.948013086</v>
      </c>
      <c r="BD61" s="29">
        <v>5.0519696439999997</v>
      </c>
      <c r="BE61" s="29">
        <v>0.187652174</v>
      </c>
      <c r="BF61" s="29">
        <v>14.675247389999999</v>
      </c>
      <c r="BG61" s="29">
        <v>2.2231013239999999</v>
      </c>
      <c r="BH61" s="29">
        <v>12.481452519999999</v>
      </c>
      <c r="BI61" s="29">
        <v>197.01892090000001</v>
      </c>
      <c r="BJ61" s="29">
        <v>4.0512525869999996</v>
      </c>
      <c r="BK61" s="29">
        <v>1.0743705960000001</v>
      </c>
      <c r="BL61" s="29">
        <v>0.52075735599999995</v>
      </c>
      <c r="BM61" s="29">
        <v>0.37917790699999998</v>
      </c>
      <c r="BN61" s="29">
        <v>0.22483656899999999</v>
      </c>
      <c r="BO61" s="29">
        <v>0.28659673000000002</v>
      </c>
    </row>
    <row r="62" spans="1:67" x14ac:dyDescent="0.35">
      <c r="A62" s="28">
        <v>44753</v>
      </c>
      <c r="B62" s="29" t="s">
        <v>88</v>
      </c>
      <c r="C62" s="29" t="s">
        <v>123</v>
      </c>
      <c r="D62" s="29">
        <v>1</v>
      </c>
      <c r="E62" s="30">
        <v>0.58572916666666663</v>
      </c>
      <c r="F62" s="29" t="s">
        <v>49</v>
      </c>
      <c r="G62" s="29" t="s">
        <v>50</v>
      </c>
      <c r="H62" s="29">
        <v>474.1</v>
      </c>
      <c r="I62" s="29">
        <v>4</v>
      </c>
      <c r="J62" s="29">
        <v>0.4</v>
      </c>
      <c r="K62" s="29">
        <v>0.21</v>
      </c>
      <c r="L62" s="29">
        <v>80</v>
      </c>
      <c r="M62" s="29">
        <v>1</v>
      </c>
      <c r="N62" s="29">
        <v>0.128</v>
      </c>
      <c r="O62" s="29">
        <v>2.3E-2</v>
      </c>
      <c r="P62" s="29">
        <v>-0.104</v>
      </c>
      <c r="Q62" s="29">
        <v>10.118</v>
      </c>
      <c r="R62" s="29">
        <v>5.0000000000000001E-3</v>
      </c>
      <c r="S62" s="29">
        <v>4.0000000000000001E-3</v>
      </c>
      <c r="T62" s="29">
        <v>1.7000000000000001E-2</v>
      </c>
      <c r="U62" s="29">
        <v>56.481999999999999</v>
      </c>
      <c r="V62" s="29">
        <v>56.698</v>
      </c>
      <c r="W62" s="29">
        <v>59.201999999999998</v>
      </c>
      <c r="X62" s="29" t="s">
        <v>35</v>
      </c>
      <c r="Y62" s="29">
        <v>23.369</v>
      </c>
      <c r="Z62" s="29">
        <v>2.23</v>
      </c>
      <c r="AA62" s="29">
        <v>1</v>
      </c>
      <c r="AB62" s="29">
        <v>1.2136289999999999E-3</v>
      </c>
      <c r="AC62" s="38">
        <v>0.25999999999999995</v>
      </c>
      <c r="AD62" s="31">
        <f t="shared" si="17"/>
        <v>7.0000000000000007E-5</v>
      </c>
      <c r="AE62" s="33">
        <v>9.2358948159703922E-7</v>
      </c>
      <c r="AF62" s="38">
        <v>0.25999999999999995</v>
      </c>
      <c r="AG62" s="34">
        <v>23.5</v>
      </c>
      <c r="AH62" s="29">
        <f t="shared" si="9"/>
        <v>0.13300000000000001</v>
      </c>
      <c r="AI62" s="35">
        <f t="shared" si="10"/>
        <v>1.1426044637728164E-10</v>
      </c>
      <c r="AJ62" s="36">
        <f t="shared" si="11"/>
        <v>1.5392906128229051</v>
      </c>
      <c r="AK62" s="29">
        <f t="shared" si="12"/>
        <v>0.13004999038831183</v>
      </c>
      <c r="AL62" s="37">
        <f t="shared" si="13"/>
        <v>29103.839460709351</v>
      </c>
      <c r="AM62" s="29">
        <f t="shared" si="14"/>
        <v>1.6500000000000003E-4</v>
      </c>
      <c r="AN62" s="29">
        <f t="shared" si="15"/>
        <v>0.166520269036535</v>
      </c>
      <c r="AO62" s="29">
        <f t="shared" si="16"/>
        <v>0.13300000000000001</v>
      </c>
      <c r="AP62" s="29">
        <v>0.45746460548157541</v>
      </c>
      <c r="AQ62" s="29">
        <v>8875</v>
      </c>
      <c r="AR62" s="29">
        <v>129.74100000000001</v>
      </c>
      <c r="AS62" s="29">
        <v>0.14092391300000001</v>
      </c>
      <c r="AT62" s="29">
        <v>0.187652174</v>
      </c>
      <c r="AU62" s="29">
        <v>0.257300205</v>
      </c>
      <c r="AV62" s="29">
        <v>0.29400614800000002</v>
      </c>
      <c r="AW62" s="29">
        <v>0.44082991799999999</v>
      </c>
      <c r="AX62" s="29">
        <v>0.57091836699999998</v>
      </c>
      <c r="AY62" s="29">
        <v>1.3710317460000001</v>
      </c>
      <c r="AZ62" s="29">
        <v>4.7893333330000001</v>
      </c>
      <c r="BA62" s="29">
        <v>8.1563218390000003</v>
      </c>
      <c r="BB62" s="29">
        <v>3.7095717659999998</v>
      </c>
      <c r="BC62" s="29">
        <v>0.948013086</v>
      </c>
      <c r="BD62" s="29">
        <v>5.0519696439999997</v>
      </c>
      <c r="BE62" s="29">
        <v>0.187652174</v>
      </c>
      <c r="BF62" s="29">
        <v>14.675247389999999</v>
      </c>
      <c r="BG62" s="29">
        <v>2.2231013239999999</v>
      </c>
      <c r="BH62" s="29">
        <v>12.481452519999999</v>
      </c>
      <c r="BI62" s="29">
        <v>197.01892090000001</v>
      </c>
      <c r="BJ62" s="29">
        <v>4.0512525869999996</v>
      </c>
      <c r="BK62" s="29">
        <v>1.0743705960000001</v>
      </c>
      <c r="BL62" s="29">
        <v>0.52075735599999995</v>
      </c>
      <c r="BM62" s="29">
        <v>0.37917790699999998</v>
      </c>
      <c r="BN62" s="29">
        <v>0.22483656899999999</v>
      </c>
      <c r="BO62" s="29">
        <v>0.28659673000000002</v>
      </c>
    </row>
    <row r="63" spans="1:67" x14ac:dyDescent="0.35">
      <c r="A63" s="28">
        <v>44753</v>
      </c>
      <c r="B63" s="29" t="s">
        <v>88</v>
      </c>
      <c r="C63" s="29" t="s">
        <v>123</v>
      </c>
      <c r="D63" s="29">
        <v>1</v>
      </c>
      <c r="E63" s="30">
        <v>0.58572916666666663</v>
      </c>
      <c r="F63" s="29" t="s">
        <v>49</v>
      </c>
      <c r="G63" s="29" t="s">
        <v>50</v>
      </c>
      <c r="H63" s="29">
        <v>474.1</v>
      </c>
      <c r="I63" s="29">
        <v>4</v>
      </c>
      <c r="J63" s="29">
        <v>0.4</v>
      </c>
      <c r="K63" s="29">
        <v>0.21</v>
      </c>
      <c r="L63" s="29">
        <v>80</v>
      </c>
      <c r="M63" s="29">
        <v>1</v>
      </c>
      <c r="N63" s="29">
        <v>0.128</v>
      </c>
      <c r="O63" s="29">
        <v>2.3E-2</v>
      </c>
      <c r="P63" s="29">
        <v>-0.104</v>
      </c>
      <c r="Q63" s="29">
        <v>10.118</v>
      </c>
      <c r="R63" s="29">
        <v>5.0000000000000001E-3</v>
      </c>
      <c r="S63" s="29">
        <v>4.0000000000000001E-3</v>
      </c>
      <c r="T63" s="29">
        <v>1.7000000000000001E-2</v>
      </c>
      <c r="U63" s="29">
        <v>56.481999999999999</v>
      </c>
      <c r="V63" s="29">
        <v>56.698</v>
      </c>
      <c r="W63" s="29">
        <v>59.201999999999998</v>
      </c>
      <c r="X63" s="29" t="s">
        <v>35</v>
      </c>
      <c r="Y63" s="29">
        <v>23.369</v>
      </c>
      <c r="Z63" s="29">
        <v>2.23</v>
      </c>
      <c r="AA63" s="29">
        <v>1</v>
      </c>
      <c r="AB63" s="29">
        <v>1.7295940000000001E-3</v>
      </c>
      <c r="AC63" s="38">
        <v>0.31999999999999995</v>
      </c>
      <c r="AD63" s="31">
        <f t="shared" si="17"/>
        <v>7.0000000000000007E-5</v>
      </c>
      <c r="AE63" s="33">
        <v>9.2358948159703922E-7</v>
      </c>
      <c r="AF63" s="38">
        <v>0.31999999999999995</v>
      </c>
      <c r="AG63" s="34">
        <v>23.5</v>
      </c>
      <c r="AH63" s="29">
        <f t="shared" si="9"/>
        <v>0.13300000000000001</v>
      </c>
      <c r="AI63" s="35">
        <f t="shared" si="10"/>
        <v>1.6283739305130982E-10</v>
      </c>
      <c r="AJ63" s="36">
        <f t="shared" si="11"/>
        <v>1.8375947151020871</v>
      </c>
      <c r="AK63" s="29">
        <f t="shared" si="12"/>
        <v>0.13004999038831183</v>
      </c>
      <c r="AL63" s="37">
        <f t="shared" si="13"/>
        <v>29103.839460709351</v>
      </c>
      <c r="AM63" s="29">
        <f t="shared" si="14"/>
        <v>1.6500000000000003E-4</v>
      </c>
      <c r="AN63" s="29">
        <f t="shared" si="15"/>
        <v>0.166520269036535</v>
      </c>
      <c r="AO63" s="29">
        <f t="shared" si="16"/>
        <v>0.13300000000000001</v>
      </c>
      <c r="AP63" s="29">
        <v>0.45746460548157541</v>
      </c>
      <c r="AQ63" s="29">
        <v>8875</v>
      </c>
      <c r="AR63" s="29">
        <v>129.74100000000001</v>
      </c>
      <c r="AS63" s="29">
        <v>0.14092391300000001</v>
      </c>
      <c r="AT63" s="29">
        <v>0.187652174</v>
      </c>
      <c r="AU63" s="29">
        <v>0.257300205</v>
      </c>
      <c r="AV63" s="29">
        <v>0.29400614800000002</v>
      </c>
      <c r="AW63" s="29">
        <v>0.44082991799999999</v>
      </c>
      <c r="AX63" s="29">
        <v>0.57091836699999998</v>
      </c>
      <c r="AY63" s="29">
        <v>1.3710317460000001</v>
      </c>
      <c r="AZ63" s="29">
        <v>4.7893333330000001</v>
      </c>
      <c r="BA63" s="29">
        <v>8.1563218390000003</v>
      </c>
      <c r="BB63" s="29">
        <v>3.7095717659999998</v>
      </c>
      <c r="BC63" s="29">
        <v>0.948013086</v>
      </c>
      <c r="BD63" s="29">
        <v>5.0519696439999997</v>
      </c>
      <c r="BE63" s="29">
        <v>0.187652174</v>
      </c>
      <c r="BF63" s="29">
        <v>14.675247389999999</v>
      </c>
      <c r="BG63" s="29">
        <v>2.2231013239999999</v>
      </c>
      <c r="BH63" s="29">
        <v>12.481452519999999</v>
      </c>
      <c r="BI63" s="29">
        <v>197.01892090000001</v>
      </c>
      <c r="BJ63" s="29">
        <v>4.0512525869999996</v>
      </c>
      <c r="BK63" s="29">
        <v>1.0743705960000001</v>
      </c>
      <c r="BL63" s="29">
        <v>0.52075735599999995</v>
      </c>
      <c r="BM63" s="29">
        <v>0.37917790699999998</v>
      </c>
      <c r="BN63" s="29">
        <v>0.22483656899999999</v>
      </c>
      <c r="BO63" s="29">
        <v>0.28659673000000002</v>
      </c>
    </row>
    <row r="64" spans="1:67" x14ac:dyDescent="0.35">
      <c r="A64" s="28">
        <v>44753</v>
      </c>
      <c r="B64" s="29" t="s">
        <v>88</v>
      </c>
      <c r="C64" s="29" t="s">
        <v>123</v>
      </c>
      <c r="D64" s="29">
        <v>1</v>
      </c>
      <c r="E64" s="30">
        <v>0.58572916666666663</v>
      </c>
      <c r="F64" s="29" t="s">
        <v>49</v>
      </c>
      <c r="G64" s="29" t="s">
        <v>50</v>
      </c>
      <c r="H64" s="29">
        <v>474.1</v>
      </c>
      <c r="I64" s="29">
        <v>4</v>
      </c>
      <c r="J64" s="29">
        <v>0.4</v>
      </c>
      <c r="K64" s="29">
        <v>0.21</v>
      </c>
      <c r="L64" s="29">
        <v>80</v>
      </c>
      <c r="M64" s="29">
        <v>1</v>
      </c>
      <c r="N64" s="29">
        <v>0.128</v>
      </c>
      <c r="O64" s="29">
        <v>2.3E-2</v>
      </c>
      <c r="P64" s="29">
        <v>-0.104</v>
      </c>
      <c r="Q64" s="29">
        <v>10.118</v>
      </c>
      <c r="R64" s="29">
        <v>5.0000000000000001E-3</v>
      </c>
      <c r="S64" s="29">
        <v>4.0000000000000001E-3</v>
      </c>
      <c r="T64" s="29">
        <v>1.7000000000000001E-2</v>
      </c>
      <c r="U64" s="29">
        <v>56.481999999999999</v>
      </c>
      <c r="V64" s="29">
        <v>56.698</v>
      </c>
      <c r="W64" s="29">
        <v>59.201999999999998</v>
      </c>
      <c r="X64" s="29" t="s">
        <v>35</v>
      </c>
      <c r="Y64" s="29">
        <v>23.369</v>
      </c>
      <c r="Z64" s="29">
        <v>2.23</v>
      </c>
      <c r="AA64" s="29">
        <v>1</v>
      </c>
      <c r="AB64" s="29">
        <v>2.3059679999999998E-3</v>
      </c>
      <c r="AC64" s="38">
        <v>0.37999999999999995</v>
      </c>
      <c r="AD64" s="31">
        <f t="shared" si="17"/>
        <v>7.0000000000000007E-5</v>
      </c>
      <c r="AE64" s="33">
        <v>9.2358948159703922E-7</v>
      </c>
      <c r="AF64" s="38">
        <v>0.37999999999999995</v>
      </c>
      <c r="AG64" s="34">
        <v>23.5</v>
      </c>
      <c r="AH64" s="29">
        <f t="shared" si="9"/>
        <v>0.13300000000000001</v>
      </c>
      <c r="AI64" s="35">
        <f t="shared" si="10"/>
        <v>2.1710171148821215E-10</v>
      </c>
      <c r="AJ64" s="36">
        <f t="shared" si="11"/>
        <v>2.1217992242226487</v>
      </c>
      <c r="AK64" s="29">
        <f t="shared" si="12"/>
        <v>0.13004999038831183</v>
      </c>
      <c r="AL64" s="37">
        <f t="shared" si="13"/>
        <v>29103.839460709351</v>
      </c>
      <c r="AM64" s="29">
        <f t="shared" si="14"/>
        <v>1.6500000000000003E-4</v>
      </c>
      <c r="AN64" s="29">
        <f t="shared" si="15"/>
        <v>0.166520269036535</v>
      </c>
      <c r="AO64" s="29">
        <f t="shared" si="16"/>
        <v>0.13300000000000001</v>
      </c>
      <c r="AP64" s="29">
        <v>0.45746460548157541</v>
      </c>
      <c r="AQ64" s="29">
        <v>8875</v>
      </c>
      <c r="AR64" s="29">
        <v>129.74100000000001</v>
      </c>
      <c r="AS64" s="29">
        <v>0.14092391300000001</v>
      </c>
      <c r="AT64" s="29">
        <v>0.187652174</v>
      </c>
      <c r="AU64" s="29">
        <v>0.257300205</v>
      </c>
      <c r="AV64" s="29">
        <v>0.29400614800000002</v>
      </c>
      <c r="AW64" s="29">
        <v>0.44082991799999999</v>
      </c>
      <c r="AX64" s="29">
        <v>0.57091836699999998</v>
      </c>
      <c r="AY64" s="29">
        <v>1.3710317460000001</v>
      </c>
      <c r="AZ64" s="29">
        <v>4.7893333330000001</v>
      </c>
      <c r="BA64" s="29">
        <v>8.1563218390000003</v>
      </c>
      <c r="BB64" s="29">
        <v>3.7095717659999998</v>
      </c>
      <c r="BC64" s="29">
        <v>0.948013086</v>
      </c>
      <c r="BD64" s="29">
        <v>5.0519696439999997</v>
      </c>
      <c r="BE64" s="29">
        <v>0.187652174</v>
      </c>
      <c r="BF64" s="29">
        <v>14.675247389999999</v>
      </c>
      <c r="BG64" s="29">
        <v>2.2231013239999999</v>
      </c>
      <c r="BH64" s="29">
        <v>12.481452519999999</v>
      </c>
      <c r="BI64" s="29">
        <v>197.01892090000001</v>
      </c>
      <c r="BJ64" s="29">
        <v>4.0512525869999996</v>
      </c>
      <c r="BK64" s="29">
        <v>1.0743705960000001</v>
      </c>
      <c r="BL64" s="29">
        <v>0.52075735599999995</v>
      </c>
      <c r="BM64" s="29">
        <v>0.37917790699999998</v>
      </c>
      <c r="BN64" s="29">
        <v>0.22483656899999999</v>
      </c>
      <c r="BO64" s="29">
        <v>0.28659673000000002</v>
      </c>
    </row>
    <row r="65" spans="1:67" x14ac:dyDescent="0.35">
      <c r="A65" s="28">
        <v>44753</v>
      </c>
      <c r="B65" s="29" t="s">
        <v>88</v>
      </c>
      <c r="C65" s="29" t="s">
        <v>123</v>
      </c>
      <c r="D65" s="29">
        <v>1</v>
      </c>
      <c r="E65" s="30">
        <v>0.58572916666666663</v>
      </c>
      <c r="F65" s="29" t="s">
        <v>49</v>
      </c>
      <c r="G65" s="29" t="s">
        <v>50</v>
      </c>
      <c r="H65" s="29">
        <v>474.1</v>
      </c>
      <c r="I65" s="29">
        <v>4</v>
      </c>
      <c r="J65" s="29">
        <v>0.4</v>
      </c>
      <c r="K65" s="29">
        <v>0.21</v>
      </c>
      <c r="L65" s="29">
        <v>80</v>
      </c>
      <c r="M65" s="29">
        <v>1</v>
      </c>
      <c r="N65" s="29">
        <v>0.128</v>
      </c>
      <c r="O65" s="29">
        <v>2.3E-2</v>
      </c>
      <c r="P65" s="29">
        <v>-0.104</v>
      </c>
      <c r="Q65" s="29">
        <v>10.118</v>
      </c>
      <c r="R65" s="29">
        <v>5.0000000000000001E-3</v>
      </c>
      <c r="S65" s="29">
        <v>4.0000000000000001E-3</v>
      </c>
      <c r="T65" s="29">
        <v>1.7000000000000001E-2</v>
      </c>
      <c r="U65" s="29">
        <v>56.481999999999999</v>
      </c>
      <c r="V65" s="29">
        <v>56.698</v>
      </c>
      <c r="W65" s="29">
        <v>59.201999999999998</v>
      </c>
      <c r="X65" s="29" t="s">
        <v>35</v>
      </c>
      <c r="Y65" s="29">
        <v>23.369</v>
      </c>
      <c r="Z65" s="29">
        <v>2.23</v>
      </c>
      <c r="AA65" s="29">
        <v>1</v>
      </c>
      <c r="AB65" s="29">
        <v>2.471165E-3</v>
      </c>
      <c r="AC65" s="38">
        <v>0.43999999999999995</v>
      </c>
      <c r="AD65" s="31">
        <f t="shared" si="17"/>
        <v>7.0000000000000007E-5</v>
      </c>
      <c r="AE65" s="33">
        <v>9.2358948159703922E-7</v>
      </c>
      <c r="AF65" s="38">
        <v>0.43999999999999995</v>
      </c>
      <c r="AG65" s="34">
        <v>23.5</v>
      </c>
      <c r="AH65" s="29">
        <f t="shared" si="9"/>
        <v>0.13300000000000001</v>
      </c>
      <c r="AI65" s="35">
        <f t="shared" si="10"/>
        <v>2.3265463825593756E-10</v>
      </c>
      <c r="AJ65" s="36">
        <f t="shared" si="11"/>
        <v>2.196486408570931</v>
      </c>
      <c r="AK65" s="29">
        <f t="shared" si="12"/>
        <v>0.13004999038831183</v>
      </c>
      <c r="AL65" s="37">
        <f t="shared" si="13"/>
        <v>29103.839460709351</v>
      </c>
      <c r="AM65" s="29">
        <f t="shared" si="14"/>
        <v>1.6500000000000003E-4</v>
      </c>
      <c r="AN65" s="29">
        <f t="shared" si="15"/>
        <v>0.166520269036535</v>
      </c>
      <c r="AO65" s="29">
        <f t="shared" si="16"/>
        <v>0.13300000000000001</v>
      </c>
      <c r="AP65" s="29">
        <v>0.45746460548157541</v>
      </c>
      <c r="AQ65" s="29">
        <v>8875</v>
      </c>
      <c r="AR65" s="29">
        <v>129.74100000000001</v>
      </c>
      <c r="AS65" s="29">
        <v>0.14092391300000001</v>
      </c>
      <c r="AT65" s="29">
        <v>0.187652174</v>
      </c>
      <c r="AU65" s="29">
        <v>0.257300205</v>
      </c>
      <c r="AV65" s="29">
        <v>0.29400614800000002</v>
      </c>
      <c r="AW65" s="29">
        <v>0.44082991799999999</v>
      </c>
      <c r="AX65" s="29">
        <v>0.57091836699999998</v>
      </c>
      <c r="AY65" s="29">
        <v>1.3710317460000001</v>
      </c>
      <c r="AZ65" s="29">
        <v>4.7893333330000001</v>
      </c>
      <c r="BA65" s="29">
        <v>8.1563218390000003</v>
      </c>
      <c r="BB65" s="29">
        <v>3.7095717659999998</v>
      </c>
      <c r="BC65" s="29">
        <v>0.948013086</v>
      </c>
      <c r="BD65" s="29">
        <v>5.0519696439999997</v>
      </c>
      <c r="BE65" s="29">
        <v>0.187652174</v>
      </c>
      <c r="BF65" s="29">
        <v>14.675247389999999</v>
      </c>
      <c r="BG65" s="29">
        <v>2.2231013239999999</v>
      </c>
      <c r="BH65" s="29">
        <v>12.481452519999999</v>
      </c>
      <c r="BI65" s="29">
        <v>197.01892090000001</v>
      </c>
      <c r="BJ65" s="29">
        <v>4.0512525869999996</v>
      </c>
      <c r="BK65" s="29">
        <v>1.0743705960000001</v>
      </c>
      <c r="BL65" s="29">
        <v>0.52075735599999995</v>
      </c>
      <c r="BM65" s="29">
        <v>0.37917790699999998</v>
      </c>
      <c r="BN65" s="29">
        <v>0.22483656899999999</v>
      </c>
      <c r="BO65" s="29">
        <v>0.28659673000000002</v>
      </c>
    </row>
    <row r="66" spans="1:67" x14ac:dyDescent="0.35">
      <c r="A66" s="17">
        <v>44753</v>
      </c>
      <c r="B66" s="18" t="s">
        <v>88</v>
      </c>
      <c r="C66" s="18" t="s">
        <v>121</v>
      </c>
      <c r="D66" s="18">
        <v>2</v>
      </c>
      <c r="E66" s="19">
        <v>0.58785879629629634</v>
      </c>
      <c r="F66" s="18" t="s">
        <v>51</v>
      </c>
      <c r="G66" s="18" t="s">
        <v>52</v>
      </c>
      <c r="H66" s="18">
        <v>474.05</v>
      </c>
      <c r="I66" s="18">
        <v>3</v>
      </c>
      <c r="J66" s="18">
        <v>0.314</v>
      </c>
      <c r="K66" s="18">
        <v>0.126</v>
      </c>
      <c r="L66" s="18">
        <v>80</v>
      </c>
      <c r="M66" s="18">
        <v>1</v>
      </c>
      <c r="N66" s="18">
        <v>0.115</v>
      </c>
      <c r="O66" s="18">
        <v>3.0000000000000001E-3</v>
      </c>
      <c r="P66" s="18">
        <v>-1.6E-2</v>
      </c>
      <c r="Q66" s="18">
        <v>1.278</v>
      </c>
      <c r="R66" s="18">
        <v>5.0000000000000001E-3</v>
      </c>
      <c r="S66" s="18">
        <v>2E-3</v>
      </c>
      <c r="T66" s="18">
        <v>0.01</v>
      </c>
      <c r="U66" s="18">
        <v>44.676000000000002</v>
      </c>
      <c r="V66" s="18">
        <v>44.895000000000003</v>
      </c>
      <c r="W66" s="18">
        <v>47.042999999999999</v>
      </c>
      <c r="X66" s="18" t="s">
        <v>35</v>
      </c>
      <c r="Y66" s="18">
        <v>23.236000000000001</v>
      </c>
      <c r="Z66" s="18">
        <v>1.762</v>
      </c>
      <c r="AA66" s="18">
        <v>1</v>
      </c>
      <c r="AB66" s="21">
        <v>1.7292919999999999E-3</v>
      </c>
      <c r="AC66" s="27">
        <v>3.999999999999998E-2</v>
      </c>
      <c r="AD66" s="20">
        <f>0.07/1000</f>
        <v>7.0000000000000007E-5</v>
      </c>
      <c r="AE66" s="22">
        <v>9.2358948159703922E-7</v>
      </c>
      <c r="AF66" s="27">
        <v>3.999999999999998E-2</v>
      </c>
      <c r="AG66" s="23">
        <v>23.5</v>
      </c>
      <c r="AH66" s="18">
        <f t="shared" si="9"/>
        <v>0.12000000000000001</v>
      </c>
      <c r="AI66" s="24">
        <f t="shared" si="10"/>
        <v>1.6280896042914443E-10</v>
      </c>
      <c r="AJ66" s="25">
        <f t="shared" si="11"/>
        <v>1.6578354399100683</v>
      </c>
      <c r="AK66" s="18">
        <f t="shared" si="12"/>
        <v>0.11503912377969505</v>
      </c>
      <c r="AL66" s="26">
        <f t="shared" si="13"/>
        <v>15688.788459288635</v>
      </c>
      <c r="AM66" s="18">
        <f t="shared" si="14"/>
        <v>6.4499999999999996E-5</v>
      </c>
      <c r="AN66" s="18">
        <f t="shared" si="15"/>
        <v>0.1161464592658769</v>
      </c>
      <c r="AO66" s="18">
        <f t="shared" si="16"/>
        <v>0.12000000000000001</v>
      </c>
      <c r="AP66" s="18">
        <v>0.3865827020102518</v>
      </c>
      <c r="AQ66" s="18">
        <v>10680</v>
      </c>
      <c r="AR66" s="18">
        <v>129.75700000000001</v>
      </c>
      <c r="AS66" s="18">
        <v>0.219587054</v>
      </c>
      <c r="AT66" s="18">
        <v>0.28309352500000001</v>
      </c>
      <c r="AU66" s="18">
        <v>0.36949190599999998</v>
      </c>
      <c r="AV66" s="18">
        <v>0.41749100700000003</v>
      </c>
      <c r="AW66" s="18">
        <v>0.96117424200000001</v>
      </c>
      <c r="AX66" s="18">
        <v>1.9018691590000001</v>
      </c>
      <c r="AY66" s="18">
        <v>4.596774194</v>
      </c>
      <c r="AZ66" s="18">
        <v>7.0761290319999999</v>
      </c>
      <c r="BA66" s="18">
        <v>9.9737991269999995</v>
      </c>
      <c r="BB66" s="18">
        <v>3.6433958789999998</v>
      </c>
      <c r="BC66" s="18">
        <v>1.415346711</v>
      </c>
      <c r="BD66" s="18">
        <v>4.9995728799999997</v>
      </c>
      <c r="BE66" s="18">
        <v>0.28309352500000001</v>
      </c>
      <c r="BF66" s="18">
        <v>6.5526456279999996</v>
      </c>
      <c r="BG66" s="18">
        <v>2.117909912</v>
      </c>
      <c r="BH66" s="18">
        <v>4.7874019609999996</v>
      </c>
      <c r="BI66" s="18">
        <v>32.017687799999997</v>
      </c>
      <c r="BJ66" s="18">
        <v>8.6611169829999994</v>
      </c>
      <c r="BK66" s="18">
        <v>0.41735621299999998</v>
      </c>
      <c r="BL66" s="18">
        <v>0.43709554699999997</v>
      </c>
      <c r="BM66" s="18">
        <v>0.34166120999999999</v>
      </c>
      <c r="BN66" s="18">
        <v>0.23590902699999999</v>
      </c>
      <c r="BO66" s="18">
        <v>0.26533060400000003</v>
      </c>
    </row>
    <row r="67" spans="1:67" x14ac:dyDescent="0.35">
      <c r="A67" s="17">
        <v>44753</v>
      </c>
      <c r="B67" s="18" t="s">
        <v>88</v>
      </c>
      <c r="C67" s="18" t="s">
        <v>121</v>
      </c>
      <c r="D67" s="18">
        <v>2</v>
      </c>
      <c r="E67" s="19">
        <v>0.58785879629629634</v>
      </c>
      <c r="F67" s="18" t="s">
        <v>51</v>
      </c>
      <c r="G67" s="18" t="s">
        <v>52</v>
      </c>
      <c r="H67" s="18">
        <v>474.05</v>
      </c>
      <c r="I67" s="18">
        <v>3</v>
      </c>
      <c r="J67" s="18">
        <v>0.314</v>
      </c>
      <c r="K67" s="18">
        <v>0.126</v>
      </c>
      <c r="L67" s="18">
        <v>80</v>
      </c>
      <c r="M67" s="18">
        <v>1</v>
      </c>
      <c r="N67" s="18">
        <v>0.115</v>
      </c>
      <c r="O67" s="18">
        <v>3.0000000000000001E-3</v>
      </c>
      <c r="P67" s="18">
        <v>-1.6E-2</v>
      </c>
      <c r="Q67" s="18">
        <v>1.278</v>
      </c>
      <c r="R67" s="18">
        <v>5.0000000000000001E-3</v>
      </c>
      <c r="S67" s="18">
        <v>2E-3</v>
      </c>
      <c r="T67" s="18">
        <v>0.01</v>
      </c>
      <c r="U67" s="18">
        <v>44.676000000000002</v>
      </c>
      <c r="V67" s="18">
        <v>44.895000000000003</v>
      </c>
      <c r="W67" s="18">
        <v>47.042999999999999</v>
      </c>
      <c r="X67" s="18" t="s">
        <v>35</v>
      </c>
      <c r="Y67" s="18">
        <v>23.236000000000001</v>
      </c>
      <c r="Z67" s="18">
        <v>1.762</v>
      </c>
      <c r="AA67" s="18">
        <v>1</v>
      </c>
      <c r="AB67" s="18">
        <v>8.7724799999999996E-4</v>
      </c>
      <c r="AC67" s="27">
        <v>9.9999999999999978E-2</v>
      </c>
      <c r="AD67" s="20">
        <f t="shared" ref="AD67:AD73" si="18">0.07/1000</f>
        <v>7.0000000000000007E-5</v>
      </c>
      <c r="AE67" s="22">
        <v>9.2358948159703922E-7</v>
      </c>
      <c r="AF67" s="27">
        <v>9.9999999999999978E-2</v>
      </c>
      <c r="AG67" s="23">
        <v>23.5</v>
      </c>
      <c r="AH67" s="18">
        <f t="shared" ref="AH67:AH82" si="19">ABS(N67)+ABS(R67)</f>
        <v>0.12000000000000001</v>
      </c>
      <c r="AI67" s="24">
        <f t="shared" ref="AI67:AI82" si="20">AB67*AE67/9.81</f>
        <v>8.2590930229565694E-11</v>
      </c>
      <c r="AJ67" s="25">
        <f t="shared" ref="AJ67:AJ98" si="21">AH67*SQRT(AI67)/AE67</f>
        <v>1.1807785267291231</v>
      </c>
      <c r="AK67" s="18">
        <f t="shared" ref="AK67:AK82" si="22">SQRT(N67^2+O67^2)</f>
        <v>0.11503912377969505</v>
      </c>
      <c r="AL67" s="26">
        <f t="shared" ref="AL67:AL82" si="23">ABS(N67)*K67/AE67</f>
        <v>15688.788459288635</v>
      </c>
      <c r="AM67" s="18">
        <f t="shared" ref="AM67:AM82" si="24">1/2*(R67^2+S67^2+T67^2)</f>
        <v>6.4499999999999996E-5</v>
      </c>
      <c r="AN67" s="18">
        <f t="shared" ref="AN67:AN82" si="25">SQRT(N67^2+O67^2+P67^2)</f>
        <v>0.1161464592658769</v>
      </c>
      <c r="AO67" s="18">
        <f t="shared" ref="AO67:AO82" si="26">ABS(N67)+R67</f>
        <v>0.12000000000000001</v>
      </c>
      <c r="AP67" s="18">
        <v>0.3865827020102518</v>
      </c>
      <c r="AQ67" s="18">
        <v>10680</v>
      </c>
      <c r="AR67" s="18">
        <v>129.75700000000001</v>
      </c>
      <c r="AS67" s="18">
        <v>0.219587054</v>
      </c>
      <c r="AT67" s="18">
        <v>0.28309352500000001</v>
      </c>
      <c r="AU67" s="18">
        <v>0.36949190599999998</v>
      </c>
      <c r="AV67" s="18">
        <v>0.41749100700000003</v>
      </c>
      <c r="AW67" s="18">
        <v>0.96117424200000001</v>
      </c>
      <c r="AX67" s="18">
        <v>1.9018691590000001</v>
      </c>
      <c r="AY67" s="18">
        <v>4.596774194</v>
      </c>
      <c r="AZ67" s="18">
        <v>7.0761290319999999</v>
      </c>
      <c r="BA67" s="18">
        <v>9.9737991269999995</v>
      </c>
      <c r="BB67" s="18">
        <v>3.6433958789999998</v>
      </c>
      <c r="BC67" s="18">
        <v>1.415346711</v>
      </c>
      <c r="BD67" s="18">
        <v>4.9995728799999997</v>
      </c>
      <c r="BE67" s="18">
        <v>0.28309352500000001</v>
      </c>
      <c r="BF67" s="18">
        <v>6.5526456279999996</v>
      </c>
      <c r="BG67" s="18">
        <v>2.117909912</v>
      </c>
      <c r="BH67" s="18">
        <v>4.7874019609999996</v>
      </c>
      <c r="BI67" s="18">
        <v>32.017687799999997</v>
      </c>
      <c r="BJ67" s="18">
        <v>8.6611169829999994</v>
      </c>
      <c r="BK67" s="18">
        <v>0.41735621299999998</v>
      </c>
      <c r="BL67" s="18">
        <v>0.43709554699999997</v>
      </c>
      <c r="BM67" s="18">
        <v>0.34166120999999999</v>
      </c>
      <c r="BN67" s="18">
        <v>0.23590902699999999</v>
      </c>
      <c r="BO67" s="18">
        <v>0.26533060400000003</v>
      </c>
    </row>
    <row r="68" spans="1:67" x14ac:dyDescent="0.35">
      <c r="A68" s="17">
        <v>44753</v>
      </c>
      <c r="B68" s="18" t="s">
        <v>88</v>
      </c>
      <c r="C68" s="18" t="s">
        <v>121</v>
      </c>
      <c r="D68" s="18">
        <v>2</v>
      </c>
      <c r="E68" s="19">
        <v>0.58785879629629634</v>
      </c>
      <c r="F68" s="18" t="s">
        <v>51</v>
      </c>
      <c r="G68" s="18" t="s">
        <v>52</v>
      </c>
      <c r="H68" s="18">
        <v>474.05</v>
      </c>
      <c r="I68" s="18">
        <v>3</v>
      </c>
      <c r="J68" s="18">
        <v>0.314</v>
      </c>
      <c r="K68" s="18">
        <v>0.126</v>
      </c>
      <c r="L68" s="18">
        <v>80</v>
      </c>
      <c r="M68" s="18">
        <v>1</v>
      </c>
      <c r="N68" s="18">
        <v>0.115</v>
      </c>
      <c r="O68" s="18">
        <v>3.0000000000000001E-3</v>
      </c>
      <c r="P68" s="18">
        <v>-1.6E-2</v>
      </c>
      <c r="Q68" s="18">
        <v>1.278</v>
      </c>
      <c r="R68" s="18">
        <v>5.0000000000000001E-3</v>
      </c>
      <c r="S68" s="18">
        <v>2E-3</v>
      </c>
      <c r="T68" s="18">
        <v>0.01</v>
      </c>
      <c r="U68" s="18">
        <v>44.676000000000002</v>
      </c>
      <c r="V68" s="18">
        <v>44.895000000000003</v>
      </c>
      <c r="W68" s="18">
        <v>47.042999999999999</v>
      </c>
      <c r="X68" s="18" t="s">
        <v>35</v>
      </c>
      <c r="Y68" s="18">
        <v>23.236000000000001</v>
      </c>
      <c r="Z68" s="18">
        <v>1.762</v>
      </c>
      <c r="AA68" s="18">
        <v>1</v>
      </c>
      <c r="AB68" s="21"/>
      <c r="AC68" s="27">
        <v>0.18999999999999995</v>
      </c>
      <c r="AD68" s="20">
        <f t="shared" si="18"/>
        <v>7.0000000000000007E-5</v>
      </c>
      <c r="AE68" s="22">
        <v>9.2358948159703922E-7</v>
      </c>
      <c r="AF68" s="27">
        <v>0.18999999999999995</v>
      </c>
      <c r="AG68" s="23">
        <v>23.5</v>
      </c>
      <c r="AH68" s="18">
        <f t="shared" si="19"/>
        <v>0.12000000000000001</v>
      </c>
      <c r="AI68" s="24">
        <f t="shared" si="20"/>
        <v>0</v>
      </c>
      <c r="AJ68" s="25">
        <f t="shared" si="21"/>
        <v>0</v>
      </c>
      <c r="AK68" s="18">
        <f t="shared" si="22"/>
        <v>0.11503912377969505</v>
      </c>
      <c r="AL68" s="26">
        <f t="shared" si="23"/>
        <v>15688.788459288635</v>
      </c>
      <c r="AM68" s="18">
        <f t="shared" si="24"/>
        <v>6.4499999999999996E-5</v>
      </c>
      <c r="AN68" s="18">
        <f t="shared" si="25"/>
        <v>0.1161464592658769</v>
      </c>
      <c r="AO68" s="18">
        <f t="shared" si="26"/>
        <v>0.12000000000000001</v>
      </c>
      <c r="AP68" s="18">
        <v>0.3865827020102518</v>
      </c>
      <c r="AQ68" s="18">
        <v>10680</v>
      </c>
      <c r="AR68" s="18">
        <v>129.75700000000001</v>
      </c>
      <c r="AS68" s="18">
        <v>0.219587054</v>
      </c>
      <c r="AT68" s="18">
        <v>0.28309352500000001</v>
      </c>
      <c r="AU68" s="18">
        <v>0.36949190599999998</v>
      </c>
      <c r="AV68" s="18">
        <v>0.41749100700000003</v>
      </c>
      <c r="AW68" s="18">
        <v>0.96117424200000001</v>
      </c>
      <c r="AX68" s="18">
        <v>1.9018691590000001</v>
      </c>
      <c r="AY68" s="18">
        <v>4.596774194</v>
      </c>
      <c r="AZ68" s="18">
        <v>7.0761290319999999</v>
      </c>
      <c r="BA68" s="18">
        <v>9.9737991269999995</v>
      </c>
      <c r="BB68" s="18">
        <v>3.6433958789999998</v>
      </c>
      <c r="BC68" s="18">
        <v>1.415346711</v>
      </c>
      <c r="BD68" s="18">
        <v>4.9995728799999997</v>
      </c>
      <c r="BE68" s="18">
        <v>0.28309352500000001</v>
      </c>
      <c r="BF68" s="18">
        <v>6.5526456279999996</v>
      </c>
      <c r="BG68" s="18">
        <v>2.117909912</v>
      </c>
      <c r="BH68" s="18">
        <v>4.7874019609999996</v>
      </c>
      <c r="BI68" s="18">
        <v>32.017687799999997</v>
      </c>
      <c r="BJ68" s="18">
        <v>8.6611169829999994</v>
      </c>
      <c r="BK68" s="18">
        <v>0.41735621299999998</v>
      </c>
      <c r="BL68" s="18">
        <v>0.43709554699999997</v>
      </c>
      <c r="BM68" s="18">
        <v>0.34166120999999999</v>
      </c>
      <c r="BN68" s="18">
        <v>0.23590902699999999</v>
      </c>
      <c r="BO68" s="18">
        <v>0.26533060400000003</v>
      </c>
    </row>
    <row r="69" spans="1:67" x14ac:dyDescent="0.35">
      <c r="A69" s="17">
        <v>44753</v>
      </c>
      <c r="B69" s="18" t="s">
        <v>88</v>
      </c>
      <c r="C69" s="18" t="s">
        <v>121</v>
      </c>
      <c r="D69" s="18">
        <v>2</v>
      </c>
      <c r="E69" s="19">
        <v>0.58785879629629634</v>
      </c>
      <c r="F69" s="18" t="s">
        <v>51</v>
      </c>
      <c r="G69" s="18" t="s">
        <v>52</v>
      </c>
      <c r="H69" s="18">
        <v>474.05</v>
      </c>
      <c r="I69" s="18">
        <v>3</v>
      </c>
      <c r="J69" s="18">
        <v>0.314</v>
      </c>
      <c r="K69" s="18">
        <v>0.126</v>
      </c>
      <c r="L69" s="18">
        <v>80</v>
      </c>
      <c r="M69" s="18">
        <v>1</v>
      </c>
      <c r="N69" s="18">
        <v>0.115</v>
      </c>
      <c r="O69" s="18">
        <v>3.0000000000000001E-3</v>
      </c>
      <c r="P69" s="18">
        <v>-1.6E-2</v>
      </c>
      <c r="Q69" s="18">
        <v>1.278</v>
      </c>
      <c r="R69" s="18">
        <v>5.0000000000000001E-3</v>
      </c>
      <c r="S69" s="18">
        <v>2E-3</v>
      </c>
      <c r="T69" s="18">
        <v>0.01</v>
      </c>
      <c r="U69" s="18">
        <v>44.676000000000002</v>
      </c>
      <c r="V69" s="18">
        <v>44.895000000000003</v>
      </c>
      <c r="W69" s="18">
        <v>47.042999999999999</v>
      </c>
      <c r="X69" s="18" t="s">
        <v>35</v>
      </c>
      <c r="Y69" s="18">
        <v>23.236000000000001</v>
      </c>
      <c r="Z69" s="18">
        <v>1.762</v>
      </c>
      <c r="AA69" s="18">
        <v>1</v>
      </c>
      <c r="AB69" s="21"/>
      <c r="AC69" s="27">
        <v>0.21999999999999997</v>
      </c>
      <c r="AD69" s="20">
        <f t="shared" si="18"/>
        <v>7.0000000000000007E-5</v>
      </c>
      <c r="AE69" s="22">
        <v>9.2358948159703922E-7</v>
      </c>
      <c r="AF69" s="27">
        <v>0.21999999999999997</v>
      </c>
      <c r="AG69" s="23">
        <v>23.5</v>
      </c>
      <c r="AH69" s="18">
        <f t="shared" si="19"/>
        <v>0.12000000000000001</v>
      </c>
      <c r="AI69" s="24">
        <f t="shared" si="20"/>
        <v>0</v>
      </c>
      <c r="AJ69" s="25">
        <f t="shared" si="21"/>
        <v>0</v>
      </c>
      <c r="AK69" s="18">
        <f t="shared" si="22"/>
        <v>0.11503912377969505</v>
      </c>
      <c r="AL69" s="26">
        <f t="shared" si="23"/>
        <v>15688.788459288635</v>
      </c>
      <c r="AM69" s="18">
        <f t="shared" si="24"/>
        <v>6.4499999999999996E-5</v>
      </c>
      <c r="AN69" s="18">
        <f t="shared" si="25"/>
        <v>0.1161464592658769</v>
      </c>
      <c r="AO69" s="18">
        <f t="shared" si="26"/>
        <v>0.12000000000000001</v>
      </c>
      <c r="AP69" s="18">
        <v>0.3865827020102518</v>
      </c>
      <c r="AQ69" s="18">
        <v>10680</v>
      </c>
      <c r="AR69" s="18">
        <v>129.75700000000001</v>
      </c>
      <c r="AS69" s="18">
        <v>0.219587054</v>
      </c>
      <c r="AT69" s="18">
        <v>0.28309352500000001</v>
      </c>
      <c r="AU69" s="18">
        <v>0.36949190599999998</v>
      </c>
      <c r="AV69" s="18">
        <v>0.41749100700000003</v>
      </c>
      <c r="AW69" s="18">
        <v>0.96117424200000001</v>
      </c>
      <c r="AX69" s="18">
        <v>1.9018691590000001</v>
      </c>
      <c r="AY69" s="18">
        <v>4.596774194</v>
      </c>
      <c r="AZ69" s="18">
        <v>7.0761290319999999</v>
      </c>
      <c r="BA69" s="18">
        <v>9.9737991269999995</v>
      </c>
      <c r="BB69" s="18">
        <v>3.6433958789999998</v>
      </c>
      <c r="BC69" s="18">
        <v>1.415346711</v>
      </c>
      <c r="BD69" s="18">
        <v>4.9995728799999997</v>
      </c>
      <c r="BE69" s="18">
        <v>0.28309352500000001</v>
      </c>
      <c r="BF69" s="18">
        <v>6.5526456279999996</v>
      </c>
      <c r="BG69" s="18">
        <v>2.117909912</v>
      </c>
      <c r="BH69" s="18">
        <v>4.7874019609999996</v>
      </c>
      <c r="BI69" s="18">
        <v>32.017687799999997</v>
      </c>
      <c r="BJ69" s="18">
        <v>8.6611169829999994</v>
      </c>
      <c r="BK69" s="18">
        <v>0.41735621299999998</v>
      </c>
      <c r="BL69" s="18">
        <v>0.43709554699999997</v>
      </c>
      <c r="BM69" s="18">
        <v>0.34166120999999999</v>
      </c>
      <c r="BN69" s="18">
        <v>0.23590902699999999</v>
      </c>
      <c r="BO69" s="18">
        <v>0.26533060400000003</v>
      </c>
    </row>
    <row r="70" spans="1:67" x14ac:dyDescent="0.35">
      <c r="A70" s="17">
        <v>44753</v>
      </c>
      <c r="B70" s="18" t="s">
        <v>88</v>
      </c>
      <c r="C70" s="18" t="s">
        <v>121</v>
      </c>
      <c r="D70" s="18">
        <v>2</v>
      </c>
      <c r="E70" s="19">
        <v>0.58785879629629634</v>
      </c>
      <c r="F70" s="18" t="s">
        <v>51</v>
      </c>
      <c r="G70" s="18" t="s">
        <v>52</v>
      </c>
      <c r="H70" s="18">
        <v>474.05</v>
      </c>
      <c r="I70" s="18">
        <v>3</v>
      </c>
      <c r="J70" s="18">
        <v>0.314</v>
      </c>
      <c r="K70" s="18">
        <v>0.126</v>
      </c>
      <c r="L70" s="18">
        <v>80</v>
      </c>
      <c r="M70" s="18">
        <v>1</v>
      </c>
      <c r="N70" s="18">
        <v>0.115</v>
      </c>
      <c r="O70" s="18">
        <v>3.0000000000000001E-3</v>
      </c>
      <c r="P70" s="18">
        <v>-1.6E-2</v>
      </c>
      <c r="Q70" s="18">
        <v>1.278</v>
      </c>
      <c r="R70" s="18">
        <v>5.0000000000000001E-3</v>
      </c>
      <c r="S70" s="18">
        <v>2E-3</v>
      </c>
      <c r="T70" s="18">
        <v>0.01</v>
      </c>
      <c r="U70" s="18">
        <v>44.676000000000002</v>
      </c>
      <c r="V70" s="18">
        <v>44.895000000000003</v>
      </c>
      <c r="W70" s="18">
        <v>47.042999999999999</v>
      </c>
      <c r="X70" s="18" t="s">
        <v>35</v>
      </c>
      <c r="Y70" s="18">
        <v>23.236000000000001</v>
      </c>
      <c r="Z70" s="18">
        <v>1.762</v>
      </c>
      <c r="AA70" s="18">
        <v>1</v>
      </c>
      <c r="AB70" s="18">
        <v>1.7825600000000001E-3</v>
      </c>
      <c r="AC70" s="27">
        <v>0.27999999999999997</v>
      </c>
      <c r="AD70" s="20">
        <f t="shared" si="18"/>
        <v>7.0000000000000007E-5</v>
      </c>
      <c r="AE70" s="22">
        <v>9.2358948159703922E-7</v>
      </c>
      <c r="AF70" s="27">
        <v>0.27999999999999997</v>
      </c>
      <c r="AG70" s="23">
        <v>23.5</v>
      </c>
      <c r="AH70" s="18">
        <f t="shared" si="19"/>
        <v>0.12000000000000001</v>
      </c>
      <c r="AI70" s="24">
        <f t="shared" si="20"/>
        <v>1.6782402306988973E-10</v>
      </c>
      <c r="AJ70" s="25">
        <f t="shared" si="21"/>
        <v>1.6831752312720953</v>
      </c>
      <c r="AK70" s="18">
        <f t="shared" si="22"/>
        <v>0.11503912377969505</v>
      </c>
      <c r="AL70" s="26">
        <f t="shared" si="23"/>
        <v>15688.788459288635</v>
      </c>
      <c r="AM70" s="18">
        <f t="shared" si="24"/>
        <v>6.4499999999999996E-5</v>
      </c>
      <c r="AN70" s="18">
        <f t="shared" si="25"/>
        <v>0.1161464592658769</v>
      </c>
      <c r="AO70" s="18">
        <f t="shared" si="26"/>
        <v>0.12000000000000001</v>
      </c>
      <c r="AP70" s="18">
        <v>0.3865827020102518</v>
      </c>
      <c r="AQ70" s="18">
        <v>10680</v>
      </c>
      <c r="AR70" s="18">
        <v>129.75700000000001</v>
      </c>
      <c r="AS70" s="18">
        <v>0.219587054</v>
      </c>
      <c r="AT70" s="18">
        <v>0.28309352500000001</v>
      </c>
      <c r="AU70" s="18">
        <v>0.36949190599999998</v>
      </c>
      <c r="AV70" s="18">
        <v>0.41749100700000003</v>
      </c>
      <c r="AW70" s="18">
        <v>0.96117424200000001</v>
      </c>
      <c r="AX70" s="18">
        <v>1.9018691590000001</v>
      </c>
      <c r="AY70" s="18">
        <v>4.596774194</v>
      </c>
      <c r="AZ70" s="18">
        <v>7.0761290319999999</v>
      </c>
      <c r="BA70" s="18">
        <v>9.9737991269999995</v>
      </c>
      <c r="BB70" s="18">
        <v>3.6433958789999998</v>
      </c>
      <c r="BC70" s="18">
        <v>1.415346711</v>
      </c>
      <c r="BD70" s="18">
        <v>4.9995728799999997</v>
      </c>
      <c r="BE70" s="18">
        <v>0.28309352500000001</v>
      </c>
      <c r="BF70" s="18">
        <v>6.5526456279999996</v>
      </c>
      <c r="BG70" s="18">
        <v>2.117909912</v>
      </c>
      <c r="BH70" s="18">
        <v>4.7874019609999996</v>
      </c>
      <c r="BI70" s="18">
        <v>32.017687799999997</v>
      </c>
      <c r="BJ70" s="18">
        <v>8.6611169829999994</v>
      </c>
      <c r="BK70" s="18">
        <v>0.41735621299999998</v>
      </c>
      <c r="BL70" s="18">
        <v>0.43709554699999997</v>
      </c>
      <c r="BM70" s="18">
        <v>0.34166120999999999</v>
      </c>
      <c r="BN70" s="18">
        <v>0.23590902699999999</v>
      </c>
      <c r="BO70" s="18">
        <v>0.26533060400000003</v>
      </c>
    </row>
    <row r="71" spans="1:67" x14ac:dyDescent="0.35">
      <c r="A71" s="17">
        <v>44753</v>
      </c>
      <c r="B71" s="18" t="s">
        <v>88</v>
      </c>
      <c r="C71" s="18" t="s">
        <v>121</v>
      </c>
      <c r="D71" s="18">
        <v>2</v>
      </c>
      <c r="E71" s="19">
        <v>0.58785879629629634</v>
      </c>
      <c r="F71" s="18" t="s">
        <v>51</v>
      </c>
      <c r="G71" s="18" t="s">
        <v>52</v>
      </c>
      <c r="H71" s="18">
        <v>474.05</v>
      </c>
      <c r="I71" s="18">
        <v>3</v>
      </c>
      <c r="J71" s="18">
        <v>0.314</v>
      </c>
      <c r="K71" s="18">
        <v>0.126</v>
      </c>
      <c r="L71" s="18">
        <v>80</v>
      </c>
      <c r="M71" s="18">
        <v>1</v>
      </c>
      <c r="N71" s="18">
        <v>0.115</v>
      </c>
      <c r="O71" s="18">
        <v>3.0000000000000001E-3</v>
      </c>
      <c r="P71" s="18">
        <v>-1.6E-2</v>
      </c>
      <c r="Q71" s="18">
        <v>1.278</v>
      </c>
      <c r="R71" s="18">
        <v>5.0000000000000001E-3</v>
      </c>
      <c r="S71" s="18">
        <v>2E-3</v>
      </c>
      <c r="T71" s="18">
        <v>0.01</v>
      </c>
      <c r="U71" s="18">
        <v>44.676000000000002</v>
      </c>
      <c r="V71" s="18">
        <v>44.895000000000003</v>
      </c>
      <c r="W71" s="18">
        <v>47.042999999999999</v>
      </c>
      <c r="X71" s="18" t="s">
        <v>35</v>
      </c>
      <c r="Y71" s="18">
        <v>23.236000000000001</v>
      </c>
      <c r="Z71" s="18">
        <v>1.762</v>
      </c>
      <c r="AA71" s="18">
        <v>1</v>
      </c>
      <c r="AB71" s="21"/>
      <c r="AC71" s="27">
        <v>0.33999999999999997</v>
      </c>
      <c r="AD71" s="20">
        <f t="shared" si="18"/>
        <v>7.0000000000000007E-5</v>
      </c>
      <c r="AE71" s="22">
        <v>9.2358948159703922E-7</v>
      </c>
      <c r="AF71" s="27">
        <v>0.33999999999999997</v>
      </c>
      <c r="AG71" s="23">
        <v>23.5</v>
      </c>
      <c r="AH71" s="18">
        <f t="shared" si="19"/>
        <v>0.12000000000000001</v>
      </c>
      <c r="AI71" s="24">
        <f t="shared" si="20"/>
        <v>0</v>
      </c>
      <c r="AJ71" s="25">
        <f t="shared" si="21"/>
        <v>0</v>
      </c>
      <c r="AK71" s="18">
        <f t="shared" si="22"/>
        <v>0.11503912377969505</v>
      </c>
      <c r="AL71" s="26">
        <f t="shared" si="23"/>
        <v>15688.788459288635</v>
      </c>
      <c r="AM71" s="18">
        <f t="shared" si="24"/>
        <v>6.4499999999999996E-5</v>
      </c>
      <c r="AN71" s="18">
        <f t="shared" si="25"/>
        <v>0.1161464592658769</v>
      </c>
      <c r="AO71" s="18">
        <f t="shared" si="26"/>
        <v>0.12000000000000001</v>
      </c>
      <c r="AP71" s="18">
        <v>0.3865827020102518</v>
      </c>
      <c r="AQ71" s="18">
        <v>10680</v>
      </c>
      <c r="AR71" s="18">
        <v>129.75700000000001</v>
      </c>
      <c r="AS71" s="18">
        <v>0.219587054</v>
      </c>
      <c r="AT71" s="18">
        <v>0.28309352500000001</v>
      </c>
      <c r="AU71" s="18">
        <v>0.36949190599999998</v>
      </c>
      <c r="AV71" s="18">
        <v>0.41749100700000003</v>
      </c>
      <c r="AW71" s="18">
        <v>0.96117424200000001</v>
      </c>
      <c r="AX71" s="18">
        <v>1.9018691590000001</v>
      </c>
      <c r="AY71" s="18">
        <v>4.596774194</v>
      </c>
      <c r="AZ71" s="18">
        <v>7.0761290319999999</v>
      </c>
      <c r="BA71" s="18">
        <v>9.9737991269999995</v>
      </c>
      <c r="BB71" s="18">
        <v>3.6433958789999998</v>
      </c>
      <c r="BC71" s="18">
        <v>1.415346711</v>
      </c>
      <c r="BD71" s="18">
        <v>4.9995728799999997</v>
      </c>
      <c r="BE71" s="18">
        <v>0.28309352500000001</v>
      </c>
      <c r="BF71" s="18">
        <v>6.5526456279999996</v>
      </c>
      <c r="BG71" s="18">
        <v>2.117909912</v>
      </c>
      <c r="BH71" s="18">
        <v>4.7874019609999996</v>
      </c>
      <c r="BI71" s="18">
        <v>32.017687799999997</v>
      </c>
      <c r="BJ71" s="18">
        <v>8.6611169829999994</v>
      </c>
      <c r="BK71" s="18">
        <v>0.41735621299999998</v>
      </c>
      <c r="BL71" s="18">
        <v>0.43709554699999997</v>
      </c>
      <c r="BM71" s="18">
        <v>0.34166120999999999</v>
      </c>
      <c r="BN71" s="18">
        <v>0.23590902699999999</v>
      </c>
      <c r="BO71" s="18">
        <v>0.26533060400000003</v>
      </c>
    </row>
    <row r="72" spans="1:67" x14ac:dyDescent="0.35">
      <c r="A72" s="17">
        <v>44753</v>
      </c>
      <c r="B72" s="18" t="s">
        <v>88</v>
      </c>
      <c r="C72" s="18" t="s">
        <v>121</v>
      </c>
      <c r="D72" s="18">
        <v>2</v>
      </c>
      <c r="E72" s="19">
        <v>0.58785879629629634</v>
      </c>
      <c r="F72" s="18" t="s">
        <v>51</v>
      </c>
      <c r="G72" s="18" t="s">
        <v>52</v>
      </c>
      <c r="H72" s="18">
        <v>474.05</v>
      </c>
      <c r="I72" s="18">
        <v>3</v>
      </c>
      <c r="J72" s="18">
        <v>0.314</v>
      </c>
      <c r="K72" s="18">
        <v>0.126</v>
      </c>
      <c r="L72" s="18">
        <v>80</v>
      </c>
      <c r="M72" s="18">
        <v>1</v>
      </c>
      <c r="N72" s="18">
        <v>0.115</v>
      </c>
      <c r="O72" s="18">
        <v>3.0000000000000001E-3</v>
      </c>
      <c r="P72" s="18">
        <v>-1.6E-2</v>
      </c>
      <c r="Q72" s="18">
        <v>1.278</v>
      </c>
      <c r="R72" s="18">
        <v>5.0000000000000001E-3</v>
      </c>
      <c r="S72" s="18">
        <v>2E-3</v>
      </c>
      <c r="T72" s="18">
        <v>0.01</v>
      </c>
      <c r="U72" s="18">
        <v>44.676000000000002</v>
      </c>
      <c r="V72" s="18">
        <v>44.895000000000003</v>
      </c>
      <c r="W72" s="18">
        <v>47.042999999999999</v>
      </c>
      <c r="X72" s="18" t="s">
        <v>35</v>
      </c>
      <c r="Y72" s="18">
        <v>23.236000000000001</v>
      </c>
      <c r="Z72" s="18">
        <v>1.762</v>
      </c>
      <c r="AA72" s="18">
        <v>1</v>
      </c>
      <c r="AB72" s="18">
        <v>2.8141239999999999E-3</v>
      </c>
      <c r="AC72" s="27">
        <v>0.39999999999999997</v>
      </c>
      <c r="AD72" s="20">
        <f t="shared" si="18"/>
        <v>7.0000000000000007E-5</v>
      </c>
      <c r="AE72" s="22">
        <v>9.2358948159703922E-7</v>
      </c>
      <c r="AF72" s="27">
        <v>0.39999999999999997</v>
      </c>
      <c r="AG72" s="23">
        <v>23.5</v>
      </c>
      <c r="AH72" s="18">
        <f t="shared" si="19"/>
        <v>0.12000000000000001</v>
      </c>
      <c r="AI72" s="24">
        <f t="shared" si="20"/>
        <v>2.6494345833942776E-10</v>
      </c>
      <c r="AJ72" s="25">
        <f t="shared" si="21"/>
        <v>2.1148465846980851</v>
      </c>
      <c r="AK72" s="18">
        <f t="shared" si="22"/>
        <v>0.11503912377969505</v>
      </c>
      <c r="AL72" s="26">
        <f t="shared" si="23"/>
        <v>15688.788459288635</v>
      </c>
      <c r="AM72" s="18">
        <f t="shared" si="24"/>
        <v>6.4499999999999996E-5</v>
      </c>
      <c r="AN72" s="18">
        <f t="shared" si="25"/>
        <v>0.1161464592658769</v>
      </c>
      <c r="AO72" s="18">
        <f t="shared" si="26"/>
        <v>0.12000000000000001</v>
      </c>
      <c r="AP72" s="18">
        <v>0.3865827020102518</v>
      </c>
      <c r="AQ72" s="18">
        <v>10680</v>
      </c>
      <c r="AR72" s="18">
        <v>129.75700000000001</v>
      </c>
      <c r="AS72" s="18">
        <v>0.219587054</v>
      </c>
      <c r="AT72" s="18">
        <v>0.28309352500000001</v>
      </c>
      <c r="AU72" s="18">
        <v>0.36949190599999998</v>
      </c>
      <c r="AV72" s="18">
        <v>0.41749100700000003</v>
      </c>
      <c r="AW72" s="18">
        <v>0.96117424200000001</v>
      </c>
      <c r="AX72" s="18">
        <v>1.9018691590000001</v>
      </c>
      <c r="AY72" s="18">
        <v>4.596774194</v>
      </c>
      <c r="AZ72" s="18">
        <v>7.0761290319999999</v>
      </c>
      <c r="BA72" s="18">
        <v>9.9737991269999995</v>
      </c>
      <c r="BB72" s="18">
        <v>3.6433958789999998</v>
      </c>
      <c r="BC72" s="18">
        <v>1.415346711</v>
      </c>
      <c r="BD72" s="18">
        <v>4.9995728799999997</v>
      </c>
      <c r="BE72" s="18">
        <v>0.28309352500000001</v>
      </c>
      <c r="BF72" s="18">
        <v>6.5526456279999996</v>
      </c>
      <c r="BG72" s="18">
        <v>2.117909912</v>
      </c>
      <c r="BH72" s="18">
        <v>4.7874019609999996</v>
      </c>
      <c r="BI72" s="18">
        <v>32.017687799999997</v>
      </c>
      <c r="BJ72" s="18">
        <v>8.6611169829999994</v>
      </c>
      <c r="BK72" s="18">
        <v>0.41735621299999998</v>
      </c>
      <c r="BL72" s="18">
        <v>0.43709554699999997</v>
      </c>
      <c r="BM72" s="18">
        <v>0.34166120999999999</v>
      </c>
      <c r="BN72" s="18">
        <v>0.23590902699999999</v>
      </c>
      <c r="BO72" s="18">
        <v>0.26533060400000003</v>
      </c>
    </row>
    <row r="73" spans="1:67" x14ac:dyDescent="0.35">
      <c r="A73" s="17">
        <v>44753</v>
      </c>
      <c r="B73" s="18" t="s">
        <v>88</v>
      </c>
      <c r="C73" s="18" t="s">
        <v>121</v>
      </c>
      <c r="D73" s="18">
        <v>2</v>
      </c>
      <c r="E73" s="19">
        <v>0.58785879629629634</v>
      </c>
      <c r="F73" s="18" t="s">
        <v>51</v>
      </c>
      <c r="G73" s="18" t="s">
        <v>52</v>
      </c>
      <c r="H73" s="18">
        <v>474.05</v>
      </c>
      <c r="I73" s="18">
        <v>3</v>
      </c>
      <c r="J73" s="18">
        <v>0.314</v>
      </c>
      <c r="K73" s="18">
        <v>0.126</v>
      </c>
      <c r="L73" s="18">
        <v>80</v>
      </c>
      <c r="M73" s="18">
        <v>1</v>
      </c>
      <c r="N73" s="18">
        <v>0.115</v>
      </c>
      <c r="O73" s="18">
        <v>3.0000000000000001E-3</v>
      </c>
      <c r="P73" s="18">
        <v>-1.6E-2</v>
      </c>
      <c r="Q73" s="18">
        <v>1.278</v>
      </c>
      <c r="R73" s="18">
        <v>5.0000000000000001E-3</v>
      </c>
      <c r="S73" s="18">
        <v>2E-3</v>
      </c>
      <c r="T73" s="18">
        <v>0.01</v>
      </c>
      <c r="U73" s="18">
        <v>44.676000000000002</v>
      </c>
      <c r="V73" s="18">
        <v>44.895000000000003</v>
      </c>
      <c r="W73" s="18">
        <v>47.042999999999999</v>
      </c>
      <c r="X73" s="18" t="s">
        <v>35</v>
      </c>
      <c r="Y73" s="18">
        <v>23.236000000000001</v>
      </c>
      <c r="Z73" s="18">
        <v>1.762</v>
      </c>
      <c r="AA73" s="18">
        <v>1</v>
      </c>
      <c r="AB73" s="21"/>
      <c r="AC73" s="27">
        <v>0.45999999999999996</v>
      </c>
      <c r="AD73" s="20">
        <f t="shared" si="18"/>
        <v>7.0000000000000007E-5</v>
      </c>
      <c r="AE73" s="22">
        <v>9.2358948159703922E-7</v>
      </c>
      <c r="AF73" s="27">
        <v>0.45999999999999996</v>
      </c>
      <c r="AG73" s="23">
        <v>23.5</v>
      </c>
      <c r="AH73" s="18">
        <f t="shared" si="19"/>
        <v>0.12000000000000001</v>
      </c>
      <c r="AI73" s="24">
        <f t="shared" si="20"/>
        <v>0</v>
      </c>
      <c r="AJ73" s="25">
        <f t="shared" si="21"/>
        <v>0</v>
      </c>
      <c r="AK73" s="18">
        <f t="shared" si="22"/>
        <v>0.11503912377969505</v>
      </c>
      <c r="AL73" s="26">
        <f t="shared" si="23"/>
        <v>15688.788459288635</v>
      </c>
      <c r="AM73" s="18">
        <f t="shared" si="24"/>
        <v>6.4499999999999996E-5</v>
      </c>
      <c r="AN73" s="18">
        <f t="shared" si="25"/>
        <v>0.1161464592658769</v>
      </c>
      <c r="AO73" s="18">
        <f t="shared" si="26"/>
        <v>0.12000000000000001</v>
      </c>
      <c r="AP73" s="18">
        <v>0.3865827020102518</v>
      </c>
      <c r="AQ73" s="18">
        <v>10680</v>
      </c>
      <c r="AR73" s="18">
        <v>129.75700000000001</v>
      </c>
      <c r="AS73" s="18">
        <v>0.219587054</v>
      </c>
      <c r="AT73" s="18">
        <v>0.28309352500000001</v>
      </c>
      <c r="AU73" s="18">
        <v>0.36949190599999998</v>
      </c>
      <c r="AV73" s="18">
        <v>0.41749100700000003</v>
      </c>
      <c r="AW73" s="18">
        <v>0.96117424200000001</v>
      </c>
      <c r="AX73" s="18">
        <v>1.9018691590000001</v>
      </c>
      <c r="AY73" s="18">
        <v>4.596774194</v>
      </c>
      <c r="AZ73" s="18">
        <v>7.0761290319999999</v>
      </c>
      <c r="BA73" s="18">
        <v>9.9737991269999995</v>
      </c>
      <c r="BB73" s="18">
        <v>3.6433958789999998</v>
      </c>
      <c r="BC73" s="18">
        <v>1.415346711</v>
      </c>
      <c r="BD73" s="18">
        <v>4.9995728799999997</v>
      </c>
      <c r="BE73" s="18">
        <v>0.28309352500000001</v>
      </c>
      <c r="BF73" s="18">
        <v>6.5526456279999996</v>
      </c>
      <c r="BG73" s="18">
        <v>2.117909912</v>
      </c>
      <c r="BH73" s="18">
        <v>4.7874019609999996</v>
      </c>
      <c r="BI73" s="18">
        <v>32.017687799999997</v>
      </c>
      <c r="BJ73" s="18">
        <v>8.6611169829999994</v>
      </c>
      <c r="BK73" s="18">
        <v>0.41735621299999998</v>
      </c>
      <c r="BL73" s="18">
        <v>0.43709554699999997</v>
      </c>
      <c r="BM73" s="18">
        <v>0.34166120999999999</v>
      </c>
      <c r="BN73" s="18">
        <v>0.23590902699999999</v>
      </c>
      <c r="BO73" s="18">
        <v>0.26533060400000003</v>
      </c>
    </row>
    <row r="74" spans="1:67" x14ac:dyDescent="0.35">
      <c r="A74" s="28">
        <v>44753</v>
      </c>
      <c r="B74" s="29" t="s">
        <v>88</v>
      </c>
      <c r="C74" s="29" t="s">
        <v>122</v>
      </c>
      <c r="D74" s="29">
        <v>3</v>
      </c>
      <c r="E74" s="30">
        <v>0.58978009259259256</v>
      </c>
      <c r="F74" s="29" t="s">
        <v>51</v>
      </c>
      <c r="G74" s="29" t="s">
        <v>53</v>
      </c>
      <c r="H74" s="29">
        <v>474.05</v>
      </c>
      <c r="I74" s="29">
        <v>4</v>
      </c>
      <c r="J74" s="29">
        <v>0.53400000000000003</v>
      </c>
      <c r="K74" s="29">
        <v>0.223</v>
      </c>
      <c r="L74" s="29">
        <v>80</v>
      </c>
      <c r="M74" s="29">
        <v>0</v>
      </c>
      <c r="N74" s="29">
        <v>6.9000000000000006E-2</v>
      </c>
      <c r="O74" s="29">
        <v>3.4000000000000002E-2</v>
      </c>
      <c r="P74" s="29">
        <v>-0.14000000000000001</v>
      </c>
      <c r="Q74" s="29">
        <v>26.288</v>
      </c>
      <c r="R74" s="29">
        <v>8.9999999999999993E-3</v>
      </c>
      <c r="S74" s="29">
        <v>5.0000000000000001E-3</v>
      </c>
      <c r="T74" s="29">
        <v>1.9E-2</v>
      </c>
      <c r="U74" s="29">
        <v>42.741999999999997</v>
      </c>
      <c r="V74" s="29">
        <v>42.771999999999998</v>
      </c>
      <c r="W74" s="29">
        <v>44.970999999999997</v>
      </c>
      <c r="X74" s="29" t="s">
        <v>35</v>
      </c>
      <c r="Y74" s="29">
        <v>23.126999999999999</v>
      </c>
      <c r="Z74" s="29">
        <v>1.04</v>
      </c>
      <c r="AA74" s="29">
        <v>1</v>
      </c>
      <c r="AB74" s="32">
        <v>6.2790700000000003E-4</v>
      </c>
      <c r="AC74" s="38">
        <v>1.9999999999999962E-2</v>
      </c>
      <c r="AD74" s="31">
        <f t="shared" ref="AD74:AD137" si="27">0.07/1000</f>
        <v>7.0000000000000007E-5</v>
      </c>
      <c r="AE74" s="33">
        <v>9.2358948159703922E-7</v>
      </c>
      <c r="AF74" s="38">
        <v>1.9999999999999962E-2</v>
      </c>
      <c r="AG74" s="34">
        <v>23.5</v>
      </c>
      <c r="AH74" s="29">
        <f t="shared" si="19"/>
        <v>7.8E-2</v>
      </c>
      <c r="AI74" s="35">
        <f t="shared" si="20"/>
        <v>5.9116034721829982E-11</v>
      </c>
      <c r="AJ74" s="36">
        <f t="shared" si="21"/>
        <v>0.64933419211386456</v>
      </c>
      <c r="AK74" s="29">
        <f t="shared" si="22"/>
        <v>7.692203845452876E-2</v>
      </c>
      <c r="AL74" s="37">
        <f t="shared" si="23"/>
        <v>16659.999173435073</v>
      </c>
      <c r="AM74" s="29">
        <f t="shared" si="24"/>
        <v>2.3349999999999998E-4</v>
      </c>
      <c r="AN74" s="29">
        <f t="shared" si="25"/>
        <v>0.15974041442290052</v>
      </c>
      <c r="AO74" s="29">
        <f t="shared" si="26"/>
        <v>7.8E-2</v>
      </c>
      <c r="AP74" s="29">
        <v>0.3391235786513398</v>
      </c>
      <c r="AQ74" s="29">
        <v>9320</v>
      </c>
      <c r="AR74" s="29">
        <v>129.52699999999999</v>
      </c>
      <c r="AS74" s="29">
        <v>0.26580796299999998</v>
      </c>
      <c r="AT74" s="29">
        <v>0.33114754099999999</v>
      </c>
      <c r="AU74" s="29">
        <v>0.42915690899999998</v>
      </c>
      <c r="AV74" s="29">
        <v>0.48360655699999999</v>
      </c>
      <c r="AW74" s="29">
        <v>1.4954545450000001</v>
      </c>
      <c r="AX74" s="29">
        <v>2.5660377360000002</v>
      </c>
      <c r="AY74" s="29">
        <v>5.2233676979999997</v>
      </c>
      <c r="AZ74" s="29">
        <v>7.5243986249999999</v>
      </c>
      <c r="BA74" s="29">
        <v>11.31182796</v>
      </c>
      <c r="BB74" s="29">
        <v>5.1262279780000002</v>
      </c>
      <c r="BC74" s="29">
        <v>1.5785075550000001</v>
      </c>
      <c r="BD74" s="29">
        <v>4.7667802410000002</v>
      </c>
      <c r="BE74" s="29">
        <v>0.33114754099999999</v>
      </c>
      <c r="BF74" s="29">
        <v>14.82152475</v>
      </c>
      <c r="BG74" s="29">
        <v>2.1250717190000001</v>
      </c>
      <c r="BH74" s="29">
        <v>11.934436270000001</v>
      </c>
      <c r="BI74" s="29">
        <v>184.9573154</v>
      </c>
      <c r="BJ74" s="29">
        <v>9.6537278700000009</v>
      </c>
      <c r="BK74" s="29">
        <v>0.34288882900000001</v>
      </c>
      <c r="BL74" s="29">
        <v>0.39539584300000002</v>
      </c>
      <c r="BM74" s="29">
        <v>0.32292789599999999</v>
      </c>
      <c r="BN74" s="29">
        <v>0.23513817200000001</v>
      </c>
      <c r="BO74" s="29">
        <v>0.25449297300000001</v>
      </c>
    </row>
    <row r="75" spans="1:67" x14ac:dyDescent="0.35">
      <c r="A75" s="28">
        <v>44753</v>
      </c>
      <c r="B75" s="29" t="s">
        <v>88</v>
      </c>
      <c r="C75" s="29" t="s">
        <v>122</v>
      </c>
      <c r="D75" s="29">
        <v>3</v>
      </c>
      <c r="E75" s="30">
        <v>0.58978009259259256</v>
      </c>
      <c r="F75" s="29" t="s">
        <v>51</v>
      </c>
      <c r="G75" s="29" t="s">
        <v>53</v>
      </c>
      <c r="H75" s="29">
        <v>474.05</v>
      </c>
      <c r="I75" s="29">
        <v>4</v>
      </c>
      <c r="J75" s="29">
        <v>0.53400000000000003</v>
      </c>
      <c r="K75" s="29">
        <v>0.223</v>
      </c>
      <c r="L75" s="29">
        <v>80</v>
      </c>
      <c r="M75" s="29">
        <v>0</v>
      </c>
      <c r="N75" s="29">
        <v>6.9000000000000006E-2</v>
      </c>
      <c r="O75" s="29">
        <v>3.4000000000000002E-2</v>
      </c>
      <c r="P75" s="29">
        <v>-0.14000000000000001</v>
      </c>
      <c r="Q75" s="29">
        <v>26.288</v>
      </c>
      <c r="R75" s="29">
        <v>8.9999999999999993E-3</v>
      </c>
      <c r="S75" s="29">
        <v>5.0000000000000001E-3</v>
      </c>
      <c r="T75" s="29">
        <v>1.9E-2</v>
      </c>
      <c r="U75" s="29">
        <v>42.741999999999997</v>
      </c>
      <c r="V75" s="29">
        <v>42.771999999999998</v>
      </c>
      <c r="W75" s="29">
        <v>44.970999999999997</v>
      </c>
      <c r="X75" s="29" t="s">
        <v>35</v>
      </c>
      <c r="Y75" s="29">
        <v>23.126999999999999</v>
      </c>
      <c r="Z75" s="29">
        <v>1.04</v>
      </c>
      <c r="AA75" s="29">
        <v>1</v>
      </c>
      <c r="AB75" s="29">
        <v>7.9261800000000003E-4</v>
      </c>
      <c r="AC75" s="38">
        <v>7.999999999999996E-2</v>
      </c>
      <c r="AD75" s="31">
        <f t="shared" si="27"/>
        <v>7.0000000000000007E-5</v>
      </c>
      <c r="AE75" s="33">
        <v>9.2358948159703922E-7</v>
      </c>
      <c r="AF75" s="38">
        <v>7.999999999999996E-2</v>
      </c>
      <c r="AG75" s="34">
        <v>23.5</v>
      </c>
      <c r="AH75" s="29">
        <f t="shared" si="19"/>
        <v>7.8E-2</v>
      </c>
      <c r="AI75" s="35">
        <f t="shared" si="20"/>
        <v>7.462320568037533E-11</v>
      </c>
      <c r="AJ75" s="36">
        <f t="shared" si="21"/>
        <v>0.7295458229727606</v>
      </c>
      <c r="AK75" s="29">
        <f t="shared" si="22"/>
        <v>7.692203845452876E-2</v>
      </c>
      <c r="AL75" s="37">
        <f t="shared" si="23"/>
        <v>16659.999173435073</v>
      </c>
      <c r="AM75" s="29">
        <f t="shared" si="24"/>
        <v>2.3349999999999998E-4</v>
      </c>
      <c r="AN75" s="29">
        <f t="shared" si="25"/>
        <v>0.15974041442290052</v>
      </c>
      <c r="AO75" s="29">
        <f t="shared" si="26"/>
        <v>7.8E-2</v>
      </c>
      <c r="AP75" s="29">
        <v>0.3391235786513398</v>
      </c>
      <c r="AQ75" s="29">
        <v>9320</v>
      </c>
      <c r="AR75" s="29">
        <v>129.52699999999999</v>
      </c>
      <c r="AS75" s="29">
        <v>0.26580796299999998</v>
      </c>
      <c r="AT75" s="29">
        <v>0.33114754099999999</v>
      </c>
      <c r="AU75" s="29">
        <v>0.42915690899999998</v>
      </c>
      <c r="AV75" s="29">
        <v>0.48360655699999999</v>
      </c>
      <c r="AW75" s="29">
        <v>1.4954545450000001</v>
      </c>
      <c r="AX75" s="29">
        <v>2.5660377360000002</v>
      </c>
      <c r="AY75" s="29">
        <v>5.2233676979999997</v>
      </c>
      <c r="AZ75" s="29">
        <v>7.5243986249999999</v>
      </c>
      <c r="BA75" s="29">
        <v>11.31182796</v>
      </c>
      <c r="BB75" s="29">
        <v>5.1262279780000002</v>
      </c>
      <c r="BC75" s="29">
        <v>1.5785075550000001</v>
      </c>
      <c r="BD75" s="29">
        <v>4.7667802410000002</v>
      </c>
      <c r="BE75" s="29">
        <v>0.33114754099999999</v>
      </c>
      <c r="BF75" s="29">
        <v>14.82152475</v>
      </c>
      <c r="BG75" s="29">
        <v>2.1250717190000001</v>
      </c>
      <c r="BH75" s="29">
        <v>11.934436270000001</v>
      </c>
      <c r="BI75" s="29">
        <v>184.9573154</v>
      </c>
      <c r="BJ75" s="29">
        <v>9.6537278700000009</v>
      </c>
      <c r="BK75" s="29">
        <v>0.34288882900000001</v>
      </c>
      <c r="BL75" s="29">
        <v>0.39539584300000002</v>
      </c>
      <c r="BM75" s="29">
        <v>0.32292789599999999</v>
      </c>
      <c r="BN75" s="29">
        <v>0.23513817200000001</v>
      </c>
      <c r="BO75" s="29">
        <v>0.25449297300000001</v>
      </c>
    </row>
    <row r="76" spans="1:67" x14ac:dyDescent="0.35">
      <c r="A76" s="28">
        <v>44753</v>
      </c>
      <c r="B76" s="29" t="s">
        <v>88</v>
      </c>
      <c r="C76" s="29" t="s">
        <v>122</v>
      </c>
      <c r="D76" s="29">
        <v>3</v>
      </c>
      <c r="E76" s="30">
        <v>0.58978009259259256</v>
      </c>
      <c r="F76" s="29" t="s">
        <v>51</v>
      </c>
      <c r="G76" s="29" t="s">
        <v>53</v>
      </c>
      <c r="H76" s="29">
        <v>474.05</v>
      </c>
      <c r="I76" s="29">
        <v>4</v>
      </c>
      <c r="J76" s="29">
        <v>0.53400000000000003</v>
      </c>
      <c r="K76" s="29">
        <v>0.223</v>
      </c>
      <c r="L76" s="29">
        <v>80</v>
      </c>
      <c r="M76" s="29">
        <v>0</v>
      </c>
      <c r="N76" s="29">
        <v>6.9000000000000006E-2</v>
      </c>
      <c r="O76" s="29">
        <v>3.4000000000000002E-2</v>
      </c>
      <c r="P76" s="29">
        <v>-0.14000000000000001</v>
      </c>
      <c r="Q76" s="29">
        <v>26.288</v>
      </c>
      <c r="R76" s="29">
        <v>8.9999999999999993E-3</v>
      </c>
      <c r="S76" s="29">
        <v>5.0000000000000001E-3</v>
      </c>
      <c r="T76" s="29">
        <v>1.9E-2</v>
      </c>
      <c r="U76" s="29">
        <v>42.741999999999997</v>
      </c>
      <c r="V76" s="29">
        <v>42.771999999999998</v>
      </c>
      <c r="W76" s="29">
        <v>44.970999999999997</v>
      </c>
      <c r="X76" s="29" t="s">
        <v>35</v>
      </c>
      <c r="Y76" s="29">
        <v>23.126999999999999</v>
      </c>
      <c r="Z76" s="29">
        <v>1.04</v>
      </c>
      <c r="AA76" s="29">
        <v>1</v>
      </c>
      <c r="AB76" s="29">
        <v>2.2293360000000002E-3</v>
      </c>
      <c r="AC76" s="38">
        <v>0.13999999999999996</v>
      </c>
      <c r="AD76" s="31">
        <f t="shared" si="27"/>
        <v>7.0000000000000007E-5</v>
      </c>
      <c r="AE76" s="33">
        <v>9.2358948159703922E-7</v>
      </c>
      <c r="AF76" s="38">
        <v>0.13999999999999996</v>
      </c>
      <c r="AG76" s="34">
        <v>23.5</v>
      </c>
      <c r="AH76" s="29">
        <f t="shared" si="19"/>
        <v>7.8E-2</v>
      </c>
      <c r="AI76" s="35">
        <f t="shared" si="20"/>
        <v>2.0988698068762661E-10</v>
      </c>
      <c r="AJ76" s="36">
        <f t="shared" si="21"/>
        <v>1.2235123980049567</v>
      </c>
      <c r="AK76" s="29">
        <f t="shared" si="22"/>
        <v>7.692203845452876E-2</v>
      </c>
      <c r="AL76" s="37">
        <f t="shared" si="23"/>
        <v>16659.999173435073</v>
      </c>
      <c r="AM76" s="29">
        <f t="shared" si="24"/>
        <v>2.3349999999999998E-4</v>
      </c>
      <c r="AN76" s="29">
        <f t="shared" si="25"/>
        <v>0.15974041442290052</v>
      </c>
      <c r="AO76" s="29">
        <f t="shared" si="26"/>
        <v>7.8E-2</v>
      </c>
      <c r="AP76" s="29">
        <v>0.3391235786513398</v>
      </c>
      <c r="AQ76" s="29">
        <v>9320</v>
      </c>
      <c r="AR76" s="29">
        <v>129.52699999999999</v>
      </c>
      <c r="AS76" s="29">
        <v>0.26580796299999998</v>
      </c>
      <c r="AT76" s="29">
        <v>0.33114754099999999</v>
      </c>
      <c r="AU76" s="29">
        <v>0.42915690899999998</v>
      </c>
      <c r="AV76" s="29">
        <v>0.48360655699999999</v>
      </c>
      <c r="AW76" s="29">
        <v>1.4954545450000001</v>
      </c>
      <c r="AX76" s="29">
        <v>2.5660377360000002</v>
      </c>
      <c r="AY76" s="29">
        <v>5.2233676979999997</v>
      </c>
      <c r="AZ76" s="29">
        <v>7.5243986249999999</v>
      </c>
      <c r="BA76" s="29">
        <v>11.31182796</v>
      </c>
      <c r="BB76" s="29">
        <v>5.1262279780000002</v>
      </c>
      <c r="BC76" s="29">
        <v>1.5785075550000001</v>
      </c>
      <c r="BD76" s="29">
        <v>4.7667802410000002</v>
      </c>
      <c r="BE76" s="29">
        <v>0.33114754099999999</v>
      </c>
      <c r="BF76" s="29">
        <v>14.82152475</v>
      </c>
      <c r="BG76" s="29">
        <v>2.1250717190000001</v>
      </c>
      <c r="BH76" s="29">
        <v>11.934436270000001</v>
      </c>
      <c r="BI76" s="29">
        <v>184.9573154</v>
      </c>
      <c r="BJ76" s="29">
        <v>9.6537278700000009</v>
      </c>
      <c r="BK76" s="29">
        <v>0.34288882900000001</v>
      </c>
      <c r="BL76" s="29">
        <v>0.39539584300000002</v>
      </c>
      <c r="BM76" s="29">
        <v>0.32292789599999999</v>
      </c>
      <c r="BN76" s="29">
        <v>0.23513817200000001</v>
      </c>
      <c r="BO76" s="29">
        <v>0.25449297300000001</v>
      </c>
    </row>
    <row r="77" spans="1:67" x14ac:dyDescent="0.35">
      <c r="A77" s="28">
        <v>44753</v>
      </c>
      <c r="B77" s="29" t="s">
        <v>88</v>
      </c>
      <c r="C77" s="29" t="s">
        <v>122</v>
      </c>
      <c r="D77" s="29">
        <v>3</v>
      </c>
      <c r="E77" s="30">
        <v>0.58978009259259256</v>
      </c>
      <c r="F77" s="29" t="s">
        <v>51</v>
      </c>
      <c r="G77" s="29" t="s">
        <v>53</v>
      </c>
      <c r="H77" s="29">
        <v>474.05</v>
      </c>
      <c r="I77" s="29">
        <v>4</v>
      </c>
      <c r="J77" s="29">
        <v>0.53400000000000003</v>
      </c>
      <c r="K77" s="29">
        <v>0.223</v>
      </c>
      <c r="L77" s="29">
        <v>80</v>
      </c>
      <c r="M77" s="29">
        <v>0</v>
      </c>
      <c r="N77" s="29">
        <v>6.9000000000000006E-2</v>
      </c>
      <c r="O77" s="29">
        <v>3.4000000000000002E-2</v>
      </c>
      <c r="P77" s="29">
        <v>-0.14000000000000001</v>
      </c>
      <c r="Q77" s="29">
        <v>26.288</v>
      </c>
      <c r="R77" s="29">
        <v>8.9999999999999993E-3</v>
      </c>
      <c r="S77" s="29">
        <v>5.0000000000000001E-3</v>
      </c>
      <c r="T77" s="29">
        <v>1.9E-2</v>
      </c>
      <c r="U77" s="29">
        <v>42.741999999999997</v>
      </c>
      <c r="V77" s="29">
        <v>42.771999999999998</v>
      </c>
      <c r="W77" s="29">
        <v>44.970999999999997</v>
      </c>
      <c r="X77" s="29" t="s">
        <v>35</v>
      </c>
      <c r="Y77" s="29">
        <v>23.126999999999999</v>
      </c>
      <c r="Z77" s="29">
        <v>1.04</v>
      </c>
      <c r="AA77" s="29">
        <v>1</v>
      </c>
      <c r="AB77" s="29">
        <v>2.6050819999999999E-3</v>
      </c>
      <c r="AC77" s="38">
        <v>0.19999999999999996</v>
      </c>
      <c r="AD77" s="31">
        <f t="shared" si="27"/>
        <v>7.0000000000000007E-5</v>
      </c>
      <c r="AE77" s="33">
        <v>9.2358948159703922E-7</v>
      </c>
      <c r="AF77" s="38">
        <v>0.19999999999999996</v>
      </c>
      <c r="AG77" s="34">
        <v>23.5</v>
      </c>
      <c r="AH77" s="29">
        <f t="shared" si="19"/>
        <v>7.8E-2</v>
      </c>
      <c r="AI77" s="35">
        <f t="shared" si="20"/>
        <v>2.4526262323117E-10</v>
      </c>
      <c r="AJ77" s="36">
        <f t="shared" si="21"/>
        <v>1.3226084983867332</v>
      </c>
      <c r="AK77" s="29">
        <f t="shared" si="22"/>
        <v>7.692203845452876E-2</v>
      </c>
      <c r="AL77" s="37">
        <f t="shared" si="23"/>
        <v>16659.999173435073</v>
      </c>
      <c r="AM77" s="29">
        <f t="shared" si="24"/>
        <v>2.3349999999999998E-4</v>
      </c>
      <c r="AN77" s="29">
        <f t="shared" si="25"/>
        <v>0.15974041442290052</v>
      </c>
      <c r="AO77" s="29">
        <f t="shared" si="26"/>
        <v>7.8E-2</v>
      </c>
      <c r="AP77" s="29">
        <v>0.3391235786513398</v>
      </c>
      <c r="AQ77" s="29">
        <v>9320</v>
      </c>
      <c r="AR77" s="29">
        <v>129.52699999999999</v>
      </c>
      <c r="AS77" s="29">
        <v>0.26580796299999998</v>
      </c>
      <c r="AT77" s="29">
        <v>0.33114754099999999</v>
      </c>
      <c r="AU77" s="29">
        <v>0.42915690899999998</v>
      </c>
      <c r="AV77" s="29">
        <v>0.48360655699999999</v>
      </c>
      <c r="AW77" s="29">
        <v>1.4954545450000001</v>
      </c>
      <c r="AX77" s="29">
        <v>2.5660377360000002</v>
      </c>
      <c r="AY77" s="29">
        <v>5.2233676979999997</v>
      </c>
      <c r="AZ77" s="29">
        <v>7.5243986249999999</v>
      </c>
      <c r="BA77" s="29">
        <v>11.31182796</v>
      </c>
      <c r="BB77" s="29">
        <v>5.1262279780000002</v>
      </c>
      <c r="BC77" s="29">
        <v>1.5785075550000001</v>
      </c>
      <c r="BD77" s="29">
        <v>4.7667802410000002</v>
      </c>
      <c r="BE77" s="29">
        <v>0.33114754099999999</v>
      </c>
      <c r="BF77" s="29">
        <v>14.82152475</v>
      </c>
      <c r="BG77" s="29">
        <v>2.1250717190000001</v>
      </c>
      <c r="BH77" s="29">
        <v>11.934436270000001</v>
      </c>
      <c r="BI77" s="29">
        <v>184.9573154</v>
      </c>
      <c r="BJ77" s="29">
        <v>9.6537278700000009</v>
      </c>
      <c r="BK77" s="29">
        <v>0.34288882900000001</v>
      </c>
      <c r="BL77" s="29">
        <v>0.39539584300000002</v>
      </c>
      <c r="BM77" s="29">
        <v>0.32292789599999999</v>
      </c>
      <c r="BN77" s="29">
        <v>0.23513817200000001</v>
      </c>
      <c r="BO77" s="29">
        <v>0.25449297300000001</v>
      </c>
    </row>
    <row r="78" spans="1:67" x14ac:dyDescent="0.35">
      <c r="A78" s="28">
        <v>44753</v>
      </c>
      <c r="B78" s="29" t="s">
        <v>88</v>
      </c>
      <c r="C78" s="29" t="s">
        <v>122</v>
      </c>
      <c r="D78" s="29">
        <v>3</v>
      </c>
      <c r="E78" s="30">
        <v>0.58978009259259256</v>
      </c>
      <c r="F78" s="29" t="s">
        <v>51</v>
      </c>
      <c r="G78" s="29" t="s">
        <v>53</v>
      </c>
      <c r="H78" s="29">
        <v>474.05</v>
      </c>
      <c r="I78" s="29">
        <v>4</v>
      </c>
      <c r="J78" s="29">
        <v>0.53400000000000003</v>
      </c>
      <c r="K78" s="29">
        <v>0.223</v>
      </c>
      <c r="L78" s="29">
        <v>80</v>
      </c>
      <c r="M78" s="29">
        <v>0</v>
      </c>
      <c r="N78" s="29">
        <v>6.9000000000000006E-2</v>
      </c>
      <c r="O78" s="29">
        <v>3.4000000000000002E-2</v>
      </c>
      <c r="P78" s="29">
        <v>-0.14000000000000001</v>
      </c>
      <c r="Q78" s="29">
        <v>26.288</v>
      </c>
      <c r="R78" s="29">
        <v>8.9999999999999993E-3</v>
      </c>
      <c r="S78" s="29">
        <v>5.0000000000000001E-3</v>
      </c>
      <c r="T78" s="29">
        <v>1.9E-2</v>
      </c>
      <c r="U78" s="29">
        <v>42.741999999999997</v>
      </c>
      <c r="V78" s="29">
        <v>42.771999999999998</v>
      </c>
      <c r="W78" s="29">
        <v>44.970999999999997</v>
      </c>
      <c r="X78" s="29" t="s">
        <v>35</v>
      </c>
      <c r="Y78" s="29">
        <v>23.126999999999999</v>
      </c>
      <c r="Z78" s="29">
        <v>1.04</v>
      </c>
      <c r="AA78" s="29">
        <v>1</v>
      </c>
      <c r="AB78" s="29">
        <v>2.0943889999999999E-3</v>
      </c>
      <c r="AC78" s="38">
        <v>0.25999999999999995</v>
      </c>
      <c r="AD78" s="31">
        <f t="shared" si="27"/>
        <v>7.0000000000000007E-5</v>
      </c>
      <c r="AE78" s="33">
        <v>9.2358948159703922E-7</v>
      </c>
      <c r="AF78" s="38">
        <v>0.25999999999999995</v>
      </c>
      <c r="AG78" s="34">
        <v>23.5</v>
      </c>
      <c r="AH78" s="29">
        <f t="shared" si="19"/>
        <v>7.8E-2</v>
      </c>
      <c r="AI78" s="35">
        <f t="shared" si="20"/>
        <v>1.9718202352421421E-10</v>
      </c>
      <c r="AJ78" s="36">
        <f t="shared" si="21"/>
        <v>1.1859033175309122</v>
      </c>
      <c r="AK78" s="29">
        <f t="shared" si="22"/>
        <v>7.692203845452876E-2</v>
      </c>
      <c r="AL78" s="37">
        <f t="shared" si="23"/>
        <v>16659.999173435073</v>
      </c>
      <c r="AM78" s="29">
        <f t="shared" si="24"/>
        <v>2.3349999999999998E-4</v>
      </c>
      <c r="AN78" s="29">
        <f t="shared" si="25"/>
        <v>0.15974041442290052</v>
      </c>
      <c r="AO78" s="29">
        <f t="shared" si="26"/>
        <v>7.8E-2</v>
      </c>
      <c r="AP78" s="29">
        <v>0.3391235786513398</v>
      </c>
      <c r="AQ78" s="29">
        <v>9320</v>
      </c>
      <c r="AR78" s="29">
        <v>129.52699999999999</v>
      </c>
      <c r="AS78" s="29">
        <v>0.26580796299999998</v>
      </c>
      <c r="AT78" s="29">
        <v>0.33114754099999999</v>
      </c>
      <c r="AU78" s="29">
        <v>0.42915690899999998</v>
      </c>
      <c r="AV78" s="29">
        <v>0.48360655699999999</v>
      </c>
      <c r="AW78" s="29">
        <v>1.4954545450000001</v>
      </c>
      <c r="AX78" s="29">
        <v>2.5660377360000002</v>
      </c>
      <c r="AY78" s="29">
        <v>5.2233676979999997</v>
      </c>
      <c r="AZ78" s="29">
        <v>7.5243986249999999</v>
      </c>
      <c r="BA78" s="29">
        <v>11.31182796</v>
      </c>
      <c r="BB78" s="29">
        <v>5.1262279780000002</v>
      </c>
      <c r="BC78" s="29">
        <v>1.5785075550000001</v>
      </c>
      <c r="BD78" s="29">
        <v>4.7667802410000002</v>
      </c>
      <c r="BE78" s="29">
        <v>0.33114754099999999</v>
      </c>
      <c r="BF78" s="29">
        <v>14.82152475</v>
      </c>
      <c r="BG78" s="29">
        <v>2.1250717190000001</v>
      </c>
      <c r="BH78" s="29">
        <v>11.934436270000001</v>
      </c>
      <c r="BI78" s="29">
        <v>184.9573154</v>
      </c>
      <c r="BJ78" s="29">
        <v>9.6537278700000009</v>
      </c>
      <c r="BK78" s="29">
        <v>0.34288882900000001</v>
      </c>
      <c r="BL78" s="29">
        <v>0.39539584300000002</v>
      </c>
      <c r="BM78" s="29">
        <v>0.32292789599999999</v>
      </c>
      <c r="BN78" s="29">
        <v>0.23513817200000001</v>
      </c>
      <c r="BO78" s="29">
        <v>0.25449297300000001</v>
      </c>
    </row>
    <row r="79" spans="1:67" x14ac:dyDescent="0.35">
      <c r="A79" s="28">
        <v>44753</v>
      </c>
      <c r="B79" s="29" t="s">
        <v>88</v>
      </c>
      <c r="C79" s="29" t="s">
        <v>122</v>
      </c>
      <c r="D79" s="29">
        <v>3</v>
      </c>
      <c r="E79" s="30">
        <v>0.58978009259259256</v>
      </c>
      <c r="F79" s="29" t="s">
        <v>51</v>
      </c>
      <c r="G79" s="29" t="s">
        <v>53</v>
      </c>
      <c r="H79" s="29">
        <v>474.05</v>
      </c>
      <c r="I79" s="29">
        <v>4</v>
      </c>
      <c r="J79" s="29">
        <v>0.53400000000000003</v>
      </c>
      <c r="K79" s="29">
        <v>0.223</v>
      </c>
      <c r="L79" s="29">
        <v>80</v>
      </c>
      <c r="M79" s="29">
        <v>0</v>
      </c>
      <c r="N79" s="29">
        <v>6.9000000000000006E-2</v>
      </c>
      <c r="O79" s="29">
        <v>3.4000000000000002E-2</v>
      </c>
      <c r="P79" s="29">
        <v>-0.14000000000000001</v>
      </c>
      <c r="Q79" s="29">
        <v>26.288</v>
      </c>
      <c r="R79" s="29">
        <v>8.9999999999999993E-3</v>
      </c>
      <c r="S79" s="29">
        <v>5.0000000000000001E-3</v>
      </c>
      <c r="T79" s="29">
        <v>1.9E-2</v>
      </c>
      <c r="U79" s="29">
        <v>42.741999999999997</v>
      </c>
      <c r="V79" s="29">
        <v>42.771999999999998</v>
      </c>
      <c r="W79" s="29">
        <v>44.970999999999997</v>
      </c>
      <c r="X79" s="29" t="s">
        <v>35</v>
      </c>
      <c r="Y79" s="29">
        <v>23.126999999999999</v>
      </c>
      <c r="Z79" s="29">
        <v>1.04</v>
      </c>
      <c r="AA79" s="29">
        <v>1</v>
      </c>
      <c r="AB79" s="29">
        <v>1.7619280000000001E-3</v>
      </c>
      <c r="AC79" s="38">
        <v>0.31999999999999995</v>
      </c>
      <c r="AD79" s="31">
        <f t="shared" si="27"/>
        <v>7.0000000000000007E-5</v>
      </c>
      <c r="AE79" s="33">
        <v>9.2358948159703922E-7</v>
      </c>
      <c r="AF79" s="38">
        <v>0.31999999999999995</v>
      </c>
      <c r="AG79" s="34">
        <v>23.5</v>
      </c>
      <c r="AH79" s="29">
        <f t="shared" si="19"/>
        <v>7.8E-2</v>
      </c>
      <c r="AI79" s="35">
        <f t="shared" si="20"/>
        <v>1.6588156657811499E-10</v>
      </c>
      <c r="AJ79" s="36">
        <f t="shared" si="21"/>
        <v>1.0877139251819372</v>
      </c>
      <c r="AK79" s="29">
        <f t="shared" si="22"/>
        <v>7.692203845452876E-2</v>
      </c>
      <c r="AL79" s="37">
        <f t="shared" si="23"/>
        <v>16659.999173435073</v>
      </c>
      <c r="AM79" s="29">
        <f t="shared" si="24"/>
        <v>2.3349999999999998E-4</v>
      </c>
      <c r="AN79" s="29">
        <f t="shared" si="25"/>
        <v>0.15974041442290052</v>
      </c>
      <c r="AO79" s="29">
        <f t="shared" si="26"/>
        <v>7.8E-2</v>
      </c>
      <c r="AP79" s="29">
        <v>0.3391235786513398</v>
      </c>
      <c r="AQ79" s="29">
        <v>9320</v>
      </c>
      <c r="AR79" s="29">
        <v>129.52699999999999</v>
      </c>
      <c r="AS79" s="29">
        <v>0.26580796299999998</v>
      </c>
      <c r="AT79" s="29">
        <v>0.33114754099999999</v>
      </c>
      <c r="AU79" s="29">
        <v>0.42915690899999998</v>
      </c>
      <c r="AV79" s="29">
        <v>0.48360655699999999</v>
      </c>
      <c r="AW79" s="29">
        <v>1.4954545450000001</v>
      </c>
      <c r="AX79" s="29">
        <v>2.5660377360000002</v>
      </c>
      <c r="AY79" s="29">
        <v>5.2233676979999997</v>
      </c>
      <c r="AZ79" s="29">
        <v>7.5243986249999999</v>
      </c>
      <c r="BA79" s="29">
        <v>11.31182796</v>
      </c>
      <c r="BB79" s="29">
        <v>5.1262279780000002</v>
      </c>
      <c r="BC79" s="29">
        <v>1.5785075550000001</v>
      </c>
      <c r="BD79" s="29">
        <v>4.7667802410000002</v>
      </c>
      <c r="BE79" s="29">
        <v>0.33114754099999999</v>
      </c>
      <c r="BF79" s="29">
        <v>14.82152475</v>
      </c>
      <c r="BG79" s="29">
        <v>2.1250717190000001</v>
      </c>
      <c r="BH79" s="29">
        <v>11.934436270000001</v>
      </c>
      <c r="BI79" s="29">
        <v>184.9573154</v>
      </c>
      <c r="BJ79" s="29">
        <v>9.6537278700000009</v>
      </c>
      <c r="BK79" s="29">
        <v>0.34288882900000001</v>
      </c>
      <c r="BL79" s="29">
        <v>0.39539584300000002</v>
      </c>
      <c r="BM79" s="29">
        <v>0.32292789599999999</v>
      </c>
      <c r="BN79" s="29">
        <v>0.23513817200000001</v>
      </c>
      <c r="BO79" s="29">
        <v>0.25449297300000001</v>
      </c>
    </row>
    <row r="80" spans="1:67" x14ac:dyDescent="0.35">
      <c r="A80" s="28">
        <v>44753</v>
      </c>
      <c r="B80" s="29" t="s">
        <v>88</v>
      </c>
      <c r="C80" s="29" t="s">
        <v>122</v>
      </c>
      <c r="D80" s="29">
        <v>3</v>
      </c>
      <c r="E80" s="30">
        <v>0.58978009259259256</v>
      </c>
      <c r="F80" s="29" t="s">
        <v>51</v>
      </c>
      <c r="G80" s="29" t="s">
        <v>53</v>
      </c>
      <c r="H80" s="29">
        <v>474.05</v>
      </c>
      <c r="I80" s="29">
        <v>4</v>
      </c>
      <c r="J80" s="29">
        <v>0.53400000000000003</v>
      </c>
      <c r="K80" s="29">
        <v>0.223</v>
      </c>
      <c r="L80" s="29">
        <v>80</v>
      </c>
      <c r="M80" s="29">
        <v>0</v>
      </c>
      <c r="N80" s="29">
        <v>6.9000000000000006E-2</v>
      </c>
      <c r="O80" s="29">
        <v>3.4000000000000002E-2</v>
      </c>
      <c r="P80" s="29">
        <v>-0.14000000000000001</v>
      </c>
      <c r="Q80" s="29">
        <v>26.288</v>
      </c>
      <c r="R80" s="29">
        <v>8.9999999999999993E-3</v>
      </c>
      <c r="S80" s="29">
        <v>5.0000000000000001E-3</v>
      </c>
      <c r="T80" s="29">
        <v>1.9E-2</v>
      </c>
      <c r="U80" s="29">
        <v>42.741999999999997</v>
      </c>
      <c r="V80" s="29">
        <v>42.771999999999998</v>
      </c>
      <c r="W80" s="29">
        <v>44.970999999999997</v>
      </c>
      <c r="X80" s="29" t="s">
        <v>35</v>
      </c>
      <c r="Y80" s="29">
        <v>23.126999999999999</v>
      </c>
      <c r="Z80" s="29">
        <v>1.04</v>
      </c>
      <c r="AA80" s="29">
        <v>1</v>
      </c>
      <c r="AB80" s="29">
        <v>1.866957E-3</v>
      </c>
      <c r="AC80" s="38">
        <v>0.37999999999999995</v>
      </c>
      <c r="AD80" s="31">
        <f t="shared" si="27"/>
        <v>7.0000000000000007E-5</v>
      </c>
      <c r="AE80" s="33">
        <v>9.2358948159703922E-7</v>
      </c>
      <c r="AF80" s="38">
        <v>0.37999999999999995</v>
      </c>
      <c r="AG80" s="34">
        <v>23.5</v>
      </c>
      <c r="AH80" s="29">
        <f t="shared" si="19"/>
        <v>7.8E-2</v>
      </c>
      <c r="AI80" s="35">
        <f t="shared" si="20"/>
        <v>1.7576981119204521E-10</v>
      </c>
      <c r="AJ80" s="36">
        <f t="shared" si="21"/>
        <v>1.1196641360203403</v>
      </c>
      <c r="AK80" s="29">
        <f t="shared" si="22"/>
        <v>7.692203845452876E-2</v>
      </c>
      <c r="AL80" s="37">
        <f t="shared" si="23"/>
        <v>16659.999173435073</v>
      </c>
      <c r="AM80" s="29">
        <f t="shared" si="24"/>
        <v>2.3349999999999998E-4</v>
      </c>
      <c r="AN80" s="29">
        <f t="shared" si="25"/>
        <v>0.15974041442290052</v>
      </c>
      <c r="AO80" s="29">
        <f t="shared" si="26"/>
        <v>7.8E-2</v>
      </c>
      <c r="AP80" s="29">
        <v>0.3391235786513398</v>
      </c>
      <c r="AQ80" s="29">
        <v>9320</v>
      </c>
      <c r="AR80" s="29">
        <v>129.52699999999999</v>
      </c>
      <c r="AS80" s="29">
        <v>0.26580796299999998</v>
      </c>
      <c r="AT80" s="29">
        <v>0.33114754099999999</v>
      </c>
      <c r="AU80" s="29">
        <v>0.42915690899999998</v>
      </c>
      <c r="AV80" s="29">
        <v>0.48360655699999999</v>
      </c>
      <c r="AW80" s="29">
        <v>1.4954545450000001</v>
      </c>
      <c r="AX80" s="29">
        <v>2.5660377360000002</v>
      </c>
      <c r="AY80" s="29">
        <v>5.2233676979999997</v>
      </c>
      <c r="AZ80" s="29">
        <v>7.5243986249999999</v>
      </c>
      <c r="BA80" s="29">
        <v>11.31182796</v>
      </c>
      <c r="BB80" s="29">
        <v>5.1262279780000002</v>
      </c>
      <c r="BC80" s="29">
        <v>1.5785075550000001</v>
      </c>
      <c r="BD80" s="29">
        <v>4.7667802410000002</v>
      </c>
      <c r="BE80" s="29">
        <v>0.33114754099999999</v>
      </c>
      <c r="BF80" s="29">
        <v>14.82152475</v>
      </c>
      <c r="BG80" s="29">
        <v>2.1250717190000001</v>
      </c>
      <c r="BH80" s="29">
        <v>11.934436270000001</v>
      </c>
      <c r="BI80" s="29">
        <v>184.9573154</v>
      </c>
      <c r="BJ80" s="29">
        <v>9.6537278700000009</v>
      </c>
      <c r="BK80" s="29">
        <v>0.34288882900000001</v>
      </c>
      <c r="BL80" s="29">
        <v>0.39539584300000002</v>
      </c>
      <c r="BM80" s="29">
        <v>0.32292789599999999</v>
      </c>
      <c r="BN80" s="29">
        <v>0.23513817200000001</v>
      </c>
      <c r="BO80" s="29">
        <v>0.25449297300000001</v>
      </c>
    </row>
    <row r="81" spans="1:67" x14ac:dyDescent="0.35">
      <c r="A81" s="28">
        <v>44753</v>
      </c>
      <c r="B81" s="29" t="s">
        <v>88</v>
      </c>
      <c r="C81" s="29" t="s">
        <v>122</v>
      </c>
      <c r="D81" s="29">
        <v>3</v>
      </c>
      <c r="E81" s="30">
        <v>0.58978009259259256</v>
      </c>
      <c r="F81" s="29" t="s">
        <v>51</v>
      </c>
      <c r="G81" s="29" t="s">
        <v>53</v>
      </c>
      <c r="H81" s="29">
        <v>474.05</v>
      </c>
      <c r="I81" s="29">
        <v>4</v>
      </c>
      <c r="J81" s="29">
        <v>0.53400000000000003</v>
      </c>
      <c r="K81" s="29">
        <v>0.223</v>
      </c>
      <c r="L81" s="29">
        <v>80</v>
      </c>
      <c r="M81" s="29">
        <v>0</v>
      </c>
      <c r="N81" s="29">
        <v>6.9000000000000006E-2</v>
      </c>
      <c r="O81" s="29">
        <v>3.4000000000000002E-2</v>
      </c>
      <c r="P81" s="29">
        <v>-0.14000000000000001</v>
      </c>
      <c r="Q81" s="29">
        <v>26.288</v>
      </c>
      <c r="R81" s="29">
        <v>8.9999999999999993E-3</v>
      </c>
      <c r="S81" s="29">
        <v>5.0000000000000001E-3</v>
      </c>
      <c r="T81" s="29">
        <v>1.9E-2</v>
      </c>
      <c r="U81" s="29">
        <v>42.741999999999997</v>
      </c>
      <c r="V81" s="29">
        <v>42.771999999999998</v>
      </c>
      <c r="W81" s="29">
        <v>44.970999999999997</v>
      </c>
      <c r="X81" s="29" t="s">
        <v>35</v>
      </c>
      <c r="Y81" s="29">
        <v>23.126999999999999</v>
      </c>
      <c r="Z81" s="29">
        <v>1.04</v>
      </c>
      <c r="AA81" s="29">
        <v>1</v>
      </c>
      <c r="AB81" s="29">
        <v>1.034835E-3</v>
      </c>
      <c r="AC81" s="38">
        <v>0.43999999999999995</v>
      </c>
      <c r="AD81" s="31">
        <f t="shared" si="27"/>
        <v>7.0000000000000007E-5</v>
      </c>
      <c r="AE81" s="33">
        <v>9.2358948159703922E-7</v>
      </c>
      <c r="AF81" s="38">
        <v>0.43999999999999995</v>
      </c>
      <c r="AG81" s="34">
        <v>23.5</v>
      </c>
      <c r="AH81" s="29">
        <f t="shared" si="19"/>
        <v>7.8E-2</v>
      </c>
      <c r="AI81" s="35">
        <f t="shared" si="20"/>
        <v>9.7427392577825905E-11</v>
      </c>
      <c r="AJ81" s="36">
        <f t="shared" si="21"/>
        <v>0.8335970409562713</v>
      </c>
      <c r="AK81" s="29">
        <f t="shared" si="22"/>
        <v>7.692203845452876E-2</v>
      </c>
      <c r="AL81" s="37">
        <f t="shared" si="23"/>
        <v>16659.999173435073</v>
      </c>
      <c r="AM81" s="29">
        <f t="shared" si="24"/>
        <v>2.3349999999999998E-4</v>
      </c>
      <c r="AN81" s="29">
        <f t="shared" si="25"/>
        <v>0.15974041442290052</v>
      </c>
      <c r="AO81" s="29">
        <f t="shared" si="26"/>
        <v>7.8E-2</v>
      </c>
      <c r="AP81" s="29">
        <v>0.3391235786513398</v>
      </c>
      <c r="AQ81" s="29">
        <v>9320</v>
      </c>
      <c r="AR81" s="29">
        <v>129.52699999999999</v>
      </c>
      <c r="AS81" s="29">
        <v>0.26580796299999998</v>
      </c>
      <c r="AT81" s="29">
        <v>0.33114754099999999</v>
      </c>
      <c r="AU81" s="29">
        <v>0.42915690899999998</v>
      </c>
      <c r="AV81" s="29">
        <v>0.48360655699999999</v>
      </c>
      <c r="AW81" s="29">
        <v>1.4954545450000001</v>
      </c>
      <c r="AX81" s="29">
        <v>2.5660377360000002</v>
      </c>
      <c r="AY81" s="29">
        <v>5.2233676979999997</v>
      </c>
      <c r="AZ81" s="29">
        <v>7.5243986249999999</v>
      </c>
      <c r="BA81" s="29">
        <v>11.31182796</v>
      </c>
      <c r="BB81" s="29">
        <v>5.1262279780000002</v>
      </c>
      <c r="BC81" s="29">
        <v>1.5785075550000001</v>
      </c>
      <c r="BD81" s="29">
        <v>4.7667802410000002</v>
      </c>
      <c r="BE81" s="29">
        <v>0.33114754099999999</v>
      </c>
      <c r="BF81" s="29">
        <v>14.82152475</v>
      </c>
      <c r="BG81" s="29">
        <v>2.1250717190000001</v>
      </c>
      <c r="BH81" s="29">
        <v>11.934436270000001</v>
      </c>
      <c r="BI81" s="29">
        <v>184.9573154</v>
      </c>
      <c r="BJ81" s="29">
        <v>9.6537278700000009</v>
      </c>
      <c r="BK81" s="29">
        <v>0.34288882900000001</v>
      </c>
      <c r="BL81" s="29">
        <v>0.39539584300000002</v>
      </c>
      <c r="BM81" s="29">
        <v>0.32292789599999999</v>
      </c>
      <c r="BN81" s="29">
        <v>0.23513817200000001</v>
      </c>
      <c r="BO81" s="29">
        <v>0.25449297300000001</v>
      </c>
    </row>
    <row r="82" spans="1:67" x14ac:dyDescent="0.35">
      <c r="A82" s="11">
        <v>44754</v>
      </c>
      <c r="B82" s="12" t="s">
        <v>88</v>
      </c>
      <c r="C82" s="12" t="s">
        <v>66</v>
      </c>
      <c r="D82" s="12">
        <v>0</v>
      </c>
      <c r="E82" s="13">
        <v>0.46106481481481482</v>
      </c>
      <c r="F82" s="12" t="s">
        <v>60</v>
      </c>
      <c r="G82" s="12" t="s">
        <v>61</v>
      </c>
      <c r="H82" s="12">
        <v>474.2</v>
      </c>
      <c r="I82" s="12">
        <v>2</v>
      </c>
      <c r="J82" s="12">
        <v>0.46100000000000002</v>
      </c>
      <c r="K82" s="12">
        <v>0.16300000000000001</v>
      </c>
      <c r="L82" s="12">
        <v>80</v>
      </c>
      <c r="M82" s="12">
        <v>0</v>
      </c>
      <c r="N82" s="12">
        <v>0.14299999999999999</v>
      </c>
      <c r="O82" s="12">
        <v>8.8999999999999996E-2</v>
      </c>
      <c r="P82" s="12">
        <v>-0.35299999999999998</v>
      </c>
      <c r="Q82" s="12">
        <v>32.094999999999999</v>
      </c>
      <c r="R82" s="12">
        <v>2E-3</v>
      </c>
      <c r="S82" s="12">
        <v>1E-3</v>
      </c>
      <c r="T82" s="12">
        <v>6.0000000000000001E-3</v>
      </c>
      <c r="U82" s="12">
        <v>27.777999999999999</v>
      </c>
      <c r="V82" s="12">
        <v>27.771999999999998</v>
      </c>
      <c r="W82" s="12">
        <v>30.126000000000001</v>
      </c>
      <c r="X82" s="12" t="s">
        <v>35</v>
      </c>
      <c r="Y82" s="12">
        <v>23.14</v>
      </c>
      <c r="Z82" s="12">
        <v>3.0459999999999998</v>
      </c>
      <c r="AA82" s="12">
        <v>1</v>
      </c>
      <c r="AB82" s="8">
        <v>2.20724E-4</v>
      </c>
      <c r="AC82" s="7">
        <v>8.5000000000000006E-2</v>
      </c>
      <c r="AD82" s="7">
        <f t="shared" si="27"/>
        <v>7.0000000000000007E-5</v>
      </c>
      <c r="AE82" s="9">
        <v>8.9664849122981502E-7</v>
      </c>
      <c r="AF82" s="10">
        <v>8.500000000000002E-2</v>
      </c>
      <c r="AG82" s="4">
        <v>24.8</v>
      </c>
      <c r="AH82" s="12">
        <f t="shared" si="19"/>
        <v>0.14499999999999999</v>
      </c>
      <c r="AI82" s="14">
        <f t="shared" si="20"/>
        <v>2.0174499651193645E-11</v>
      </c>
      <c r="AJ82" s="15">
        <f t="shared" si="21"/>
        <v>0.7263520498144509</v>
      </c>
      <c r="AK82" s="12">
        <f t="shared" si="22"/>
        <v>0.16843396332094068</v>
      </c>
      <c r="AL82" s="16">
        <f t="shared" si="23"/>
        <v>25995.694219069173</v>
      </c>
      <c r="AM82" s="12">
        <f t="shared" si="24"/>
        <v>2.05E-5</v>
      </c>
      <c r="AN82" s="12">
        <f t="shared" si="25"/>
        <v>0.3911252996163761</v>
      </c>
      <c r="AO82" s="12">
        <f t="shared" si="26"/>
        <v>0.14499999999999999</v>
      </c>
      <c r="AP82" s="12">
        <v>0.44775335141469974</v>
      </c>
      <c r="AQ82" s="12">
        <v>11165</v>
      </c>
      <c r="AR82" s="12">
        <v>129.77600000000001</v>
      </c>
      <c r="AS82" s="12">
        <v>0.24445093500000001</v>
      </c>
      <c r="AT82" s="12">
        <v>0.29931421400000002</v>
      </c>
      <c r="AU82" s="12">
        <v>0.37772755600000002</v>
      </c>
      <c r="AV82" s="12">
        <v>0.421290524</v>
      </c>
      <c r="AW82" s="12">
        <v>0.87016908199999998</v>
      </c>
      <c r="AX82" s="12">
        <v>1.5771812080000001</v>
      </c>
      <c r="AY82" s="12">
        <v>5.6925465839999996</v>
      </c>
      <c r="AZ82" s="12">
        <v>9.2965517240000004</v>
      </c>
      <c r="BA82" s="12">
        <v>12.60098522</v>
      </c>
      <c r="BB82" s="12">
        <v>5.0259558169999998</v>
      </c>
      <c r="BC82" s="12">
        <v>1.668109732</v>
      </c>
      <c r="BD82" s="12">
        <v>5.573105623</v>
      </c>
      <c r="BE82" s="12">
        <v>0.29931421400000002</v>
      </c>
      <c r="BF82" s="12">
        <v>14.73144379</v>
      </c>
      <c r="BG82" s="12">
        <v>2.2642887389999999</v>
      </c>
      <c r="BH82" s="12">
        <v>12.083474450000001</v>
      </c>
      <c r="BI82" s="12">
        <v>189.6218384</v>
      </c>
      <c r="BJ82" s="12">
        <v>6.45193364</v>
      </c>
      <c r="BK82" s="12">
        <v>0.46035205400000001</v>
      </c>
      <c r="BL82" s="12">
        <v>0.44702465800000002</v>
      </c>
      <c r="BM82" s="12">
        <v>0.34611910000000001</v>
      </c>
      <c r="BN82" s="12">
        <v>0.22064412899999999</v>
      </c>
      <c r="BO82" s="12">
        <v>0.25601798999999997</v>
      </c>
    </row>
    <row r="83" spans="1:67" x14ac:dyDescent="0.35">
      <c r="A83" s="11">
        <v>44754</v>
      </c>
      <c r="B83" s="12" t="s">
        <v>88</v>
      </c>
      <c r="C83" s="12" t="s">
        <v>66</v>
      </c>
      <c r="D83" s="12"/>
      <c r="E83" s="13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8"/>
      <c r="AC83" s="7"/>
      <c r="AD83" s="7"/>
      <c r="AE83" s="9"/>
      <c r="AF83" s="10">
        <v>0.14500000000000002</v>
      </c>
      <c r="AG83" s="4">
        <v>24.8</v>
      </c>
      <c r="AH83" s="12"/>
      <c r="AI83" s="14"/>
      <c r="AJ83" s="15"/>
      <c r="AK83" s="12"/>
      <c r="AL83" s="16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</row>
    <row r="84" spans="1:67" x14ac:dyDescent="0.35">
      <c r="A84" s="11">
        <v>44754</v>
      </c>
      <c r="B84" s="12" t="s">
        <v>88</v>
      </c>
      <c r="C84" s="12" t="s">
        <v>66</v>
      </c>
      <c r="D84" s="12"/>
      <c r="E84" s="13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8"/>
      <c r="AC84" s="7"/>
      <c r="AD84" s="7"/>
      <c r="AE84" s="9"/>
      <c r="AF84" s="10">
        <v>0.20500000000000002</v>
      </c>
      <c r="AG84" s="4">
        <v>24.8</v>
      </c>
      <c r="AH84" s="12"/>
      <c r="AI84" s="14"/>
      <c r="AJ84" s="15"/>
      <c r="AK84" s="12"/>
      <c r="AL84" s="16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</row>
    <row r="85" spans="1:67" x14ac:dyDescent="0.35">
      <c r="A85" s="11">
        <v>44754</v>
      </c>
      <c r="B85" s="12" t="s">
        <v>88</v>
      </c>
      <c r="C85" s="12" t="s">
        <v>66</v>
      </c>
      <c r="D85" s="12"/>
      <c r="E85" s="13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8"/>
      <c r="AC85" s="7"/>
      <c r="AD85" s="7"/>
      <c r="AE85" s="9"/>
      <c r="AF85" s="10">
        <v>0.26500000000000001</v>
      </c>
      <c r="AG85" s="4">
        <v>24.8</v>
      </c>
      <c r="AH85" s="12"/>
      <c r="AI85" s="14"/>
      <c r="AJ85" s="15"/>
      <c r="AK85" s="12"/>
      <c r="AL85" s="16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</row>
    <row r="86" spans="1:67" x14ac:dyDescent="0.35">
      <c r="A86" s="11">
        <v>44754</v>
      </c>
      <c r="B86" s="12" t="s">
        <v>88</v>
      </c>
      <c r="C86" s="12" t="s">
        <v>66</v>
      </c>
      <c r="D86" s="12"/>
      <c r="E86" s="13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8"/>
      <c r="AC86" s="7"/>
      <c r="AD86" s="7"/>
      <c r="AE86" s="9"/>
      <c r="AF86" s="10">
        <v>0.32500000000000001</v>
      </c>
      <c r="AG86" s="4">
        <v>24.8</v>
      </c>
      <c r="AH86" s="12"/>
      <c r="AI86" s="14"/>
      <c r="AJ86" s="15"/>
      <c r="AK86" s="12"/>
      <c r="AL86" s="16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</row>
    <row r="87" spans="1:67" x14ac:dyDescent="0.35">
      <c r="A87" s="11">
        <v>44754</v>
      </c>
      <c r="B87" s="12" t="s">
        <v>88</v>
      </c>
      <c r="C87" s="12" t="s">
        <v>66</v>
      </c>
      <c r="D87" s="12"/>
      <c r="E87" s="13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8"/>
      <c r="AC87" s="7"/>
      <c r="AD87" s="7"/>
      <c r="AE87" s="9"/>
      <c r="AF87" s="10">
        <v>0.38500000000000001</v>
      </c>
      <c r="AG87" s="4">
        <v>24.8</v>
      </c>
      <c r="AH87" s="12"/>
      <c r="AI87" s="14"/>
      <c r="AJ87" s="15"/>
      <c r="AK87" s="12"/>
      <c r="AL87" s="16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</row>
    <row r="88" spans="1:67" x14ac:dyDescent="0.35">
      <c r="A88" s="11">
        <v>44754</v>
      </c>
      <c r="B88" s="12" t="s">
        <v>88</v>
      </c>
      <c r="C88" s="12" t="s">
        <v>66</v>
      </c>
      <c r="D88" s="12"/>
      <c r="E88" s="13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8"/>
      <c r="AC88" s="7"/>
      <c r="AD88" s="7"/>
      <c r="AE88" s="9"/>
      <c r="AF88" s="10">
        <v>0.44500000000000001</v>
      </c>
      <c r="AG88" s="4">
        <v>24.8</v>
      </c>
      <c r="AH88" s="12"/>
      <c r="AI88" s="14"/>
      <c r="AJ88" s="15"/>
      <c r="AK88" s="12"/>
      <c r="AL88" s="16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</row>
    <row r="89" spans="1:67" x14ac:dyDescent="0.35">
      <c r="A89" s="11">
        <v>44754</v>
      </c>
      <c r="B89" s="12" t="s">
        <v>88</v>
      </c>
      <c r="C89" s="12" t="s">
        <v>66</v>
      </c>
      <c r="D89" s="12"/>
      <c r="E89" s="13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8"/>
      <c r="AC89" s="7"/>
      <c r="AD89" s="7"/>
      <c r="AE89" s="9"/>
      <c r="AF89" s="10">
        <v>0.505</v>
      </c>
      <c r="AG89" s="4">
        <v>24.8</v>
      </c>
      <c r="AH89" s="12"/>
      <c r="AI89" s="14"/>
      <c r="AJ89" s="15"/>
      <c r="AK89" s="12"/>
      <c r="AL89" s="16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</row>
    <row r="90" spans="1:67" x14ac:dyDescent="0.35">
      <c r="A90" s="28">
        <v>44754</v>
      </c>
      <c r="B90" s="29" t="s">
        <v>88</v>
      </c>
      <c r="C90" s="29" t="s">
        <v>125</v>
      </c>
      <c r="D90" s="29">
        <v>1</v>
      </c>
      <c r="E90" s="30">
        <v>0.46319444444444446</v>
      </c>
      <c r="F90" s="29" t="s">
        <v>62</v>
      </c>
      <c r="G90" s="29" t="s">
        <v>63</v>
      </c>
      <c r="H90" s="29">
        <v>474.2</v>
      </c>
      <c r="I90" s="29">
        <v>3</v>
      </c>
      <c r="J90" s="29">
        <v>0.72599999999999998</v>
      </c>
      <c r="K90" s="29">
        <v>0.311</v>
      </c>
      <c r="L90" s="29">
        <v>80</v>
      </c>
      <c r="M90" s="29">
        <v>2</v>
      </c>
      <c r="N90" s="29">
        <v>0.309</v>
      </c>
      <c r="O90" s="29">
        <v>6.8000000000000005E-2</v>
      </c>
      <c r="P90" s="29">
        <v>-0.27400000000000002</v>
      </c>
      <c r="Q90" s="29">
        <v>12.38</v>
      </c>
      <c r="R90" s="29">
        <v>7.0000000000000001E-3</v>
      </c>
      <c r="S90" s="29">
        <v>4.0000000000000001E-3</v>
      </c>
      <c r="T90" s="29">
        <v>1.7999999999999999E-2</v>
      </c>
      <c r="U90" s="29">
        <v>34.366999999999997</v>
      </c>
      <c r="V90" s="29">
        <v>34.387</v>
      </c>
      <c r="W90" s="29">
        <v>36.390999999999998</v>
      </c>
      <c r="X90" s="29" t="s">
        <v>35</v>
      </c>
      <c r="Y90" s="29">
        <v>22.992000000000001</v>
      </c>
      <c r="Z90" s="29">
        <v>3.1509999999999998</v>
      </c>
      <c r="AA90" s="29">
        <v>1</v>
      </c>
      <c r="AB90" s="32"/>
      <c r="AC90" s="29">
        <v>0.02</v>
      </c>
      <c r="AD90" s="31">
        <f t="shared" si="27"/>
        <v>7.0000000000000007E-5</v>
      </c>
      <c r="AE90" s="33">
        <v>8.9664849122981502E-7</v>
      </c>
      <c r="AF90" s="38">
        <v>1.9999999999999962E-2</v>
      </c>
      <c r="AG90" s="34">
        <v>24.8</v>
      </c>
      <c r="AH90" s="29">
        <f t="shared" ref="AH90:AH137" si="28">ABS(N90)+ABS(R90)</f>
        <v>0.316</v>
      </c>
      <c r="AI90" s="35">
        <f t="shared" ref="AI90:AI137" si="29">AB90*AE90/9.81</f>
        <v>0</v>
      </c>
      <c r="AJ90" s="36">
        <f t="shared" ref="AJ90:AJ137" si="30">AH90*SQRT(AI90)/AE90</f>
        <v>0</v>
      </c>
      <c r="AK90" s="29">
        <f t="shared" ref="AK90:AK137" si="31">SQRT(N90^2+O90^2)</f>
        <v>0.31639374203672233</v>
      </c>
      <c r="AL90" s="37">
        <f t="shared" ref="AL90:AL137" si="32">ABS(N90)*K90/AE90</f>
        <v>107175.77840140412</v>
      </c>
      <c r="AM90" s="29">
        <f t="shared" ref="AM90:AM137" si="33">1/2*(R90^2+S90^2+T90^2)</f>
        <v>1.9449999999999998E-4</v>
      </c>
      <c r="AN90" s="29">
        <f t="shared" ref="AN90:AN137" si="34">SQRT(N90^2+O90^2+P90^2)</f>
        <v>0.41854629373583041</v>
      </c>
      <c r="AO90" s="29">
        <f t="shared" ref="AO90:AO137" si="35">ABS(N90)+R90</f>
        <v>0.316</v>
      </c>
      <c r="AP90" s="29">
        <v>0.54947549697148834</v>
      </c>
      <c r="AQ90" s="29">
        <v>7080</v>
      </c>
      <c r="AR90" s="29">
        <v>129.43100000000001</v>
      </c>
      <c r="AS90" s="29">
        <v>0.18545816700000001</v>
      </c>
      <c r="AT90" s="29">
        <v>0.24623506000000001</v>
      </c>
      <c r="AU90" s="29">
        <v>0.33470077199999998</v>
      </c>
      <c r="AV90" s="29">
        <v>0.38378378400000002</v>
      </c>
      <c r="AW90" s="29">
        <v>0.86888888900000005</v>
      </c>
      <c r="AX90" s="29">
        <v>1.687619048</v>
      </c>
      <c r="AY90" s="29">
        <v>5.9533073930000002</v>
      </c>
      <c r="AZ90" s="29">
        <v>9.3795317730000001</v>
      </c>
      <c r="BA90" s="29">
        <v>12.644816049999999</v>
      </c>
      <c r="BB90" s="29">
        <v>4.9699893919999996</v>
      </c>
      <c r="BC90" s="29">
        <v>1.5197268070000001</v>
      </c>
      <c r="BD90" s="29">
        <v>6.1718538699999996</v>
      </c>
      <c r="BE90" s="29">
        <v>0.24623506000000001</v>
      </c>
      <c r="BF90" s="29">
        <v>14.498582300000001</v>
      </c>
      <c r="BG90" s="29">
        <v>2.367464671</v>
      </c>
      <c r="BH90" s="29">
        <v>12.568093190000001</v>
      </c>
      <c r="BI90" s="29">
        <v>202.08257040000001</v>
      </c>
      <c r="BJ90" s="29">
        <v>9.0997289139999999</v>
      </c>
      <c r="BK90" s="29">
        <v>0.47060101399999998</v>
      </c>
      <c r="BL90" s="29">
        <v>0.44717318700000003</v>
      </c>
      <c r="BM90" s="29">
        <v>0.34618577699999997</v>
      </c>
      <c r="BN90" s="29">
        <v>0.21048191299999999</v>
      </c>
      <c r="BO90" s="29">
        <v>0.25309696500000001</v>
      </c>
    </row>
    <row r="91" spans="1:67" x14ac:dyDescent="0.35">
      <c r="A91" s="28">
        <v>44754</v>
      </c>
      <c r="B91" s="29" t="s">
        <v>88</v>
      </c>
      <c r="C91" s="29" t="s">
        <v>125</v>
      </c>
      <c r="D91" s="29">
        <v>1</v>
      </c>
      <c r="E91" s="30">
        <v>0.46319444444444446</v>
      </c>
      <c r="F91" s="29" t="s">
        <v>62</v>
      </c>
      <c r="G91" s="29" t="s">
        <v>63</v>
      </c>
      <c r="H91" s="29">
        <v>474.2</v>
      </c>
      <c r="I91" s="29">
        <v>3</v>
      </c>
      <c r="J91" s="29">
        <v>0.72599999999999998</v>
      </c>
      <c r="K91" s="29">
        <v>0.311</v>
      </c>
      <c r="L91" s="29">
        <v>80</v>
      </c>
      <c r="M91" s="29">
        <v>2</v>
      </c>
      <c r="N91" s="29">
        <v>0.309</v>
      </c>
      <c r="O91" s="29">
        <v>6.8000000000000005E-2</v>
      </c>
      <c r="P91" s="29">
        <v>-0.27400000000000002</v>
      </c>
      <c r="Q91" s="29">
        <v>12.38</v>
      </c>
      <c r="R91" s="29">
        <v>7.0000000000000001E-3</v>
      </c>
      <c r="S91" s="29">
        <v>4.0000000000000001E-3</v>
      </c>
      <c r="T91" s="29">
        <v>1.7999999999999999E-2</v>
      </c>
      <c r="U91" s="29">
        <v>34.366999999999997</v>
      </c>
      <c r="V91" s="29">
        <v>34.387</v>
      </c>
      <c r="W91" s="29">
        <v>36.390999999999998</v>
      </c>
      <c r="X91" s="29" t="s">
        <v>35</v>
      </c>
      <c r="Y91" s="29">
        <v>22.992000000000001</v>
      </c>
      <c r="Z91" s="29">
        <v>3.1509999999999998</v>
      </c>
      <c r="AA91" s="29">
        <v>1</v>
      </c>
      <c r="AB91" s="29">
        <v>1.1997920000000001E-3</v>
      </c>
      <c r="AC91" s="31">
        <v>0.04</v>
      </c>
      <c r="AD91" s="31">
        <f t="shared" si="27"/>
        <v>7.0000000000000007E-5</v>
      </c>
      <c r="AE91" s="33">
        <v>8.9664849122981502E-7</v>
      </c>
      <c r="AF91" s="38">
        <v>4.9999999999999933E-2</v>
      </c>
      <c r="AG91" s="34">
        <v>24.8</v>
      </c>
      <c r="AH91" s="29">
        <f t="shared" si="28"/>
        <v>0.316</v>
      </c>
      <c r="AI91" s="35">
        <f t="shared" si="29"/>
        <v>1.0966276112024488E-10</v>
      </c>
      <c r="AJ91" s="36">
        <f t="shared" si="30"/>
        <v>3.690578512271697</v>
      </c>
      <c r="AK91" s="29">
        <f t="shared" si="31"/>
        <v>0.31639374203672233</v>
      </c>
      <c r="AL91" s="37">
        <f t="shared" si="32"/>
        <v>107175.77840140412</v>
      </c>
      <c r="AM91" s="29">
        <f t="shared" si="33"/>
        <v>1.9449999999999998E-4</v>
      </c>
      <c r="AN91" s="29">
        <f t="shared" si="34"/>
        <v>0.41854629373583041</v>
      </c>
      <c r="AO91" s="29">
        <f t="shared" si="35"/>
        <v>0.316</v>
      </c>
      <c r="AP91" s="29">
        <v>0.54947549697148834</v>
      </c>
      <c r="AQ91" s="29">
        <v>7080</v>
      </c>
      <c r="AR91" s="29">
        <v>129.43100000000001</v>
      </c>
      <c r="AS91" s="29">
        <v>0.18545816700000001</v>
      </c>
      <c r="AT91" s="29">
        <v>0.24623506000000001</v>
      </c>
      <c r="AU91" s="29">
        <v>0.33470077199999998</v>
      </c>
      <c r="AV91" s="29">
        <v>0.38378378400000002</v>
      </c>
      <c r="AW91" s="29">
        <v>0.86888888900000005</v>
      </c>
      <c r="AX91" s="29">
        <v>1.687619048</v>
      </c>
      <c r="AY91" s="29">
        <v>5.9533073930000002</v>
      </c>
      <c r="AZ91" s="29">
        <v>9.3795317730000001</v>
      </c>
      <c r="BA91" s="29">
        <v>12.644816049999999</v>
      </c>
      <c r="BB91" s="29">
        <v>4.9699893919999996</v>
      </c>
      <c r="BC91" s="29">
        <v>1.5197268070000001</v>
      </c>
      <c r="BD91" s="29">
        <v>6.1718538699999996</v>
      </c>
      <c r="BE91" s="29">
        <v>0.24623506000000001</v>
      </c>
      <c r="BF91" s="29">
        <v>14.498582300000001</v>
      </c>
      <c r="BG91" s="29">
        <v>2.367464671</v>
      </c>
      <c r="BH91" s="29">
        <v>12.568093190000001</v>
      </c>
      <c r="BI91" s="29">
        <v>202.08257040000001</v>
      </c>
      <c r="BJ91" s="29">
        <v>9.0997289139999999</v>
      </c>
      <c r="BK91" s="29">
        <v>0.47060101399999998</v>
      </c>
      <c r="BL91" s="29">
        <v>0.44717318700000003</v>
      </c>
      <c r="BM91" s="29">
        <v>0.34618577699999997</v>
      </c>
      <c r="BN91" s="29">
        <v>0.21048191299999999</v>
      </c>
      <c r="BO91" s="29">
        <v>0.25309696500000001</v>
      </c>
    </row>
    <row r="92" spans="1:67" x14ac:dyDescent="0.35">
      <c r="A92" s="28">
        <v>44754</v>
      </c>
      <c r="B92" s="29" t="s">
        <v>88</v>
      </c>
      <c r="C92" s="29" t="s">
        <v>125</v>
      </c>
      <c r="D92" s="29">
        <v>1</v>
      </c>
      <c r="E92" s="30">
        <v>0.46319444444444446</v>
      </c>
      <c r="F92" s="29" t="s">
        <v>62</v>
      </c>
      <c r="G92" s="29" t="s">
        <v>63</v>
      </c>
      <c r="H92" s="29">
        <v>474.2</v>
      </c>
      <c r="I92" s="29">
        <v>3</v>
      </c>
      <c r="J92" s="29">
        <v>0.72599999999999998</v>
      </c>
      <c r="K92" s="29">
        <v>0.311</v>
      </c>
      <c r="L92" s="29">
        <v>80</v>
      </c>
      <c r="M92" s="29">
        <v>2</v>
      </c>
      <c r="N92" s="29">
        <v>0.309</v>
      </c>
      <c r="O92" s="29">
        <v>6.8000000000000005E-2</v>
      </c>
      <c r="P92" s="29">
        <v>-0.27400000000000002</v>
      </c>
      <c r="Q92" s="29">
        <v>12.38</v>
      </c>
      <c r="R92" s="29">
        <v>7.0000000000000001E-3</v>
      </c>
      <c r="S92" s="29">
        <v>4.0000000000000001E-3</v>
      </c>
      <c r="T92" s="29">
        <v>1.7999999999999999E-2</v>
      </c>
      <c r="U92" s="29">
        <v>34.366999999999997</v>
      </c>
      <c r="V92" s="29">
        <v>34.387</v>
      </c>
      <c r="W92" s="29">
        <v>36.390999999999998</v>
      </c>
      <c r="X92" s="29" t="s">
        <v>35</v>
      </c>
      <c r="Y92" s="29">
        <v>22.992000000000001</v>
      </c>
      <c r="Z92" s="29">
        <v>3.1509999999999998</v>
      </c>
      <c r="AA92" s="29">
        <v>1</v>
      </c>
      <c r="AB92" s="29">
        <v>1.6933250000000001E-3</v>
      </c>
      <c r="AC92" s="31">
        <v>0.1</v>
      </c>
      <c r="AD92" s="31">
        <f t="shared" si="27"/>
        <v>7.0000000000000007E-5</v>
      </c>
      <c r="AE92" s="33">
        <v>8.9664849122981502E-7</v>
      </c>
      <c r="AF92" s="38">
        <v>7.999999999999996E-2</v>
      </c>
      <c r="AG92" s="34">
        <v>24.8</v>
      </c>
      <c r="AH92" s="29">
        <f t="shared" si="28"/>
        <v>0.316</v>
      </c>
      <c r="AI92" s="35">
        <f t="shared" si="29"/>
        <v>1.5477240636205163E-10</v>
      </c>
      <c r="AJ92" s="36">
        <f t="shared" si="30"/>
        <v>4.3844147289991611</v>
      </c>
      <c r="AK92" s="29">
        <f t="shared" si="31"/>
        <v>0.31639374203672233</v>
      </c>
      <c r="AL92" s="37">
        <f t="shared" si="32"/>
        <v>107175.77840140412</v>
      </c>
      <c r="AM92" s="29">
        <f t="shared" si="33"/>
        <v>1.9449999999999998E-4</v>
      </c>
      <c r="AN92" s="29">
        <f t="shared" si="34"/>
        <v>0.41854629373583041</v>
      </c>
      <c r="AO92" s="29">
        <f t="shared" si="35"/>
        <v>0.316</v>
      </c>
      <c r="AP92" s="29">
        <v>0.54947549697148834</v>
      </c>
      <c r="AQ92" s="29">
        <v>7080</v>
      </c>
      <c r="AR92" s="29">
        <v>129.43100000000001</v>
      </c>
      <c r="AS92" s="29">
        <v>0.18545816700000001</v>
      </c>
      <c r="AT92" s="29">
        <v>0.24623506000000001</v>
      </c>
      <c r="AU92" s="29">
        <v>0.33470077199999998</v>
      </c>
      <c r="AV92" s="29">
        <v>0.38378378400000002</v>
      </c>
      <c r="AW92" s="29">
        <v>0.86888888900000005</v>
      </c>
      <c r="AX92" s="29">
        <v>1.687619048</v>
      </c>
      <c r="AY92" s="29">
        <v>5.9533073930000002</v>
      </c>
      <c r="AZ92" s="29">
        <v>9.3795317730000001</v>
      </c>
      <c r="BA92" s="29">
        <v>12.644816049999999</v>
      </c>
      <c r="BB92" s="29">
        <v>4.9699893919999996</v>
      </c>
      <c r="BC92" s="29">
        <v>1.5197268070000001</v>
      </c>
      <c r="BD92" s="29">
        <v>6.1718538699999996</v>
      </c>
      <c r="BE92" s="29">
        <v>0.24623506000000001</v>
      </c>
      <c r="BF92" s="29">
        <v>14.498582300000001</v>
      </c>
      <c r="BG92" s="29">
        <v>2.367464671</v>
      </c>
      <c r="BH92" s="29">
        <v>12.568093190000001</v>
      </c>
      <c r="BI92" s="29">
        <v>202.08257040000001</v>
      </c>
      <c r="BJ92" s="29">
        <v>9.0997289139999999</v>
      </c>
      <c r="BK92" s="29">
        <v>0.47060101399999998</v>
      </c>
      <c r="BL92" s="29">
        <v>0.44717318700000003</v>
      </c>
      <c r="BM92" s="29">
        <v>0.34618577699999997</v>
      </c>
      <c r="BN92" s="29">
        <v>0.21048191299999999</v>
      </c>
      <c r="BO92" s="29">
        <v>0.25309696500000001</v>
      </c>
    </row>
    <row r="93" spans="1:67" x14ac:dyDescent="0.35">
      <c r="A93" s="28">
        <v>44754</v>
      </c>
      <c r="B93" s="29" t="s">
        <v>88</v>
      </c>
      <c r="C93" s="29" t="s">
        <v>125</v>
      </c>
      <c r="D93" s="29">
        <v>1</v>
      </c>
      <c r="E93" s="30">
        <v>0.46319444444444446</v>
      </c>
      <c r="F93" s="29" t="s">
        <v>62</v>
      </c>
      <c r="G93" s="29" t="s">
        <v>63</v>
      </c>
      <c r="H93" s="29">
        <v>474.2</v>
      </c>
      <c r="I93" s="29">
        <v>3</v>
      </c>
      <c r="J93" s="29">
        <v>0.72599999999999998</v>
      </c>
      <c r="K93" s="29">
        <v>0.311</v>
      </c>
      <c r="L93" s="29">
        <v>80</v>
      </c>
      <c r="M93" s="29">
        <v>2</v>
      </c>
      <c r="N93" s="29">
        <v>0.309</v>
      </c>
      <c r="O93" s="29">
        <v>6.8000000000000005E-2</v>
      </c>
      <c r="P93" s="29">
        <v>-0.27400000000000002</v>
      </c>
      <c r="Q93" s="29">
        <v>12.38</v>
      </c>
      <c r="R93" s="29">
        <v>7.0000000000000001E-3</v>
      </c>
      <c r="S93" s="29">
        <v>4.0000000000000001E-3</v>
      </c>
      <c r="T93" s="29">
        <v>1.7999999999999999E-2</v>
      </c>
      <c r="U93" s="29">
        <v>34.366999999999997</v>
      </c>
      <c r="V93" s="29">
        <v>34.387</v>
      </c>
      <c r="W93" s="29">
        <v>36.390999999999998</v>
      </c>
      <c r="X93" s="29" t="s">
        <v>35</v>
      </c>
      <c r="Y93" s="29">
        <v>22.992000000000001</v>
      </c>
      <c r="Z93" s="29">
        <v>3.1509999999999998</v>
      </c>
      <c r="AA93" s="29">
        <v>1</v>
      </c>
      <c r="AB93" s="29">
        <v>2.0389179999999998E-3</v>
      </c>
      <c r="AC93" s="31">
        <v>0.16</v>
      </c>
      <c r="AD93" s="31">
        <f t="shared" si="27"/>
        <v>7.0000000000000007E-5</v>
      </c>
      <c r="AE93" s="33">
        <v>8.9664849122981502E-7</v>
      </c>
      <c r="AF93" s="38">
        <v>0.13999999999999996</v>
      </c>
      <c r="AG93" s="34">
        <v>24.8</v>
      </c>
      <c r="AH93" s="29">
        <f t="shared" si="28"/>
        <v>0.316</v>
      </c>
      <c r="AI93" s="35">
        <f t="shared" si="29"/>
        <v>1.8636011706843136E-10</v>
      </c>
      <c r="AJ93" s="36">
        <f t="shared" si="30"/>
        <v>4.811066366843872</v>
      </c>
      <c r="AK93" s="29">
        <f t="shared" si="31"/>
        <v>0.31639374203672233</v>
      </c>
      <c r="AL93" s="37">
        <f t="shared" si="32"/>
        <v>107175.77840140412</v>
      </c>
      <c r="AM93" s="29">
        <f t="shared" si="33"/>
        <v>1.9449999999999998E-4</v>
      </c>
      <c r="AN93" s="29">
        <f t="shared" si="34"/>
        <v>0.41854629373583041</v>
      </c>
      <c r="AO93" s="29">
        <f t="shared" si="35"/>
        <v>0.316</v>
      </c>
      <c r="AP93" s="29">
        <v>0.54947549697148834</v>
      </c>
      <c r="AQ93" s="29">
        <v>7080</v>
      </c>
      <c r="AR93" s="29">
        <v>129.43100000000001</v>
      </c>
      <c r="AS93" s="29">
        <v>0.18545816700000001</v>
      </c>
      <c r="AT93" s="29">
        <v>0.24623506000000001</v>
      </c>
      <c r="AU93" s="29">
        <v>0.33470077199999998</v>
      </c>
      <c r="AV93" s="29">
        <v>0.38378378400000002</v>
      </c>
      <c r="AW93" s="29">
        <v>0.86888888900000005</v>
      </c>
      <c r="AX93" s="29">
        <v>1.687619048</v>
      </c>
      <c r="AY93" s="29">
        <v>5.9533073930000002</v>
      </c>
      <c r="AZ93" s="29">
        <v>9.3795317730000001</v>
      </c>
      <c r="BA93" s="29">
        <v>12.644816049999999</v>
      </c>
      <c r="BB93" s="29">
        <v>4.9699893919999996</v>
      </c>
      <c r="BC93" s="29">
        <v>1.5197268070000001</v>
      </c>
      <c r="BD93" s="29">
        <v>6.1718538699999996</v>
      </c>
      <c r="BE93" s="29">
        <v>0.24623506000000001</v>
      </c>
      <c r="BF93" s="29">
        <v>14.498582300000001</v>
      </c>
      <c r="BG93" s="29">
        <v>2.367464671</v>
      </c>
      <c r="BH93" s="29">
        <v>12.568093190000001</v>
      </c>
      <c r="BI93" s="29">
        <v>202.08257040000001</v>
      </c>
      <c r="BJ93" s="29">
        <v>9.0997289139999999</v>
      </c>
      <c r="BK93" s="29">
        <v>0.47060101399999998</v>
      </c>
      <c r="BL93" s="29">
        <v>0.44717318700000003</v>
      </c>
      <c r="BM93" s="29">
        <v>0.34618577699999997</v>
      </c>
      <c r="BN93" s="29">
        <v>0.21048191299999999</v>
      </c>
      <c r="BO93" s="29">
        <v>0.25309696500000001</v>
      </c>
    </row>
    <row r="94" spans="1:67" x14ac:dyDescent="0.35">
      <c r="A94" s="28">
        <v>44754</v>
      </c>
      <c r="B94" s="29" t="s">
        <v>88</v>
      </c>
      <c r="C94" s="29" t="s">
        <v>125</v>
      </c>
      <c r="D94" s="29">
        <v>1</v>
      </c>
      <c r="E94" s="30">
        <v>0.46319444444444446</v>
      </c>
      <c r="F94" s="29" t="s">
        <v>62</v>
      </c>
      <c r="G94" s="29" t="s">
        <v>63</v>
      </c>
      <c r="H94" s="29">
        <v>474.2</v>
      </c>
      <c r="I94" s="29">
        <v>3</v>
      </c>
      <c r="J94" s="29">
        <v>0.72599999999999998</v>
      </c>
      <c r="K94" s="29">
        <v>0.311</v>
      </c>
      <c r="L94" s="29">
        <v>80</v>
      </c>
      <c r="M94" s="29">
        <v>2</v>
      </c>
      <c r="N94" s="29">
        <v>0.309</v>
      </c>
      <c r="O94" s="29">
        <v>6.8000000000000005E-2</v>
      </c>
      <c r="P94" s="29">
        <v>-0.27400000000000002</v>
      </c>
      <c r="Q94" s="29">
        <v>12.38</v>
      </c>
      <c r="R94" s="29">
        <v>7.0000000000000001E-3</v>
      </c>
      <c r="S94" s="29">
        <v>4.0000000000000001E-3</v>
      </c>
      <c r="T94" s="29">
        <v>1.7999999999999999E-2</v>
      </c>
      <c r="U94" s="29">
        <v>34.366999999999997</v>
      </c>
      <c r="V94" s="29">
        <v>34.387</v>
      </c>
      <c r="W94" s="29">
        <v>36.390999999999998</v>
      </c>
      <c r="X94" s="29" t="s">
        <v>35</v>
      </c>
      <c r="Y94" s="29">
        <v>22.992000000000001</v>
      </c>
      <c r="Z94" s="29">
        <v>3.1509999999999998</v>
      </c>
      <c r="AA94" s="29">
        <v>1</v>
      </c>
      <c r="AB94" s="29">
        <v>2.395646E-3</v>
      </c>
      <c r="AC94" s="31">
        <v>0.22</v>
      </c>
      <c r="AD94" s="31">
        <f t="shared" si="27"/>
        <v>7.0000000000000007E-5</v>
      </c>
      <c r="AE94" s="33">
        <v>8.9664849122981502E-7</v>
      </c>
      <c r="AF94" s="38">
        <v>0.19999999999999996</v>
      </c>
      <c r="AG94" s="34">
        <v>24.8</v>
      </c>
      <c r="AH94" s="29">
        <f t="shared" si="28"/>
        <v>0.316</v>
      </c>
      <c r="AI94" s="35">
        <f t="shared" si="29"/>
        <v>2.1896558322331714E-10</v>
      </c>
      <c r="AJ94" s="36">
        <f t="shared" si="30"/>
        <v>5.2149817112006778</v>
      </c>
      <c r="AK94" s="29">
        <f t="shared" si="31"/>
        <v>0.31639374203672233</v>
      </c>
      <c r="AL94" s="37">
        <f t="shared" si="32"/>
        <v>107175.77840140412</v>
      </c>
      <c r="AM94" s="29">
        <f t="shared" si="33"/>
        <v>1.9449999999999998E-4</v>
      </c>
      <c r="AN94" s="29">
        <f t="shared" si="34"/>
        <v>0.41854629373583041</v>
      </c>
      <c r="AO94" s="29">
        <f t="shared" si="35"/>
        <v>0.316</v>
      </c>
      <c r="AP94" s="29">
        <v>0.54947549697148834</v>
      </c>
      <c r="AQ94" s="29">
        <v>7080</v>
      </c>
      <c r="AR94" s="29">
        <v>129.43100000000001</v>
      </c>
      <c r="AS94" s="29">
        <v>0.18545816700000001</v>
      </c>
      <c r="AT94" s="29">
        <v>0.24623506000000001</v>
      </c>
      <c r="AU94" s="29">
        <v>0.33470077199999998</v>
      </c>
      <c r="AV94" s="29">
        <v>0.38378378400000002</v>
      </c>
      <c r="AW94" s="29">
        <v>0.86888888900000005</v>
      </c>
      <c r="AX94" s="29">
        <v>1.687619048</v>
      </c>
      <c r="AY94" s="29">
        <v>5.9533073930000002</v>
      </c>
      <c r="AZ94" s="29">
        <v>9.3795317730000001</v>
      </c>
      <c r="BA94" s="29">
        <v>12.644816049999999</v>
      </c>
      <c r="BB94" s="29">
        <v>4.9699893919999996</v>
      </c>
      <c r="BC94" s="29">
        <v>1.5197268070000001</v>
      </c>
      <c r="BD94" s="29">
        <v>6.1718538699999996</v>
      </c>
      <c r="BE94" s="29">
        <v>0.24623506000000001</v>
      </c>
      <c r="BF94" s="29">
        <v>14.498582300000001</v>
      </c>
      <c r="BG94" s="29">
        <v>2.367464671</v>
      </c>
      <c r="BH94" s="29">
        <v>12.568093190000001</v>
      </c>
      <c r="BI94" s="29">
        <v>202.08257040000001</v>
      </c>
      <c r="BJ94" s="29">
        <v>9.0997289139999999</v>
      </c>
      <c r="BK94" s="29">
        <v>0.47060101399999998</v>
      </c>
      <c r="BL94" s="29">
        <v>0.44717318700000003</v>
      </c>
      <c r="BM94" s="29">
        <v>0.34618577699999997</v>
      </c>
      <c r="BN94" s="29">
        <v>0.21048191299999999</v>
      </c>
      <c r="BO94" s="29">
        <v>0.25309696500000001</v>
      </c>
    </row>
    <row r="95" spans="1:67" x14ac:dyDescent="0.35">
      <c r="A95" s="28">
        <v>44754</v>
      </c>
      <c r="B95" s="29" t="s">
        <v>88</v>
      </c>
      <c r="C95" s="29" t="s">
        <v>125</v>
      </c>
      <c r="D95" s="29">
        <v>1</v>
      </c>
      <c r="E95" s="30">
        <v>0.46319444444444446</v>
      </c>
      <c r="F95" s="29" t="s">
        <v>62</v>
      </c>
      <c r="G95" s="29" t="s">
        <v>63</v>
      </c>
      <c r="H95" s="29">
        <v>474.2</v>
      </c>
      <c r="I95" s="29">
        <v>3</v>
      </c>
      <c r="J95" s="29">
        <v>0.72599999999999998</v>
      </c>
      <c r="K95" s="29">
        <v>0.311</v>
      </c>
      <c r="L95" s="29">
        <v>80</v>
      </c>
      <c r="M95" s="29">
        <v>2</v>
      </c>
      <c r="N95" s="29">
        <v>0.309</v>
      </c>
      <c r="O95" s="29">
        <v>6.8000000000000005E-2</v>
      </c>
      <c r="P95" s="29">
        <v>-0.27400000000000002</v>
      </c>
      <c r="Q95" s="29">
        <v>12.38</v>
      </c>
      <c r="R95" s="29">
        <v>7.0000000000000001E-3</v>
      </c>
      <c r="S95" s="29">
        <v>4.0000000000000001E-3</v>
      </c>
      <c r="T95" s="29">
        <v>1.7999999999999999E-2</v>
      </c>
      <c r="U95" s="29">
        <v>34.366999999999997</v>
      </c>
      <c r="V95" s="29">
        <v>34.387</v>
      </c>
      <c r="W95" s="29">
        <v>36.390999999999998</v>
      </c>
      <c r="X95" s="29" t="s">
        <v>35</v>
      </c>
      <c r="Y95" s="29">
        <v>22.992000000000001</v>
      </c>
      <c r="Z95" s="29">
        <v>3.1509999999999998</v>
      </c>
      <c r="AA95" s="29">
        <v>1</v>
      </c>
      <c r="AB95" s="29">
        <v>1.7346250000000001E-3</v>
      </c>
      <c r="AC95" s="31">
        <v>0.28000000000000003</v>
      </c>
      <c r="AD95" s="31">
        <f t="shared" si="27"/>
        <v>7.0000000000000007E-5</v>
      </c>
      <c r="AE95" s="33">
        <v>8.9664849122981502E-7</v>
      </c>
      <c r="AF95" s="38">
        <v>0.25999999999999995</v>
      </c>
      <c r="AG95" s="34">
        <v>24.8</v>
      </c>
      <c r="AH95" s="29">
        <f t="shared" si="28"/>
        <v>0.316</v>
      </c>
      <c r="AI95" s="35">
        <f t="shared" si="29"/>
        <v>1.5854728736998145E-10</v>
      </c>
      <c r="AJ95" s="36">
        <f t="shared" si="30"/>
        <v>4.4375603104370818</v>
      </c>
      <c r="AK95" s="29">
        <f t="shared" si="31"/>
        <v>0.31639374203672233</v>
      </c>
      <c r="AL95" s="37">
        <f t="shared" si="32"/>
        <v>107175.77840140412</v>
      </c>
      <c r="AM95" s="29">
        <f t="shared" si="33"/>
        <v>1.9449999999999998E-4</v>
      </c>
      <c r="AN95" s="29">
        <f t="shared" si="34"/>
        <v>0.41854629373583041</v>
      </c>
      <c r="AO95" s="29">
        <f t="shared" si="35"/>
        <v>0.316</v>
      </c>
      <c r="AP95" s="29">
        <v>0.54947549697148834</v>
      </c>
      <c r="AQ95" s="29">
        <v>7080</v>
      </c>
      <c r="AR95" s="29">
        <v>129.43100000000001</v>
      </c>
      <c r="AS95" s="29">
        <v>0.18545816700000001</v>
      </c>
      <c r="AT95" s="29">
        <v>0.24623506000000001</v>
      </c>
      <c r="AU95" s="29">
        <v>0.33470077199999998</v>
      </c>
      <c r="AV95" s="29">
        <v>0.38378378400000002</v>
      </c>
      <c r="AW95" s="29">
        <v>0.86888888900000005</v>
      </c>
      <c r="AX95" s="29">
        <v>1.687619048</v>
      </c>
      <c r="AY95" s="29">
        <v>5.9533073930000002</v>
      </c>
      <c r="AZ95" s="29">
        <v>9.3795317730000001</v>
      </c>
      <c r="BA95" s="29">
        <v>12.644816049999999</v>
      </c>
      <c r="BB95" s="29">
        <v>4.9699893919999996</v>
      </c>
      <c r="BC95" s="29">
        <v>1.5197268070000001</v>
      </c>
      <c r="BD95" s="29">
        <v>6.1718538699999996</v>
      </c>
      <c r="BE95" s="29">
        <v>0.24623506000000001</v>
      </c>
      <c r="BF95" s="29">
        <v>14.498582300000001</v>
      </c>
      <c r="BG95" s="29">
        <v>2.367464671</v>
      </c>
      <c r="BH95" s="29">
        <v>12.568093190000001</v>
      </c>
      <c r="BI95" s="29">
        <v>202.08257040000001</v>
      </c>
      <c r="BJ95" s="29">
        <v>9.0997289139999999</v>
      </c>
      <c r="BK95" s="29">
        <v>0.47060101399999998</v>
      </c>
      <c r="BL95" s="29">
        <v>0.44717318700000003</v>
      </c>
      <c r="BM95" s="29">
        <v>0.34618577699999997</v>
      </c>
      <c r="BN95" s="29">
        <v>0.21048191299999999</v>
      </c>
      <c r="BO95" s="29">
        <v>0.25309696500000001</v>
      </c>
    </row>
    <row r="96" spans="1:67" x14ac:dyDescent="0.35">
      <c r="A96" s="28">
        <v>44754</v>
      </c>
      <c r="B96" s="29" t="s">
        <v>88</v>
      </c>
      <c r="C96" s="29" t="s">
        <v>125</v>
      </c>
      <c r="D96" s="29">
        <v>1</v>
      </c>
      <c r="E96" s="30">
        <v>0.46319444444444446</v>
      </c>
      <c r="F96" s="29" t="s">
        <v>62</v>
      </c>
      <c r="G96" s="29" t="s">
        <v>63</v>
      </c>
      <c r="H96" s="29">
        <v>474.2</v>
      </c>
      <c r="I96" s="29">
        <v>3</v>
      </c>
      <c r="J96" s="29">
        <v>0.72599999999999998</v>
      </c>
      <c r="K96" s="29">
        <v>0.311</v>
      </c>
      <c r="L96" s="29">
        <v>80</v>
      </c>
      <c r="M96" s="29">
        <v>2</v>
      </c>
      <c r="N96" s="29">
        <v>0.309</v>
      </c>
      <c r="O96" s="29">
        <v>6.8000000000000005E-2</v>
      </c>
      <c r="P96" s="29">
        <v>-0.27400000000000002</v>
      </c>
      <c r="Q96" s="29">
        <v>12.38</v>
      </c>
      <c r="R96" s="29">
        <v>7.0000000000000001E-3</v>
      </c>
      <c r="S96" s="29">
        <v>4.0000000000000001E-3</v>
      </c>
      <c r="T96" s="29">
        <v>1.7999999999999999E-2</v>
      </c>
      <c r="U96" s="29">
        <v>34.366999999999997</v>
      </c>
      <c r="V96" s="29">
        <v>34.387</v>
      </c>
      <c r="W96" s="29">
        <v>36.390999999999998</v>
      </c>
      <c r="X96" s="29" t="s">
        <v>35</v>
      </c>
      <c r="Y96" s="29">
        <v>22.992000000000001</v>
      </c>
      <c r="Z96" s="29">
        <v>3.1509999999999998</v>
      </c>
      <c r="AA96" s="29">
        <v>1</v>
      </c>
      <c r="AB96" s="29">
        <v>1.7432179999999999E-3</v>
      </c>
      <c r="AC96" s="31">
        <v>0.34</v>
      </c>
      <c r="AD96" s="31">
        <f t="shared" si="27"/>
        <v>7.0000000000000007E-5</v>
      </c>
      <c r="AE96" s="33">
        <v>8.9664849122981502E-7</v>
      </c>
      <c r="AF96" s="38">
        <v>0.31999999999999995</v>
      </c>
      <c r="AG96" s="34">
        <v>24.8</v>
      </c>
      <c r="AH96" s="29">
        <f t="shared" si="28"/>
        <v>0.316</v>
      </c>
      <c r="AI96" s="35">
        <f t="shared" si="29"/>
        <v>1.5933270026347152E-10</v>
      </c>
      <c r="AJ96" s="36">
        <f t="shared" si="30"/>
        <v>4.4485381436160827</v>
      </c>
      <c r="AK96" s="29">
        <f t="shared" si="31"/>
        <v>0.31639374203672233</v>
      </c>
      <c r="AL96" s="37">
        <f t="shared" si="32"/>
        <v>107175.77840140412</v>
      </c>
      <c r="AM96" s="29">
        <f t="shared" si="33"/>
        <v>1.9449999999999998E-4</v>
      </c>
      <c r="AN96" s="29">
        <f t="shared" si="34"/>
        <v>0.41854629373583041</v>
      </c>
      <c r="AO96" s="29">
        <f t="shared" si="35"/>
        <v>0.316</v>
      </c>
      <c r="AP96" s="29">
        <v>0.54947549697148834</v>
      </c>
      <c r="AQ96" s="29">
        <v>7080</v>
      </c>
      <c r="AR96" s="29">
        <v>129.43100000000001</v>
      </c>
      <c r="AS96" s="29">
        <v>0.18545816700000001</v>
      </c>
      <c r="AT96" s="29">
        <v>0.24623506000000001</v>
      </c>
      <c r="AU96" s="29">
        <v>0.33470077199999998</v>
      </c>
      <c r="AV96" s="29">
        <v>0.38378378400000002</v>
      </c>
      <c r="AW96" s="29">
        <v>0.86888888900000005</v>
      </c>
      <c r="AX96" s="29">
        <v>1.687619048</v>
      </c>
      <c r="AY96" s="29">
        <v>5.9533073930000002</v>
      </c>
      <c r="AZ96" s="29">
        <v>9.3795317730000001</v>
      </c>
      <c r="BA96" s="29">
        <v>12.644816049999999</v>
      </c>
      <c r="BB96" s="29">
        <v>4.9699893919999996</v>
      </c>
      <c r="BC96" s="29">
        <v>1.5197268070000001</v>
      </c>
      <c r="BD96" s="29">
        <v>6.1718538699999996</v>
      </c>
      <c r="BE96" s="29">
        <v>0.24623506000000001</v>
      </c>
      <c r="BF96" s="29">
        <v>14.498582300000001</v>
      </c>
      <c r="BG96" s="29">
        <v>2.367464671</v>
      </c>
      <c r="BH96" s="29">
        <v>12.568093190000001</v>
      </c>
      <c r="BI96" s="29">
        <v>202.08257040000001</v>
      </c>
      <c r="BJ96" s="29">
        <v>9.0997289139999999</v>
      </c>
      <c r="BK96" s="29">
        <v>0.47060101399999998</v>
      </c>
      <c r="BL96" s="29">
        <v>0.44717318700000003</v>
      </c>
      <c r="BM96" s="29">
        <v>0.34618577699999997</v>
      </c>
      <c r="BN96" s="29">
        <v>0.21048191299999999</v>
      </c>
      <c r="BO96" s="29">
        <v>0.25309696500000001</v>
      </c>
    </row>
    <row r="97" spans="1:67" x14ac:dyDescent="0.35">
      <c r="A97" s="28">
        <v>44754</v>
      </c>
      <c r="B97" s="29" t="s">
        <v>88</v>
      </c>
      <c r="C97" s="29" t="s">
        <v>125</v>
      </c>
      <c r="D97" s="29">
        <v>1</v>
      </c>
      <c r="E97" s="30">
        <v>0.46319444444444446</v>
      </c>
      <c r="F97" s="29" t="s">
        <v>62</v>
      </c>
      <c r="G97" s="29" t="s">
        <v>63</v>
      </c>
      <c r="H97" s="29">
        <v>474.2</v>
      </c>
      <c r="I97" s="29">
        <v>3</v>
      </c>
      <c r="J97" s="29">
        <v>0.72599999999999998</v>
      </c>
      <c r="K97" s="29">
        <v>0.311</v>
      </c>
      <c r="L97" s="29">
        <v>80</v>
      </c>
      <c r="M97" s="29">
        <v>2</v>
      </c>
      <c r="N97" s="29">
        <v>0.309</v>
      </c>
      <c r="O97" s="29">
        <v>6.8000000000000005E-2</v>
      </c>
      <c r="P97" s="29">
        <v>-0.27400000000000002</v>
      </c>
      <c r="Q97" s="29">
        <v>12.38</v>
      </c>
      <c r="R97" s="29">
        <v>7.0000000000000001E-3</v>
      </c>
      <c r="S97" s="29">
        <v>4.0000000000000001E-3</v>
      </c>
      <c r="T97" s="29">
        <v>1.7999999999999999E-2</v>
      </c>
      <c r="U97" s="29">
        <v>34.366999999999997</v>
      </c>
      <c r="V97" s="29">
        <v>34.387</v>
      </c>
      <c r="W97" s="29">
        <v>36.390999999999998</v>
      </c>
      <c r="X97" s="29" t="s">
        <v>35</v>
      </c>
      <c r="Y97" s="29">
        <v>22.992000000000001</v>
      </c>
      <c r="Z97" s="29">
        <v>3.1509999999999998</v>
      </c>
      <c r="AA97" s="29">
        <v>1</v>
      </c>
      <c r="AB97" s="29">
        <v>1.5887329999999999E-3</v>
      </c>
      <c r="AC97" s="31">
        <v>0.4</v>
      </c>
      <c r="AD97" s="31">
        <f t="shared" si="27"/>
        <v>7.0000000000000007E-5</v>
      </c>
      <c r="AE97" s="33">
        <v>8.9664849122981502E-7</v>
      </c>
      <c r="AF97" s="38">
        <v>0.37999999999999995</v>
      </c>
      <c r="AG97" s="34">
        <v>24.8</v>
      </c>
      <c r="AH97" s="29">
        <f t="shared" si="28"/>
        <v>0.316</v>
      </c>
      <c r="AI97" s="35">
        <f t="shared" si="29"/>
        <v>1.4521254305983869E-10</v>
      </c>
      <c r="AJ97" s="36">
        <f t="shared" si="30"/>
        <v>4.2468500420205881</v>
      </c>
      <c r="AK97" s="29">
        <f t="shared" si="31"/>
        <v>0.31639374203672233</v>
      </c>
      <c r="AL97" s="37">
        <f t="shared" si="32"/>
        <v>107175.77840140412</v>
      </c>
      <c r="AM97" s="29">
        <f t="shared" si="33"/>
        <v>1.9449999999999998E-4</v>
      </c>
      <c r="AN97" s="29">
        <f t="shared" si="34"/>
        <v>0.41854629373583041</v>
      </c>
      <c r="AO97" s="29">
        <f t="shared" si="35"/>
        <v>0.316</v>
      </c>
      <c r="AP97" s="29">
        <v>0.54947549697148834</v>
      </c>
      <c r="AQ97" s="29">
        <v>7080</v>
      </c>
      <c r="AR97" s="29">
        <v>129.43100000000001</v>
      </c>
      <c r="AS97" s="29">
        <v>0.18545816700000001</v>
      </c>
      <c r="AT97" s="29">
        <v>0.24623506000000001</v>
      </c>
      <c r="AU97" s="29">
        <v>0.33470077199999998</v>
      </c>
      <c r="AV97" s="29">
        <v>0.38378378400000002</v>
      </c>
      <c r="AW97" s="29">
        <v>0.86888888900000005</v>
      </c>
      <c r="AX97" s="29">
        <v>1.687619048</v>
      </c>
      <c r="AY97" s="29">
        <v>5.9533073930000002</v>
      </c>
      <c r="AZ97" s="29">
        <v>9.3795317730000001</v>
      </c>
      <c r="BA97" s="29">
        <v>12.644816049999999</v>
      </c>
      <c r="BB97" s="29">
        <v>4.9699893919999996</v>
      </c>
      <c r="BC97" s="29">
        <v>1.5197268070000001</v>
      </c>
      <c r="BD97" s="29">
        <v>6.1718538699999996</v>
      </c>
      <c r="BE97" s="29">
        <v>0.24623506000000001</v>
      </c>
      <c r="BF97" s="29">
        <v>14.498582300000001</v>
      </c>
      <c r="BG97" s="29">
        <v>2.367464671</v>
      </c>
      <c r="BH97" s="29">
        <v>12.568093190000001</v>
      </c>
      <c r="BI97" s="29">
        <v>202.08257040000001</v>
      </c>
      <c r="BJ97" s="29">
        <v>9.0997289139999999</v>
      </c>
      <c r="BK97" s="29">
        <v>0.47060101399999998</v>
      </c>
      <c r="BL97" s="29">
        <v>0.44717318700000003</v>
      </c>
      <c r="BM97" s="29">
        <v>0.34618577699999997</v>
      </c>
      <c r="BN97" s="29">
        <v>0.21048191299999999</v>
      </c>
      <c r="BO97" s="29">
        <v>0.25309696500000001</v>
      </c>
    </row>
    <row r="98" spans="1:67" x14ac:dyDescent="0.35">
      <c r="A98" s="28">
        <v>44754</v>
      </c>
      <c r="B98" s="29" t="s">
        <v>88</v>
      </c>
      <c r="C98" s="29" t="s">
        <v>125</v>
      </c>
      <c r="D98" s="29">
        <v>1</v>
      </c>
      <c r="E98" s="30">
        <v>0.46319444444444446</v>
      </c>
      <c r="F98" s="29" t="s">
        <v>62</v>
      </c>
      <c r="G98" s="29" t="s">
        <v>63</v>
      </c>
      <c r="H98" s="29">
        <v>474.2</v>
      </c>
      <c r="I98" s="29">
        <v>3</v>
      </c>
      <c r="J98" s="29">
        <v>0.72599999999999998</v>
      </c>
      <c r="K98" s="29">
        <v>0.311</v>
      </c>
      <c r="L98" s="29">
        <v>80</v>
      </c>
      <c r="M98" s="29">
        <v>2</v>
      </c>
      <c r="N98" s="29">
        <v>0.309</v>
      </c>
      <c r="O98" s="29">
        <v>6.8000000000000005E-2</v>
      </c>
      <c r="P98" s="29">
        <v>-0.27400000000000002</v>
      </c>
      <c r="Q98" s="29">
        <v>12.38</v>
      </c>
      <c r="R98" s="29">
        <v>7.0000000000000001E-3</v>
      </c>
      <c r="S98" s="29">
        <v>4.0000000000000001E-3</v>
      </c>
      <c r="T98" s="29">
        <v>1.7999999999999999E-2</v>
      </c>
      <c r="U98" s="29">
        <v>34.366999999999997</v>
      </c>
      <c r="V98" s="29">
        <v>34.387</v>
      </c>
      <c r="W98" s="29">
        <v>36.390999999999998</v>
      </c>
      <c r="X98" s="29" t="s">
        <v>35</v>
      </c>
      <c r="Y98" s="29">
        <v>22.992000000000001</v>
      </c>
      <c r="Z98" s="29">
        <v>3.1509999999999998</v>
      </c>
      <c r="AA98" s="29">
        <v>1</v>
      </c>
      <c r="AB98" s="29">
        <v>3.7053299999999998E-4</v>
      </c>
      <c r="AC98" s="31">
        <v>0.46</v>
      </c>
      <c r="AD98" s="31">
        <f t="shared" si="27"/>
        <v>7.0000000000000007E-5</v>
      </c>
      <c r="AE98" s="33">
        <v>8.9664849122981502E-7</v>
      </c>
      <c r="AF98" s="38">
        <v>0.43999999999999995</v>
      </c>
      <c r="AG98" s="34">
        <v>24.8</v>
      </c>
      <c r="AH98" s="29">
        <f t="shared" si="28"/>
        <v>0.316</v>
      </c>
      <c r="AI98" s="35">
        <f t="shared" si="29"/>
        <v>3.3867263547487976E-11</v>
      </c>
      <c r="AJ98" s="36">
        <f t="shared" si="30"/>
        <v>2.0509492510029768</v>
      </c>
      <c r="AK98" s="29">
        <f t="shared" si="31"/>
        <v>0.31639374203672233</v>
      </c>
      <c r="AL98" s="37">
        <f t="shared" si="32"/>
        <v>107175.77840140412</v>
      </c>
      <c r="AM98" s="29">
        <f t="shared" si="33"/>
        <v>1.9449999999999998E-4</v>
      </c>
      <c r="AN98" s="29">
        <f t="shared" si="34"/>
        <v>0.41854629373583041</v>
      </c>
      <c r="AO98" s="29">
        <f t="shared" si="35"/>
        <v>0.316</v>
      </c>
      <c r="AP98" s="29">
        <v>0.54947549697148834</v>
      </c>
      <c r="AQ98" s="29">
        <v>7080</v>
      </c>
      <c r="AR98" s="29">
        <v>129.43100000000001</v>
      </c>
      <c r="AS98" s="29">
        <v>0.18545816700000001</v>
      </c>
      <c r="AT98" s="29">
        <v>0.24623506000000001</v>
      </c>
      <c r="AU98" s="29">
        <v>0.33470077199999998</v>
      </c>
      <c r="AV98" s="29">
        <v>0.38378378400000002</v>
      </c>
      <c r="AW98" s="29">
        <v>0.86888888900000005</v>
      </c>
      <c r="AX98" s="29">
        <v>1.687619048</v>
      </c>
      <c r="AY98" s="29">
        <v>5.9533073930000002</v>
      </c>
      <c r="AZ98" s="29">
        <v>9.3795317730000001</v>
      </c>
      <c r="BA98" s="29">
        <v>12.644816049999999</v>
      </c>
      <c r="BB98" s="29">
        <v>4.9699893919999996</v>
      </c>
      <c r="BC98" s="29">
        <v>1.5197268070000001</v>
      </c>
      <c r="BD98" s="29">
        <v>6.1718538699999996</v>
      </c>
      <c r="BE98" s="29">
        <v>0.24623506000000001</v>
      </c>
      <c r="BF98" s="29">
        <v>14.498582300000001</v>
      </c>
      <c r="BG98" s="29">
        <v>2.367464671</v>
      </c>
      <c r="BH98" s="29">
        <v>12.568093190000001</v>
      </c>
      <c r="BI98" s="29">
        <v>202.08257040000001</v>
      </c>
      <c r="BJ98" s="29">
        <v>9.0997289139999999</v>
      </c>
      <c r="BK98" s="29">
        <v>0.47060101399999998</v>
      </c>
      <c r="BL98" s="29">
        <v>0.44717318700000003</v>
      </c>
      <c r="BM98" s="29">
        <v>0.34618577699999997</v>
      </c>
      <c r="BN98" s="29">
        <v>0.21048191299999999</v>
      </c>
      <c r="BO98" s="29">
        <v>0.25309696500000001</v>
      </c>
    </row>
    <row r="99" spans="1:67" x14ac:dyDescent="0.35">
      <c r="A99" s="17">
        <v>44754</v>
      </c>
      <c r="B99" s="18" t="s">
        <v>88</v>
      </c>
      <c r="C99" s="18" t="s">
        <v>126</v>
      </c>
      <c r="D99" s="18">
        <v>2</v>
      </c>
      <c r="E99" s="19">
        <v>0.4649537037037037</v>
      </c>
      <c r="F99" s="18" t="s">
        <v>64</v>
      </c>
      <c r="G99" s="18" t="s">
        <v>65</v>
      </c>
      <c r="H99" s="18">
        <v>474.2</v>
      </c>
      <c r="I99" s="18">
        <v>4</v>
      </c>
      <c r="J99" s="18">
        <v>0.97099999999999997</v>
      </c>
      <c r="K99" s="18">
        <v>0.41899999999999998</v>
      </c>
      <c r="L99" s="18">
        <v>80</v>
      </c>
      <c r="M99" s="18">
        <v>1</v>
      </c>
      <c r="N99" s="18">
        <v>0.48799999999999999</v>
      </c>
      <c r="O99" s="18">
        <v>8.5000000000000006E-2</v>
      </c>
      <c r="P99" s="18">
        <v>-0.36499999999999999</v>
      </c>
      <c r="Q99" s="18">
        <v>9.9269999999999996</v>
      </c>
      <c r="R99" s="18">
        <v>8.0000000000000002E-3</v>
      </c>
      <c r="S99" s="18">
        <v>3.0000000000000001E-3</v>
      </c>
      <c r="T99" s="18">
        <v>1.2E-2</v>
      </c>
      <c r="U99" s="18">
        <v>34.747</v>
      </c>
      <c r="V99" s="18">
        <v>34.942</v>
      </c>
      <c r="W99" s="18">
        <v>36.991</v>
      </c>
      <c r="X99" s="18" t="s">
        <v>35</v>
      </c>
      <c r="Y99" s="18">
        <v>22.96</v>
      </c>
      <c r="Z99" s="18">
        <v>3.452</v>
      </c>
      <c r="AA99" s="18">
        <v>1</v>
      </c>
      <c r="AB99" s="21">
        <v>1.477468E-3</v>
      </c>
      <c r="AC99" s="27">
        <v>1.9999999999999962E-2</v>
      </c>
      <c r="AD99" s="20">
        <f t="shared" si="27"/>
        <v>7.0000000000000007E-5</v>
      </c>
      <c r="AE99" s="22">
        <v>8.9664849122981502E-7</v>
      </c>
      <c r="AF99" s="27">
        <v>1.9999999999999962E-2</v>
      </c>
      <c r="AG99" s="23">
        <v>24.8</v>
      </c>
      <c r="AH99" s="18">
        <f t="shared" si="28"/>
        <v>0.496</v>
      </c>
      <c r="AI99" s="24">
        <f t="shared" si="29"/>
        <v>1.3504275770033969E-10</v>
      </c>
      <c r="AJ99" s="25">
        <f t="shared" si="30"/>
        <v>6.4282847096911668</v>
      </c>
      <c r="AK99" s="18">
        <f t="shared" si="31"/>
        <v>0.4953473528747277</v>
      </c>
      <c r="AL99" s="26">
        <f t="shared" si="32"/>
        <v>228040.31011032269</v>
      </c>
      <c r="AM99" s="18">
        <f t="shared" si="33"/>
        <v>1.0850000000000001E-4</v>
      </c>
      <c r="AN99" s="18">
        <f t="shared" si="34"/>
        <v>0.61529992686493962</v>
      </c>
      <c r="AO99" s="18">
        <f t="shared" si="35"/>
        <v>0.496</v>
      </c>
      <c r="AP99" s="18">
        <v>0.45764717526181431</v>
      </c>
      <c r="AQ99" s="18">
        <v>9240</v>
      </c>
      <c r="AR99" s="18">
        <v>129.40799999999999</v>
      </c>
      <c r="AS99" s="18">
        <v>0.14092391300000001</v>
      </c>
      <c r="AT99" s="18">
        <v>0.187652174</v>
      </c>
      <c r="AU99" s="18">
        <v>0.257300205</v>
      </c>
      <c r="AV99" s="18">
        <v>0.29400614800000002</v>
      </c>
      <c r="AW99" s="18">
        <v>0.44082991799999999</v>
      </c>
      <c r="AX99" s="18">
        <v>0.57091836699999998</v>
      </c>
      <c r="AY99" s="18">
        <v>1.3710317460000001</v>
      </c>
      <c r="AZ99" s="18">
        <v>4.7893333330000001</v>
      </c>
      <c r="BA99" s="18">
        <v>8.1563218390000003</v>
      </c>
      <c r="BB99" s="18">
        <v>3.7095717659999998</v>
      </c>
      <c r="BC99" s="18">
        <v>0.948013086</v>
      </c>
      <c r="BD99" s="18">
        <v>5.0519696439999997</v>
      </c>
      <c r="BE99" s="18">
        <v>0.187652174</v>
      </c>
      <c r="BF99" s="18">
        <v>14.675247389999999</v>
      </c>
      <c r="BG99" s="18">
        <v>2.2231013239999999</v>
      </c>
      <c r="BH99" s="18">
        <v>12.481452519999999</v>
      </c>
      <c r="BI99" s="18">
        <v>197.01892090000001</v>
      </c>
      <c r="BJ99" s="18">
        <v>4.0512525869999996</v>
      </c>
      <c r="BK99" s="18">
        <v>1.0743705960000001</v>
      </c>
      <c r="BL99" s="18">
        <v>0.52075735599999995</v>
      </c>
      <c r="BM99" s="18">
        <v>0.37917790699999998</v>
      </c>
      <c r="BN99" s="18">
        <v>0.22483656899999999</v>
      </c>
      <c r="BO99" s="18">
        <v>0.28659673000000002</v>
      </c>
    </row>
    <row r="100" spans="1:67" x14ac:dyDescent="0.35">
      <c r="A100" s="17">
        <v>44754</v>
      </c>
      <c r="B100" s="18" t="s">
        <v>88</v>
      </c>
      <c r="C100" s="18" t="s">
        <v>126</v>
      </c>
      <c r="D100" s="18">
        <v>2</v>
      </c>
      <c r="E100" s="19">
        <v>0.4649537037037037</v>
      </c>
      <c r="F100" s="18" t="s">
        <v>64</v>
      </c>
      <c r="G100" s="18" t="s">
        <v>65</v>
      </c>
      <c r="H100" s="18">
        <v>474.2</v>
      </c>
      <c r="I100" s="18">
        <v>4</v>
      </c>
      <c r="J100" s="18">
        <v>0.97099999999999997</v>
      </c>
      <c r="K100" s="18">
        <v>0.41899999999999998</v>
      </c>
      <c r="L100" s="18">
        <v>80</v>
      </c>
      <c r="M100" s="18">
        <v>1</v>
      </c>
      <c r="N100" s="18">
        <v>0.48799999999999999</v>
      </c>
      <c r="O100" s="18">
        <v>8.5000000000000006E-2</v>
      </c>
      <c r="P100" s="18">
        <v>-0.36499999999999999</v>
      </c>
      <c r="Q100" s="18">
        <v>9.9269999999999996</v>
      </c>
      <c r="R100" s="18">
        <v>8.0000000000000002E-3</v>
      </c>
      <c r="S100" s="18">
        <v>3.0000000000000001E-3</v>
      </c>
      <c r="T100" s="18">
        <v>1.2E-2</v>
      </c>
      <c r="U100" s="18">
        <v>34.747</v>
      </c>
      <c r="V100" s="18">
        <v>34.942</v>
      </c>
      <c r="W100" s="18">
        <v>36.991</v>
      </c>
      <c r="X100" s="18" t="s">
        <v>35</v>
      </c>
      <c r="Y100" s="18">
        <v>22.96</v>
      </c>
      <c r="Z100" s="18">
        <v>3.452</v>
      </c>
      <c r="AA100" s="18">
        <v>1</v>
      </c>
      <c r="AB100" s="18">
        <v>1.9776759999999998E-3</v>
      </c>
      <c r="AC100" s="27">
        <v>7.999999999999996E-2</v>
      </c>
      <c r="AD100" s="20">
        <f t="shared" si="27"/>
        <v>7.0000000000000007E-5</v>
      </c>
      <c r="AE100" s="22">
        <v>8.9664849122981502E-7</v>
      </c>
      <c r="AF100" s="27">
        <v>7.999999999999996E-2</v>
      </c>
      <c r="AG100" s="23">
        <v>24.8</v>
      </c>
      <c r="AH100" s="18">
        <f t="shared" si="28"/>
        <v>0.496</v>
      </c>
      <c r="AI100" s="24">
        <f t="shared" si="29"/>
        <v>1.8076250780238689E-10</v>
      </c>
      <c r="AJ100" s="25">
        <f t="shared" si="30"/>
        <v>7.4372714579654557</v>
      </c>
      <c r="AK100" s="18">
        <f t="shared" si="31"/>
        <v>0.4953473528747277</v>
      </c>
      <c r="AL100" s="26">
        <f t="shared" si="32"/>
        <v>228040.31011032269</v>
      </c>
      <c r="AM100" s="18">
        <f t="shared" si="33"/>
        <v>1.0850000000000001E-4</v>
      </c>
      <c r="AN100" s="18">
        <f t="shared" si="34"/>
        <v>0.61529992686493962</v>
      </c>
      <c r="AO100" s="18">
        <f t="shared" si="35"/>
        <v>0.496</v>
      </c>
      <c r="AP100" s="18">
        <v>0.45764717526181431</v>
      </c>
      <c r="AQ100" s="18">
        <v>9240</v>
      </c>
      <c r="AR100" s="18">
        <v>129.40799999999999</v>
      </c>
      <c r="AS100" s="18">
        <v>0.14092391300000001</v>
      </c>
      <c r="AT100" s="18">
        <v>0.187652174</v>
      </c>
      <c r="AU100" s="18">
        <v>0.257300205</v>
      </c>
      <c r="AV100" s="18">
        <v>0.29400614800000002</v>
      </c>
      <c r="AW100" s="18">
        <v>0.44082991799999999</v>
      </c>
      <c r="AX100" s="18">
        <v>0.57091836699999998</v>
      </c>
      <c r="AY100" s="18">
        <v>1.3710317460000001</v>
      </c>
      <c r="AZ100" s="18">
        <v>4.7893333330000001</v>
      </c>
      <c r="BA100" s="18">
        <v>8.1563218390000003</v>
      </c>
      <c r="BB100" s="18">
        <v>3.7095717659999998</v>
      </c>
      <c r="BC100" s="18">
        <v>0.948013086</v>
      </c>
      <c r="BD100" s="18">
        <v>5.0519696439999997</v>
      </c>
      <c r="BE100" s="18">
        <v>0.187652174</v>
      </c>
      <c r="BF100" s="18">
        <v>14.675247389999999</v>
      </c>
      <c r="BG100" s="18">
        <v>2.2231013239999999</v>
      </c>
      <c r="BH100" s="18">
        <v>12.481452519999999</v>
      </c>
      <c r="BI100" s="18">
        <v>197.01892090000001</v>
      </c>
      <c r="BJ100" s="18">
        <v>4.0512525869999996</v>
      </c>
      <c r="BK100" s="18">
        <v>1.0743705960000001</v>
      </c>
      <c r="BL100" s="18">
        <v>0.52075735599999995</v>
      </c>
      <c r="BM100" s="18">
        <v>0.37917790699999998</v>
      </c>
      <c r="BN100" s="18">
        <v>0.22483656899999999</v>
      </c>
      <c r="BO100" s="18">
        <v>0.28659673000000002</v>
      </c>
    </row>
    <row r="101" spans="1:67" x14ac:dyDescent="0.35">
      <c r="A101" s="17">
        <v>44754</v>
      </c>
      <c r="B101" s="18" t="s">
        <v>88</v>
      </c>
      <c r="C101" s="18" t="s">
        <v>126</v>
      </c>
      <c r="D101" s="18">
        <v>2</v>
      </c>
      <c r="E101" s="19">
        <v>0.4649537037037037</v>
      </c>
      <c r="F101" s="18" t="s">
        <v>64</v>
      </c>
      <c r="G101" s="18" t="s">
        <v>65</v>
      </c>
      <c r="H101" s="18">
        <v>474.2</v>
      </c>
      <c r="I101" s="18">
        <v>4</v>
      </c>
      <c r="J101" s="18">
        <v>0.97099999999999997</v>
      </c>
      <c r="K101" s="18">
        <v>0.41899999999999998</v>
      </c>
      <c r="L101" s="18">
        <v>80</v>
      </c>
      <c r="M101" s="18">
        <v>1</v>
      </c>
      <c r="N101" s="18">
        <v>0.48799999999999999</v>
      </c>
      <c r="O101" s="18">
        <v>8.5000000000000006E-2</v>
      </c>
      <c r="P101" s="18">
        <v>-0.36499999999999999</v>
      </c>
      <c r="Q101" s="18">
        <v>9.9269999999999996</v>
      </c>
      <c r="R101" s="18">
        <v>8.0000000000000002E-3</v>
      </c>
      <c r="S101" s="18">
        <v>3.0000000000000001E-3</v>
      </c>
      <c r="T101" s="18">
        <v>1.2E-2</v>
      </c>
      <c r="U101" s="18">
        <v>34.747</v>
      </c>
      <c r="V101" s="18">
        <v>34.942</v>
      </c>
      <c r="W101" s="18">
        <v>36.991</v>
      </c>
      <c r="X101" s="18" t="s">
        <v>35</v>
      </c>
      <c r="Y101" s="18">
        <v>22.96</v>
      </c>
      <c r="Z101" s="18">
        <v>3.452</v>
      </c>
      <c r="AA101" s="18">
        <v>1</v>
      </c>
      <c r="AB101" s="18">
        <v>1.5823289999999999E-3</v>
      </c>
      <c r="AC101" s="27">
        <v>0.13999999999999996</v>
      </c>
      <c r="AD101" s="20">
        <f t="shared" si="27"/>
        <v>7.0000000000000007E-5</v>
      </c>
      <c r="AE101" s="22">
        <v>8.9664849122981502E-7</v>
      </c>
      <c r="AF101" s="27">
        <v>0.13999999999999996</v>
      </c>
      <c r="AG101" s="23">
        <v>24.8</v>
      </c>
      <c r="AH101" s="18">
        <f t="shared" si="28"/>
        <v>0.496</v>
      </c>
      <c r="AI101" s="24">
        <f t="shared" si="29"/>
        <v>1.446272079999166E-10</v>
      </c>
      <c r="AJ101" s="25">
        <f t="shared" si="30"/>
        <v>6.652493449753309</v>
      </c>
      <c r="AK101" s="18">
        <f t="shared" si="31"/>
        <v>0.4953473528747277</v>
      </c>
      <c r="AL101" s="26">
        <f t="shared" si="32"/>
        <v>228040.31011032269</v>
      </c>
      <c r="AM101" s="18">
        <f t="shared" si="33"/>
        <v>1.0850000000000001E-4</v>
      </c>
      <c r="AN101" s="18">
        <f t="shared" si="34"/>
        <v>0.61529992686493962</v>
      </c>
      <c r="AO101" s="18">
        <f t="shared" si="35"/>
        <v>0.496</v>
      </c>
      <c r="AP101" s="18">
        <v>0.45764717526181431</v>
      </c>
      <c r="AQ101" s="18">
        <v>9240</v>
      </c>
      <c r="AR101" s="18">
        <v>129.40799999999999</v>
      </c>
      <c r="AS101" s="18">
        <v>0.14092391300000001</v>
      </c>
      <c r="AT101" s="18">
        <v>0.187652174</v>
      </c>
      <c r="AU101" s="18">
        <v>0.257300205</v>
      </c>
      <c r="AV101" s="18">
        <v>0.29400614800000002</v>
      </c>
      <c r="AW101" s="18">
        <v>0.44082991799999999</v>
      </c>
      <c r="AX101" s="18">
        <v>0.57091836699999998</v>
      </c>
      <c r="AY101" s="18">
        <v>1.3710317460000001</v>
      </c>
      <c r="AZ101" s="18">
        <v>4.7893333330000001</v>
      </c>
      <c r="BA101" s="18">
        <v>8.1563218390000003</v>
      </c>
      <c r="BB101" s="18">
        <v>3.7095717659999998</v>
      </c>
      <c r="BC101" s="18">
        <v>0.948013086</v>
      </c>
      <c r="BD101" s="18">
        <v>5.0519696439999997</v>
      </c>
      <c r="BE101" s="18">
        <v>0.187652174</v>
      </c>
      <c r="BF101" s="18">
        <v>14.675247389999999</v>
      </c>
      <c r="BG101" s="18">
        <v>2.2231013239999999</v>
      </c>
      <c r="BH101" s="18">
        <v>12.481452519999999</v>
      </c>
      <c r="BI101" s="18">
        <v>197.01892090000001</v>
      </c>
      <c r="BJ101" s="18">
        <v>4.0512525869999996</v>
      </c>
      <c r="BK101" s="18">
        <v>1.0743705960000001</v>
      </c>
      <c r="BL101" s="18">
        <v>0.52075735599999995</v>
      </c>
      <c r="BM101" s="18">
        <v>0.37917790699999998</v>
      </c>
      <c r="BN101" s="18">
        <v>0.22483656899999999</v>
      </c>
      <c r="BO101" s="18">
        <v>0.28659673000000002</v>
      </c>
    </row>
    <row r="102" spans="1:67" x14ac:dyDescent="0.35">
      <c r="A102" s="17">
        <v>44754</v>
      </c>
      <c r="B102" s="18" t="s">
        <v>88</v>
      </c>
      <c r="C102" s="18" t="s">
        <v>126</v>
      </c>
      <c r="D102" s="18">
        <v>2</v>
      </c>
      <c r="E102" s="19">
        <v>0.4649537037037037</v>
      </c>
      <c r="F102" s="18" t="s">
        <v>64</v>
      </c>
      <c r="G102" s="18" t="s">
        <v>65</v>
      </c>
      <c r="H102" s="18">
        <v>474.2</v>
      </c>
      <c r="I102" s="18">
        <v>4</v>
      </c>
      <c r="J102" s="18">
        <v>0.97099999999999997</v>
      </c>
      <c r="K102" s="18">
        <v>0.41899999999999998</v>
      </c>
      <c r="L102" s="18">
        <v>80</v>
      </c>
      <c r="M102" s="18">
        <v>1</v>
      </c>
      <c r="N102" s="18">
        <v>0.48799999999999999</v>
      </c>
      <c r="O102" s="18">
        <v>8.5000000000000006E-2</v>
      </c>
      <c r="P102" s="18">
        <v>-0.36499999999999999</v>
      </c>
      <c r="Q102" s="18">
        <v>9.9269999999999996</v>
      </c>
      <c r="R102" s="18">
        <v>8.0000000000000002E-3</v>
      </c>
      <c r="S102" s="18">
        <v>3.0000000000000001E-3</v>
      </c>
      <c r="T102" s="18">
        <v>1.2E-2</v>
      </c>
      <c r="U102" s="18">
        <v>34.747</v>
      </c>
      <c r="V102" s="18">
        <v>34.942</v>
      </c>
      <c r="W102" s="18">
        <v>36.991</v>
      </c>
      <c r="X102" s="18" t="s">
        <v>35</v>
      </c>
      <c r="Y102" s="18">
        <v>22.96</v>
      </c>
      <c r="Z102" s="18">
        <v>3.452</v>
      </c>
      <c r="AA102" s="18">
        <v>1</v>
      </c>
      <c r="AB102" s="18">
        <v>1.120685E-3</v>
      </c>
      <c r="AC102" s="27">
        <v>0.19999999999999996</v>
      </c>
      <c r="AD102" s="20">
        <f t="shared" si="27"/>
        <v>7.0000000000000007E-5</v>
      </c>
      <c r="AE102" s="22">
        <v>8.9664849122981502E-7</v>
      </c>
      <c r="AF102" s="27">
        <v>0.19999999999999996</v>
      </c>
      <c r="AG102" s="23">
        <v>24.8</v>
      </c>
      <c r="AH102" s="18">
        <f t="shared" si="28"/>
        <v>0.496</v>
      </c>
      <c r="AI102" s="24">
        <f t="shared" si="29"/>
        <v>1.0243226446420848E-10</v>
      </c>
      <c r="AJ102" s="25">
        <f t="shared" si="30"/>
        <v>5.5985793934859434</v>
      </c>
      <c r="AK102" s="18">
        <f t="shared" si="31"/>
        <v>0.4953473528747277</v>
      </c>
      <c r="AL102" s="26">
        <f t="shared" si="32"/>
        <v>228040.31011032269</v>
      </c>
      <c r="AM102" s="18">
        <f t="shared" si="33"/>
        <v>1.0850000000000001E-4</v>
      </c>
      <c r="AN102" s="18">
        <f t="shared" si="34"/>
        <v>0.61529992686493962</v>
      </c>
      <c r="AO102" s="18">
        <f t="shared" si="35"/>
        <v>0.496</v>
      </c>
      <c r="AP102" s="18">
        <v>0.45764717526181431</v>
      </c>
      <c r="AQ102" s="18">
        <v>9240</v>
      </c>
      <c r="AR102" s="18">
        <v>129.40799999999999</v>
      </c>
      <c r="AS102" s="18">
        <v>0.14092391300000001</v>
      </c>
      <c r="AT102" s="18">
        <v>0.187652174</v>
      </c>
      <c r="AU102" s="18">
        <v>0.257300205</v>
      </c>
      <c r="AV102" s="18">
        <v>0.29400614800000002</v>
      </c>
      <c r="AW102" s="18">
        <v>0.44082991799999999</v>
      </c>
      <c r="AX102" s="18">
        <v>0.57091836699999998</v>
      </c>
      <c r="AY102" s="18">
        <v>1.3710317460000001</v>
      </c>
      <c r="AZ102" s="18">
        <v>4.7893333330000001</v>
      </c>
      <c r="BA102" s="18">
        <v>8.1563218390000003</v>
      </c>
      <c r="BB102" s="18">
        <v>3.7095717659999998</v>
      </c>
      <c r="BC102" s="18">
        <v>0.948013086</v>
      </c>
      <c r="BD102" s="18">
        <v>5.0519696439999997</v>
      </c>
      <c r="BE102" s="18">
        <v>0.187652174</v>
      </c>
      <c r="BF102" s="18">
        <v>14.675247389999999</v>
      </c>
      <c r="BG102" s="18">
        <v>2.2231013239999999</v>
      </c>
      <c r="BH102" s="18">
        <v>12.481452519999999</v>
      </c>
      <c r="BI102" s="18">
        <v>197.01892090000001</v>
      </c>
      <c r="BJ102" s="18">
        <v>4.0512525869999996</v>
      </c>
      <c r="BK102" s="18">
        <v>1.0743705960000001</v>
      </c>
      <c r="BL102" s="18">
        <v>0.52075735599999995</v>
      </c>
      <c r="BM102" s="18">
        <v>0.37917790699999998</v>
      </c>
      <c r="BN102" s="18">
        <v>0.22483656899999999</v>
      </c>
      <c r="BO102" s="18">
        <v>0.28659673000000002</v>
      </c>
    </row>
    <row r="103" spans="1:67" x14ac:dyDescent="0.35">
      <c r="A103" s="17">
        <v>44754</v>
      </c>
      <c r="B103" s="18" t="s">
        <v>88</v>
      </c>
      <c r="C103" s="18" t="s">
        <v>126</v>
      </c>
      <c r="D103" s="18">
        <v>2</v>
      </c>
      <c r="E103" s="19">
        <v>0.4649537037037037</v>
      </c>
      <c r="F103" s="18" t="s">
        <v>64</v>
      </c>
      <c r="G103" s="18" t="s">
        <v>65</v>
      </c>
      <c r="H103" s="18">
        <v>474.2</v>
      </c>
      <c r="I103" s="18">
        <v>4</v>
      </c>
      <c r="J103" s="18">
        <v>0.97099999999999997</v>
      </c>
      <c r="K103" s="18">
        <v>0.41899999999999998</v>
      </c>
      <c r="L103" s="18">
        <v>80</v>
      </c>
      <c r="M103" s="18">
        <v>1</v>
      </c>
      <c r="N103" s="18">
        <v>0.48799999999999999</v>
      </c>
      <c r="O103" s="18">
        <v>8.5000000000000006E-2</v>
      </c>
      <c r="P103" s="18">
        <v>-0.36499999999999999</v>
      </c>
      <c r="Q103" s="18">
        <v>9.9269999999999996</v>
      </c>
      <c r="R103" s="18">
        <v>8.0000000000000002E-3</v>
      </c>
      <c r="S103" s="18">
        <v>3.0000000000000001E-3</v>
      </c>
      <c r="T103" s="18">
        <v>1.2E-2</v>
      </c>
      <c r="U103" s="18">
        <v>34.747</v>
      </c>
      <c r="V103" s="18">
        <v>34.942</v>
      </c>
      <c r="W103" s="18">
        <v>36.991</v>
      </c>
      <c r="X103" s="18" t="s">
        <v>35</v>
      </c>
      <c r="Y103" s="18">
        <v>22.96</v>
      </c>
      <c r="Z103" s="18">
        <v>3.452</v>
      </c>
      <c r="AA103" s="18">
        <v>1</v>
      </c>
      <c r="AB103" s="18">
        <v>1.1825760000000001E-3</v>
      </c>
      <c r="AC103" s="27">
        <v>0.25999999999999995</v>
      </c>
      <c r="AD103" s="20">
        <f t="shared" si="27"/>
        <v>7.0000000000000007E-5</v>
      </c>
      <c r="AE103" s="22">
        <v>8.9664849122981502E-7</v>
      </c>
      <c r="AF103" s="27">
        <v>0.25999999999999995</v>
      </c>
      <c r="AG103" s="23">
        <v>24.8</v>
      </c>
      <c r="AH103" s="18">
        <f t="shared" si="28"/>
        <v>0.496</v>
      </c>
      <c r="AI103" s="24">
        <f t="shared" si="29"/>
        <v>1.08089193288949E-10</v>
      </c>
      <c r="AJ103" s="25">
        <f t="shared" si="30"/>
        <v>5.7510956704714067</v>
      </c>
      <c r="AK103" s="18">
        <f t="shared" si="31"/>
        <v>0.4953473528747277</v>
      </c>
      <c r="AL103" s="26">
        <f t="shared" si="32"/>
        <v>228040.31011032269</v>
      </c>
      <c r="AM103" s="18">
        <f t="shared" si="33"/>
        <v>1.0850000000000001E-4</v>
      </c>
      <c r="AN103" s="18">
        <f t="shared" si="34"/>
        <v>0.61529992686493962</v>
      </c>
      <c r="AO103" s="18">
        <f t="shared" si="35"/>
        <v>0.496</v>
      </c>
      <c r="AP103" s="18">
        <v>0.45764717526181431</v>
      </c>
      <c r="AQ103" s="18">
        <v>9240</v>
      </c>
      <c r="AR103" s="18">
        <v>129.40799999999999</v>
      </c>
      <c r="AS103" s="18">
        <v>0.14092391300000001</v>
      </c>
      <c r="AT103" s="18">
        <v>0.187652174</v>
      </c>
      <c r="AU103" s="18">
        <v>0.257300205</v>
      </c>
      <c r="AV103" s="18">
        <v>0.29400614800000002</v>
      </c>
      <c r="AW103" s="18">
        <v>0.44082991799999999</v>
      </c>
      <c r="AX103" s="18">
        <v>0.57091836699999998</v>
      </c>
      <c r="AY103" s="18">
        <v>1.3710317460000001</v>
      </c>
      <c r="AZ103" s="18">
        <v>4.7893333330000001</v>
      </c>
      <c r="BA103" s="18">
        <v>8.1563218390000003</v>
      </c>
      <c r="BB103" s="18">
        <v>3.7095717659999998</v>
      </c>
      <c r="BC103" s="18">
        <v>0.948013086</v>
      </c>
      <c r="BD103" s="18">
        <v>5.0519696439999997</v>
      </c>
      <c r="BE103" s="18">
        <v>0.187652174</v>
      </c>
      <c r="BF103" s="18">
        <v>14.675247389999999</v>
      </c>
      <c r="BG103" s="18">
        <v>2.2231013239999999</v>
      </c>
      <c r="BH103" s="18">
        <v>12.481452519999999</v>
      </c>
      <c r="BI103" s="18">
        <v>197.01892090000001</v>
      </c>
      <c r="BJ103" s="18">
        <v>4.0512525869999996</v>
      </c>
      <c r="BK103" s="18">
        <v>1.0743705960000001</v>
      </c>
      <c r="BL103" s="18">
        <v>0.52075735599999995</v>
      </c>
      <c r="BM103" s="18">
        <v>0.37917790699999998</v>
      </c>
      <c r="BN103" s="18">
        <v>0.22483656899999999</v>
      </c>
      <c r="BO103" s="18">
        <v>0.28659673000000002</v>
      </c>
    </row>
    <row r="104" spans="1:67" x14ac:dyDescent="0.35">
      <c r="A104" s="17">
        <v>44754</v>
      </c>
      <c r="B104" s="18" t="s">
        <v>88</v>
      </c>
      <c r="C104" s="18" t="s">
        <v>126</v>
      </c>
      <c r="D104" s="18">
        <v>2</v>
      </c>
      <c r="E104" s="19">
        <v>0.4649537037037037</v>
      </c>
      <c r="F104" s="18" t="s">
        <v>64</v>
      </c>
      <c r="G104" s="18" t="s">
        <v>65</v>
      </c>
      <c r="H104" s="18">
        <v>474.2</v>
      </c>
      <c r="I104" s="18">
        <v>4</v>
      </c>
      <c r="J104" s="18">
        <v>0.97099999999999997</v>
      </c>
      <c r="K104" s="18">
        <v>0.41899999999999998</v>
      </c>
      <c r="L104" s="18">
        <v>80</v>
      </c>
      <c r="M104" s="18">
        <v>1</v>
      </c>
      <c r="N104" s="18">
        <v>0.48799999999999999</v>
      </c>
      <c r="O104" s="18">
        <v>8.5000000000000006E-2</v>
      </c>
      <c r="P104" s="18">
        <v>-0.36499999999999999</v>
      </c>
      <c r="Q104" s="18">
        <v>9.9269999999999996</v>
      </c>
      <c r="R104" s="18">
        <v>8.0000000000000002E-3</v>
      </c>
      <c r="S104" s="18">
        <v>3.0000000000000001E-3</v>
      </c>
      <c r="T104" s="18">
        <v>1.2E-2</v>
      </c>
      <c r="U104" s="18">
        <v>34.747</v>
      </c>
      <c r="V104" s="18">
        <v>34.942</v>
      </c>
      <c r="W104" s="18">
        <v>36.991</v>
      </c>
      <c r="X104" s="18" t="s">
        <v>35</v>
      </c>
      <c r="Y104" s="18">
        <v>22.96</v>
      </c>
      <c r="Z104" s="18">
        <v>3.452</v>
      </c>
      <c r="AA104" s="18">
        <v>1</v>
      </c>
      <c r="AB104" s="18">
        <v>1.114283E-3</v>
      </c>
      <c r="AC104" s="27">
        <v>0.31999999999999995</v>
      </c>
      <c r="AD104" s="20">
        <f t="shared" si="27"/>
        <v>7.0000000000000007E-5</v>
      </c>
      <c r="AE104" s="22">
        <v>8.9664849122981502E-7</v>
      </c>
      <c r="AF104" s="27">
        <v>0.31999999999999995</v>
      </c>
      <c r="AG104" s="23">
        <v>24.8</v>
      </c>
      <c r="AH104" s="18">
        <f t="shared" si="28"/>
        <v>0.496</v>
      </c>
      <c r="AI104" s="24">
        <f t="shared" si="29"/>
        <v>1.0184711220724077E-10</v>
      </c>
      <c r="AJ104" s="25">
        <f t="shared" si="30"/>
        <v>5.5825653307877818</v>
      </c>
      <c r="AK104" s="18">
        <f t="shared" si="31"/>
        <v>0.4953473528747277</v>
      </c>
      <c r="AL104" s="26">
        <f t="shared" si="32"/>
        <v>228040.31011032269</v>
      </c>
      <c r="AM104" s="18">
        <f t="shared" si="33"/>
        <v>1.0850000000000001E-4</v>
      </c>
      <c r="AN104" s="18">
        <f t="shared" si="34"/>
        <v>0.61529992686493962</v>
      </c>
      <c r="AO104" s="18">
        <f t="shared" si="35"/>
        <v>0.496</v>
      </c>
      <c r="AP104" s="18">
        <v>0.45764717526181431</v>
      </c>
      <c r="AQ104" s="18">
        <v>9240</v>
      </c>
      <c r="AR104" s="18">
        <v>129.40799999999999</v>
      </c>
      <c r="AS104" s="18">
        <v>0.14092391300000001</v>
      </c>
      <c r="AT104" s="18">
        <v>0.187652174</v>
      </c>
      <c r="AU104" s="18">
        <v>0.257300205</v>
      </c>
      <c r="AV104" s="18">
        <v>0.29400614800000002</v>
      </c>
      <c r="AW104" s="18">
        <v>0.44082991799999999</v>
      </c>
      <c r="AX104" s="18">
        <v>0.57091836699999998</v>
      </c>
      <c r="AY104" s="18">
        <v>1.3710317460000001</v>
      </c>
      <c r="AZ104" s="18">
        <v>4.7893333330000001</v>
      </c>
      <c r="BA104" s="18">
        <v>8.1563218390000003</v>
      </c>
      <c r="BB104" s="18">
        <v>3.7095717659999998</v>
      </c>
      <c r="BC104" s="18">
        <v>0.948013086</v>
      </c>
      <c r="BD104" s="18">
        <v>5.0519696439999997</v>
      </c>
      <c r="BE104" s="18">
        <v>0.187652174</v>
      </c>
      <c r="BF104" s="18">
        <v>14.675247389999999</v>
      </c>
      <c r="BG104" s="18">
        <v>2.2231013239999999</v>
      </c>
      <c r="BH104" s="18">
        <v>12.481452519999999</v>
      </c>
      <c r="BI104" s="18">
        <v>197.01892090000001</v>
      </c>
      <c r="BJ104" s="18">
        <v>4.0512525869999996</v>
      </c>
      <c r="BK104" s="18">
        <v>1.0743705960000001</v>
      </c>
      <c r="BL104" s="18">
        <v>0.52075735599999995</v>
      </c>
      <c r="BM104" s="18">
        <v>0.37917790699999998</v>
      </c>
      <c r="BN104" s="18">
        <v>0.22483656899999999</v>
      </c>
      <c r="BO104" s="18">
        <v>0.28659673000000002</v>
      </c>
    </row>
    <row r="105" spans="1:67" x14ac:dyDescent="0.35">
      <c r="A105" s="17">
        <v>44754</v>
      </c>
      <c r="B105" s="18" t="s">
        <v>88</v>
      </c>
      <c r="C105" s="18" t="s">
        <v>126</v>
      </c>
      <c r="D105" s="18">
        <v>2</v>
      </c>
      <c r="E105" s="19">
        <v>0.4649537037037037</v>
      </c>
      <c r="F105" s="18" t="s">
        <v>64</v>
      </c>
      <c r="G105" s="18" t="s">
        <v>65</v>
      </c>
      <c r="H105" s="18">
        <v>474.2</v>
      </c>
      <c r="I105" s="18">
        <v>4</v>
      </c>
      <c r="J105" s="18">
        <v>0.97099999999999997</v>
      </c>
      <c r="K105" s="18">
        <v>0.41899999999999998</v>
      </c>
      <c r="L105" s="18">
        <v>80</v>
      </c>
      <c r="M105" s="18">
        <v>1</v>
      </c>
      <c r="N105" s="18">
        <v>0.48799999999999999</v>
      </c>
      <c r="O105" s="18">
        <v>8.5000000000000006E-2</v>
      </c>
      <c r="P105" s="18">
        <v>-0.36499999999999999</v>
      </c>
      <c r="Q105" s="18">
        <v>9.9269999999999996</v>
      </c>
      <c r="R105" s="18">
        <v>8.0000000000000002E-3</v>
      </c>
      <c r="S105" s="18">
        <v>3.0000000000000001E-3</v>
      </c>
      <c r="T105" s="18">
        <v>1.2E-2</v>
      </c>
      <c r="U105" s="18">
        <v>34.747</v>
      </c>
      <c r="V105" s="18">
        <v>34.942</v>
      </c>
      <c r="W105" s="18">
        <v>36.991</v>
      </c>
      <c r="X105" s="18" t="s">
        <v>35</v>
      </c>
      <c r="Y105" s="18">
        <v>22.96</v>
      </c>
      <c r="Z105" s="18">
        <v>3.452</v>
      </c>
      <c r="AA105" s="18">
        <v>1</v>
      </c>
      <c r="AB105" s="18">
        <v>9.7304499999999996E-4</v>
      </c>
      <c r="AC105" s="27">
        <v>0.37999999999999995</v>
      </c>
      <c r="AD105" s="20">
        <f t="shared" si="27"/>
        <v>7.0000000000000007E-5</v>
      </c>
      <c r="AE105" s="22">
        <v>8.9664849122981502E-7</v>
      </c>
      <c r="AF105" s="27">
        <v>0.37999999999999995</v>
      </c>
      <c r="AG105" s="23">
        <v>24.8</v>
      </c>
      <c r="AH105" s="18">
        <f t="shared" si="28"/>
        <v>0.496</v>
      </c>
      <c r="AI105" s="24">
        <f t="shared" si="29"/>
        <v>8.8937750371938362E-11</v>
      </c>
      <c r="AJ105" s="25">
        <f t="shared" si="30"/>
        <v>5.2167800270243685</v>
      </c>
      <c r="AK105" s="18">
        <f t="shared" si="31"/>
        <v>0.4953473528747277</v>
      </c>
      <c r="AL105" s="26">
        <f t="shared" si="32"/>
        <v>228040.31011032269</v>
      </c>
      <c r="AM105" s="18">
        <f t="shared" si="33"/>
        <v>1.0850000000000001E-4</v>
      </c>
      <c r="AN105" s="18">
        <f t="shared" si="34"/>
        <v>0.61529992686493962</v>
      </c>
      <c r="AO105" s="18">
        <f t="shared" si="35"/>
        <v>0.496</v>
      </c>
      <c r="AP105" s="18">
        <v>0.45764717526181431</v>
      </c>
      <c r="AQ105" s="18">
        <v>9240</v>
      </c>
      <c r="AR105" s="18">
        <v>129.40799999999999</v>
      </c>
      <c r="AS105" s="18">
        <v>0.14092391300000001</v>
      </c>
      <c r="AT105" s="18">
        <v>0.187652174</v>
      </c>
      <c r="AU105" s="18">
        <v>0.257300205</v>
      </c>
      <c r="AV105" s="18">
        <v>0.29400614800000002</v>
      </c>
      <c r="AW105" s="18">
        <v>0.44082991799999999</v>
      </c>
      <c r="AX105" s="18">
        <v>0.57091836699999998</v>
      </c>
      <c r="AY105" s="18">
        <v>1.3710317460000001</v>
      </c>
      <c r="AZ105" s="18">
        <v>4.7893333330000001</v>
      </c>
      <c r="BA105" s="18">
        <v>8.1563218390000003</v>
      </c>
      <c r="BB105" s="18">
        <v>3.7095717659999998</v>
      </c>
      <c r="BC105" s="18">
        <v>0.948013086</v>
      </c>
      <c r="BD105" s="18">
        <v>5.0519696439999997</v>
      </c>
      <c r="BE105" s="18">
        <v>0.187652174</v>
      </c>
      <c r="BF105" s="18">
        <v>14.675247389999999</v>
      </c>
      <c r="BG105" s="18">
        <v>2.2231013239999999</v>
      </c>
      <c r="BH105" s="18">
        <v>12.481452519999999</v>
      </c>
      <c r="BI105" s="18">
        <v>197.01892090000001</v>
      </c>
      <c r="BJ105" s="18">
        <v>4.0512525869999996</v>
      </c>
      <c r="BK105" s="18">
        <v>1.0743705960000001</v>
      </c>
      <c r="BL105" s="18">
        <v>0.52075735599999995</v>
      </c>
      <c r="BM105" s="18">
        <v>0.37917790699999998</v>
      </c>
      <c r="BN105" s="18">
        <v>0.22483656899999999</v>
      </c>
      <c r="BO105" s="18">
        <v>0.28659673000000002</v>
      </c>
    </row>
    <row r="106" spans="1:67" x14ac:dyDescent="0.35">
      <c r="A106" s="17">
        <v>44754</v>
      </c>
      <c r="B106" s="18" t="s">
        <v>88</v>
      </c>
      <c r="C106" s="18" t="s">
        <v>126</v>
      </c>
      <c r="D106" s="18">
        <v>2</v>
      </c>
      <c r="E106" s="19">
        <v>0.4649537037037037</v>
      </c>
      <c r="F106" s="18" t="s">
        <v>64</v>
      </c>
      <c r="G106" s="18" t="s">
        <v>65</v>
      </c>
      <c r="H106" s="18">
        <v>474.2</v>
      </c>
      <c r="I106" s="18">
        <v>4</v>
      </c>
      <c r="J106" s="18">
        <v>0.97099999999999997</v>
      </c>
      <c r="K106" s="18">
        <v>0.41899999999999998</v>
      </c>
      <c r="L106" s="18">
        <v>80</v>
      </c>
      <c r="M106" s="18">
        <v>1</v>
      </c>
      <c r="N106" s="18">
        <v>0.48799999999999999</v>
      </c>
      <c r="O106" s="18">
        <v>8.5000000000000006E-2</v>
      </c>
      <c r="P106" s="18">
        <v>-0.36499999999999999</v>
      </c>
      <c r="Q106" s="18">
        <v>9.9269999999999996</v>
      </c>
      <c r="R106" s="18">
        <v>8.0000000000000002E-3</v>
      </c>
      <c r="S106" s="18">
        <v>3.0000000000000001E-3</v>
      </c>
      <c r="T106" s="18">
        <v>1.2E-2</v>
      </c>
      <c r="U106" s="18">
        <v>34.747</v>
      </c>
      <c r="V106" s="18">
        <v>34.942</v>
      </c>
      <c r="W106" s="18">
        <v>36.991</v>
      </c>
      <c r="X106" s="18" t="s">
        <v>35</v>
      </c>
      <c r="Y106" s="18">
        <v>22.96</v>
      </c>
      <c r="Z106" s="18">
        <v>3.452</v>
      </c>
      <c r="AA106" s="18">
        <v>1</v>
      </c>
      <c r="AB106" s="18">
        <v>6.4148500000000002E-4</v>
      </c>
      <c r="AC106" s="27">
        <v>0.43999999999999995</v>
      </c>
      <c r="AD106" s="20">
        <f t="shared" si="27"/>
        <v>7.0000000000000007E-5</v>
      </c>
      <c r="AE106" s="22">
        <v>8.9664849122981502E-7</v>
      </c>
      <c r="AF106" s="27">
        <v>0.43999999999999995</v>
      </c>
      <c r="AG106" s="23">
        <v>24.8</v>
      </c>
      <c r="AH106" s="18">
        <f t="shared" si="28"/>
        <v>0.496</v>
      </c>
      <c r="AI106" s="24">
        <f t="shared" si="29"/>
        <v>5.8632676594960036E-11</v>
      </c>
      <c r="AJ106" s="25">
        <f t="shared" si="30"/>
        <v>4.2357401987937457</v>
      </c>
      <c r="AK106" s="18">
        <f t="shared" si="31"/>
        <v>0.4953473528747277</v>
      </c>
      <c r="AL106" s="26">
        <f t="shared" si="32"/>
        <v>228040.31011032269</v>
      </c>
      <c r="AM106" s="18">
        <f t="shared" si="33"/>
        <v>1.0850000000000001E-4</v>
      </c>
      <c r="AN106" s="18">
        <f t="shared" si="34"/>
        <v>0.61529992686493962</v>
      </c>
      <c r="AO106" s="18">
        <f t="shared" si="35"/>
        <v>0.496</v>
      </c>
      <c r="AP106" s="18">
        <v>0.45764717526181431</v>
      </c>
      <c r="AQ106" s="18">
        <v>9240</v>
      </c>
      <c r="AR106" s="18">
        <v>129.40799999999999</v>
      </c>
      <c r="AS106" s="18">
        <v>0.14092391300000001</v>
      </c>
      <c r="AT106" s="18">
        <v>0.187652174</v>
      </c>
      <c r="AU106" s="18">
        <v>0.257300205</v>
      </c>
      <c r="AV106" s="18">
        <v>0.29400614800000002</v>
      </c>
      <c r="AW106" s="18">
        <v>0.44082991799999999</v>
      </c>
      <c r="AX106" s="18">
        <v>0.57091836699999998</v>
      </c>
      <c r="AY106" s="18">
        <v>1.3710317460000001</v>
      </c>
      <c r="AZ106" s="18">
        <v>4.7893333330000001</v>
      </c>
      <c r="BA106" s="18">
        <v>8.1563218390000003</v>
      </c>
      <c r="BB106" s="18">
        <v>3.7095717659999998</v>
      </c>
      <c r="BC106" s="18">
        <v>0.948013086</v>
      </c>
      <c r="BD106" s="18">
        <v>5.0519696439999997</v>
      </c>
      <c r="BE106" s="18">
        <v>0.187652174</v>
      </c>
      <c r="BF106" s="18">
        <v>14.675247389999999</v>
      </c>
      <c r="BG106" s="18">
        <v>2.2231013239999999</v>
      </c>
      <c r="BH106" s="18">
        <v>12.481452519999999</v>
      </c>
      <c r="BI106" s="18">
        <v>197.01892090000001</v>
      </c>
      <c r="BJ106" s="18">
        <v>4.0512525869999996</v>
      </c>
      <c r="BK106" s="18">
        <v>1.0743705960000001</v>
      </c>
      <c r="BL106" s="18">
        <v>0.52075735599999995</v>
      </c>
      <c r="BM106" s="18">
        <v>0.37917790699999998</v>
      </c>
      <c r="BN106" s="18">
        <v>0.22483656899999999</v>
      </c>
      <c r="BO106" s="18">
        <v>0.28659673000000002</v>
      </c>
    </row>
    <row r="107" spans="1:67" x14ac:dyDescent="0.35">
      <c r="A107" s="28">
        <v>44755</v>
      </c>
      <c r="B107" s="29" t="s">
        <v>88</v>
      </c>
      <c r="C107" s="29" t="s">
        <v>127</v>
      </c>
      <c r="D107" s="29">
        <v>14</v>
      </c>
      <c r="E107" s="30">
        <v>0.48178240740740735</v>
      </c>
      <c r="F107" s="29" t="s">
        <v>69</v>
      </c>
      <c r="G107" s="29" t="s">
        <v>70</v>
      </c>
      <c r="H107" s="29">
        <v>474.5</v>
      </c>
      <c r="I107" s="29">
        <v>0</v>
      </c>
      <c r="J107" s="29">
        <v>0.28799999999999998</v>
      </c>
      <c r="K107" s="29">
        <v>0.106</v>
      </c>
      <c r="L107" s="29">
        <v>80</v>
      </c>
      <c r="M107" s="29">
        <v>0</v>
      </c>
      <c r="N107" s="29">
        <v>3.9E-2</v>
      </c>
      <c r="O107" s="29">
        <v>5.0000000000000001E-3</v>
      </c>
      <c r="P107" s="29">
        <v>-1.9E-2</v>
      </c>
      <c r="Q107" s="29">
        <v>7.0090000000000003</v>
      </c>
      <c r="R107" s="29">
        <v>1E-3</v>
      </c>
      <c r="S107" s="29">
        <v>1E-3</v>
      </c>
      <c r="T107" s="29">
        <v>6.0000000000000001E-3</v>
      </c>
      <c r="U107" s="29">
        <v>36.878</v>
      </c>
      <c r="V107" s="29">
        <v>36.869999999999997</v>
      </c>
      <c r="W107" s="29">
        <v>39.006</v>
      </c>
      <c r="X107" s="29" t="s">
        <v>35</v>
      </c>
      <c r="Y107" s="29">
        <v>24.227</v>
      </c>
      <c r="Z107" s="29">
        <v>3.1629999999999998</v>
      </c>
      <c r="AA107" s="29">
        <v>1</v>
      </c>
      <c r="AB107" s="32">
        <v>5.8448199999999999E-4</v>
      </c>
      <c r="AC107" s="38">
        <v>7.5000000000000011E-2</v>
      </c>
      <c r="AD107" s="31">
        <f t="shared" si="27"/>
        <v>7.0000000000000007E-5</v>
      </c>
      <c r="AE107" s="33">
        <v>9.1724099183572381E-7</v>
      </c>
      <c r="AF107" s="38">
        <v>7.5000000000000011E-2</v>
      </c>
      <c r="AG107" s="34">
        <v>23.8</v>
      </c>
      <c r="AH107" s="29">
        <f t="shared" si="28"/>
        <v>0.04</v>
      </c>
      <c r="AI107" s="35">
        <f t="shared" si="29"/>
        <v>5.4649423994916151E-11</v>
      </c>
      <c r="AJ107" s="36">
        <f t="shared" si="30"/>
        <v>0.32238092011136682</v>
      </c>
      <c r="AK107" s="29">
        <f t="shared" si="31"/>
        <v>3.9319206502675001E-2</v>
      </c>
      <c r="AL107" s="37">
        <f t="shared" si="32"/>
        <v>4506.994385113996</v>
      </c>
      <c r="AM107" s="29">
        <f t="shared" si="33"/>
        <v>1.9000000000000001E-5</v>
      </c>
      <c r="AN107" s="29">
        <f t="shared" si="34"/>
        <v>4.36692111217961E-2</v>
      </c>
      <c r="AO107" s="29">
        <f t="shared" si="35"/>
        <v>0.04</v>
      </c>
      <c r="AP107" s="29">
        <v>0.26581124879281259</v>
      </c>
      <c r="AQ107" s="29">
        <v>23165</v>
      </c>
      <c r="AR107" s="29">
        <v>129.489</v>
      </c>
      <c r="AS107" s="29">
        <v>0.28843825699999998</v>
      </c>
      <c r="AT107" s="29">
        <v>0.42009685200000002</v>
      </c>
      <c r="AU107" s="29">
        <v>0.886952191</v>
      </c>
      <c r="AV107" s="29">
        <v>1.4715909089999999</v>
      </c>
      <c r="AW107" s="29">
        <v>5.6140888210000002</v>
      </c>
      <c r="AX107" s="29">
        <v>7.8346094949999996</v>
      </c>
      <c r="AY107" s="29">
        <v>19.374586090000001</v>
      </c>
      <c r="AZ107" s="29">
        <v>35.731343279999997</v>
      </c>
      <c r="BA107" s="29">
        <v>45.957089549999999</v>
      </c>
      <c r="BB107" s="29">
        <v>14.31560561</v>
      </c>
      <c r="BC107" s="29">
        <v>3.8743547650000001</v>
      </c>
      <c r="BD107" s="29">
        <v>9.2225274800000001</v>
      </c>
      <c r="BE107" s="29">
        <v>0.42009685200000002</v>
      </c>
      <c r="BF107" s="29">
        <v>21.182491370000001</v>
      </c>
      <c r="BG107" s="29">
        <v>2.6524700499999998</v>
      </c>
      <c r="BH107" s="29">
        <v>4.1712824409999998</v>
      </c>
      <c r="BI107" s="29">
        <v>36.87281849</v>
      </c>
      <c r="BJ107" s="29">
        <v>27.16217185</v>
      </c>
      <c r="BK107" s="29">
        <v>0.95830548999999998</v>
      </c>
      <c r="BL107" s="29">
        <v>0.29141548499999997</v>
      </c>
      <c r="BM107" s="29">
        <v>0.27616323999999998</v>
      </c>
      <c r="BN107" s="29">
        <v>0.184777476</v>
      </c>
      <c r="BO107" s="29">
        <v>0.20130845</v>
      </c>
    </row>
    <row r="108" spans="1:67" x14ac:dyDescent="0.35">
      <c r="A108" s="28">
        <v>44755</v>
      </c>
      <c r="B108" s="29" t="s">
        <v>88</v>
      </c>
      <c r="C108" s="29" t="s">
        <v>127</v>
      </c>
      <c r="D108" s="29">
        <v>14</v>
      </c>
      <c r="E108" s="30">
        <v>0.48178240740740735</v>
      </c>
      <c r="F108" s="29" t="s">
        <v>69</v>
      </c>
      <c r="G108" s="29" t="s">
        <v>70</v>
      </c>
      <c r="H108" s="29">
        <v>474.5</v>
      </c>
      <c r="I108" s="29">
        <v>0</v>
      </c>
      <c r="J108" s="29">
        <v>0.28799999999999998</v>
      </c>
      <c r="K108" s="29">
        <v>0.106</v>
      </c>
      <c r="L108" s="29">
        <v>80</v>
      </c>
      <c r="M108" s="29">
        <v>0</v>
      </c>
      <c r="N108" s="29">
        <v>3.9E-2</v>
      </c>
      <c r="O108" s="29">
        <v>5.0000000000000001E-3</v>
      </c>
      <c r="P108" s="29">
        <v>-1.9E-2</v>
      </c>
      <c r="Q108" s="29">
        <v>7.0090000000000003</v>
      </c>
      <c r="R108" s="29">
        <v>1E-3</v>
      </c>
      <c r="S108" s="29">
        <v>1E-3</v>
      </c>
      <c r="T108" s="29">
        <v>6.0000000000000001E-3</v>
      </c>
      <c r="U108" s="29">
        <v>36.878</v>
      </c>
      <c r="V108" s="29">
        <v>36.869999999999997</v>
      </c>
      <c r="W108" s="29">
        <v>39.006</v>
      </c>
      <c r="X108" s="29" t="s">
        <v>35</v>
      </c>
      <c r="Y108" s="29">
        <v>24.227</v>
      </c>
      <c r="Z108" s="29">
        <v>3.1629999999999998</v>
      </c>
      <c r="AA108" s="29">
        <v>1</v>
      </c>
      <c r="AB108" s="29">
        <v>9.4770100000000001E-4</v>
      </c>
      <c r="AC108" s="38">
        <v>0.10499999999999998</v>
      </c>
      <c r="AD108" s="31">
        <f t="shared" si="27"/>
        <v>7.0000000000000007E-5</v>
      </c>
      <c r="AE108" s="33">
        <v>9.1724099183572381E-7</v>
      </c>
      <c r="AF108" s="38">
        <v>0.10499999999999998</v>
      </c>
      <c r="AG108" s="34">
        <v>23.8</v>
      </c>
      <c r="AH108" s="29">
        <f t="shared" si="28"/>
        <v>0.04</v>
      </c>
      <c r="AI108" s="35">
        <f t="shared" si="29"/>
        <v>8.8610622344924288E-11</v>
      </c>
      <c r="AJ108" s="36">
        <f t="shared" si="30"/>
        <v>0.41050592461707253</v>
      </c>
      <c r="AK108" s="29">
        <f t="shared" si="31"/>
        <v>3.9319206502675001E-2</v>
      </c>
      <c r="AL108" s="37">
        <f t="shared" si="32"/>
        <v>4506.994385113996</v>
      </c>
      <c r="AM108" s="29">
        <f t="shared" si="33"/>
        <v>1.9000000000000001E-5</v>
      </c>
      <c r="AN108" s="29">
        <f t="shared" si="34"/>
        <v>4.36692111217961E-2</v>
      </c>
      <c r="AO108" s="29">
        <f t="shared" si="35"/>
        <v>0.04</v>
      </c>
      <c r="AP108" s="29">
        <v>0.26581124879281259</v>
      </c>
      <c r="AQ108" s="29">
        <v>23165</v>
      </c>
      <c r="AR108" s="29">
        <v>129.489</v>
      </c>
      <c r="AS108" s="29">
        <v>0.28843825699999998</v>
      </c>
      <c r="AT108" s="29">
        <v>0.42009685200000002</v>
      </c>
      <c r="AU108" s="29">
        <v>0.886952191</v>
      </c>
      <c r="AV108" s="29">
        <v>1.4715909089999999</v>
      </c>
      <c r="AW108" s="29">
        <v>5.6140888210000002</v>
      </c>
      <c r="AX108" s="29">
        <v>7.8346094949999996</v>
      </c>
      <c r="AY108" s="29">
        <v>19.374586090000001</v>
      </c>
      <c r="AZ108" s="29">
        <v>35.731343279999997</v>
      </c>
      <c r="BA108" s="29">
        <v>45.957089549999999</v>
      </c>
      <c r="BB108" s="29">
        <v>14.31560561</v>
      </c>
      <c r="BC108" s="29">
        <v>3.8743547650000001</v>
      </c>
      <c r="BD108" s="29">
        <v>9.2225274800000001</v>
      </c>
      <c r="BE108" s="29">
        <v>0.42009685200000002</v>
      </c>
      <c r="BF108" s="29">
        <v>21.182491370000001</v>
      </c>
      <c r="BG108" s="29">
        <v>2.6524700499999998</v>
      </c>
      <c r="BH108" s="29">
        <v>4.1712824409999998</v>
      </c>
      <c r="BI108" s="29">
        <v>36.87281849</v>
      </c>
      <c r="BJ108" s="29">
        <v>27.16217185</v>
      </c>
      <c r="BK108" s="29">
        <v>0.95830548999999998</v>
      </c>
      <c r="BL108" s="29">
        <v>0.29141548499999997</v>
      </c>
      <c r="BM108" s="29">
        <v>0.27616323999999998</v>
      </c>
      <c r="BN108" s="29">
        <v>0.184777476</v>
      </c>
      <c r="BO108" s="29">
        <v>0.20130845</v>
      </c>
    </row>
    <row r="109" spans="1:67" x14ac:dyDescent="0.35">
      <c r="A109" s="28">
        <v>44755</v>
      </c>
      <c r="B109" s="29" t="s">
        <v>88</v>
      </c>
      <c r="C109" s="29" t="s">
        <v>127</v>
      </c>
      <c r="D109" s="29">
        <v>14</v>
      </c>
      <c r="E109" s="30">
        <v>0.48178240740740735</v>
      </c>
      <c r="F109" s="29" t="s">
        <v>69</v>
      </c>
      <c r="G109" s="29" t="s">
        <v>70</v>
      </c>
      <c r="H109" s="29">
        <v>474.5</v>
      </c>
      <c r="I109" s="29">
        <v>0</v>
      </c>
      <c r="J109" s="29">
        <v>0.28799999999999998</v>
      </c>
      <c r="K109" s="29">
        <v>0.106</v>
      </c>
      <c r="L109" s="29">
        <v>80</v>
      </c>
      <c r="M109" s="29">
        <v>0</v>
      </c>
      <c r="N109" s="29">
        <v>3.9E-2</v>
      </c>
      <c r="O109" s="29">
        <v>5.0000000000000001E-3</v>
      </c>
      <c r="P109" s="29">
        <v>-1.9E-2</v>
      </c>
      <c r="Q109" s="29">
        <v>7.0090000000000003</v>
      </c>
      <c r="R109" s="29">
        <v>1E-3</v>
      </c>
      <c r="S109" s="29">
        <v>1E-3</v>
      </c>
      <c r="T109" s="29">
        <v>6.0000000000000001E-3</v>
      </c>
      <c r="U109" s="29">
        <v>36.878</v>
      </c>
      <c r="V109" s="29">
        <v>36.869999999999997</v>
      </c>
      <c r="W109" s="29">
        <v>39.006</v>
      </c>
      <c r="X109" s="29" t="s">
        <v>35</v>
      </c>
      <c r="Y109" s="29">
        <v>24.227</v>
      </c>
      <c r="Z109" s="29">
        <v>3.1629999999999998</v>
      </c>
      <c r="AA109" s="29">
        <v>1</v>
      </c>
      <c r="AB109" s="29">
        <v>1.685811E-3</v>
      </c>
      <c r="AC109" s="38">
        <v>0.13500000000000001</v>
      </c>
      <c r="AD109" s="31">
        <f t="shared" si="27"/>
        <v>7.0000000000000007E-5</v>
      </c>
      <c r="AE109" s="33">
        <v>9.1724099183572381E-7</v>
      </c>
      <c r="AF109" s="38">
        <v>0.13500000000000001</v>
      </c>
      <c r="AG109" s="34">
        <v>23.8</v>
      </c>
      <c r="AH109" s="29">
        <f t="shared" si="28"/>
        <v>0.04</v>
      </c>
      <c r="AI109" s="35">
        <f t="shared" si="29"/>
        <v>1.5762435817406456E-10</v>
      </c>
      <c r="AJ109" s="36">
        <f t="shared" si="30"/>
        <v>0.54750514119613525</v>
      </c>
      <c r="AK109" s="29">
        <f t="shared" si="31"/>
        <v>3.9319206502675001E-2</v>
      </c>
      <c r="AL109" s="37">
        <f t="shared" si="32"/>
        <v>4506.994385113996</v>
      </c>
      <c r="AM109" s="29">
        <f t="shared" si="33"/>
        <v>1.9000000000000001E-5</v>
      </c>
      <c r="AN109" s="29">
        <f t="shared" si="34"/>
        <v>4.36692111217961E-2</v>
      </c>
      <c r="AO109" s="29">
        <f t="shared" si="35"/>
        <v>0.04</v>
      </c>
      <c r="AP109" s="29">
        <v>0.26581124879281259</v>
      </c>
      <c r="AQ109" s="29">
        <v>23165</v>
      </c>
      <c r="AR109" s="29">
        <v>129.489</v>
      </c>
      <c r="AS109" s="29">
        <v>0.28843825699999998</v>
      </c>
      <c r="AT109" s="29">
        <v>0.42009685200000002</v>
      </c>
      <c r="AU109" s="29">
        <v>0.886952191</v>
      </c>
      <c r="AV109" s="29">
        <v>1.4715909089999999</v>
      </c>
      <c r="AW109" s="29">
        <v>5.6140888210000002</v>
      </c>
      <c r="AX109" s="29">
        <v>7.8346094949999996</v>
      </c>
      <c r="AY109" s="29">
        <v>19.374586090000001</v>
      </c>
      <c r="AZ109" s="29">
        <v>35.731343279999997</v>
      </c>
      <c r="BA109" s="29">
        <v>45.957089549999999</v>
      </c>
      <c r="BB109" s="29">
        <v>14.31560561</v>
      </c>
      <c r="BC109" s="29">
        <v>3.8743547650000001</v>
      </c>
      <c r="BD109" s="29">
        <v>9.2225274800000001</v>
      </c>
      <c r="BE109" s="29">
        <v>0.42009685200000002</v>
      </c>
      <c r="BF109" s="29">
        <v>21.182491370000001</v>
      </c>
      <c r="BG109" s="29">
        <v>2.6524700499999998</v>
      </c>
      <c r="BH109" s="29">
        <v>4.1712824409999998</v>
      </c>
      <c r="BI109" s="29">
        <v>36.87281849</v>
      </c>
      <c r="BJ109" s="29">
        <v>27.16217185</v>
      </c>
      <c r="BK109" s="29">
        <v>0.95830548999999998</v>
      </c>
      <c r="BL109" s="29">
        <v>0.29141548499999997</v>
      </c>
      <c r="BM109" s="29">
        <v>0.27616323999999998</v>
      </c>
      <c r="BN109" s="29">
        <v>0.184777476</v>
      </c>
      <c r="BO109" s="29">
        <v>0.20130845</v>
      </c>
    </row>
    <row r="110" spans="1:67" x14ac:dyDescent="0.35">
      <c r="A110" s="28">
        <v>44755</v>
      </c>
      <c r="B110" s="29" t="s">
        <v>88</v>
      </c>
      <c r="C110" s="29" t="s">
        <v>127</v>
      </c>
      <c r="D110" s="29">
        <v>14</v>
      </c>
      <c r="E110" s="30">
        <v>0.48178240740740735</v>
      </c>
      <c r="F110" s="29" t="s">
        <v>69</v>
      </c>
      <c r="G110" s="29" t="s">
        <v>70</v>
      </c>
      <c r="H110" s="29">
        <v>474.5</v>
      </c>
      <c r="I110" s="29">
        <v>0</v>
      </c>
      <c r="J110" s="29">
        <v>0.28799999999999998</v>
      </c>
      <c r="K110" s="29">
        <v>0.106</v>
      </c>
      <c r="L110" s="29">
        <v>80</v>
      </c>
      <c r="M110" s="29">
        <v>0</v>
      </c>
      <c r="N110" s="29">
        <v>3.9E-2</v>
      </c>
      <c r="O110" s="29">
        <v>5.0000000000000001E-3</v>
      </c>
      <c r="P110" s="29">
        <v>-1.9E-2</v>
      </c>
      <c r="Q110" s="29">
        <v>7.0090000000000003</v>
      </c>
      <c r="R110" s="29">
        <v>1E-3</v>
      </c>
      <c r="S110" s="29">
        <v>1E-3</v>
      </c>
      <c r="T110" s="29">
        <v>6.0000000000000001E-3</v>
      </c>
      <c r="U110" s="29">
        <v>36.878</v>
      </c>
      <c r="V110" s="29">
        <v>36.869999999999997</v>
      </c>
      <c r="W110" s="29">
        <v>39.006</v>
      </c>
      <c r="X110" s="29" t="s">
        <v>35</v>
      </c>
      <c r="Y110" s="29">
        <v>24.227</v>
      </c>
      <c r="Z110" s="29">
        <v>3.1629999999999998</v>
      </c>
      <c r="AA110" s="29">
        <v>1</v>
      </c>
      <c r="AB110" s="29">
        <v>2.8835340000000001E-3</v>
      </c>
      <c r="AC110" s="38">
        <v>0.19500000000000001</v>
      </c>
      <c r="AD110" s="31">
        <f t="shared" si="27"/>
        <v>7.0000000000000007E-5</v>
      </c>
      <c r="AE110" s="33">
        <v>9.1724099183572381E-7</v>
      </c>
      <c r="AF110" s="38">
        <v>0.19500000000000001</v>
      </c>
      <c r="AG110" s="34">
        <v>23.8</v>
      </c>
      <c r="AH110" s="29">
        <f t="shared" si="28"/>
        <v>0.04</v>
      </c>
      <c r="AI110" s="35">
        <f t="shared" si="29"/>
        <v>2.6961219022956495E-10</v>
      </c>
      <c r="AJ110" s="36">
        <f t="shared" si="30"/>
        <v>0.71605486258557627</v>
      </c>
      <c r="AK110" s="29">
        <f t="shared" si="31"/>
        <v>3.9319206502675001E-2</v>
      </c>
      <c r="AL110" s="37">
        <f t="shared" si="32"/>
        <v>4506.994385113996</v>
      </c>
      <c r="AM110" s="29">
        <f t="shared" si="33"/>
        <v>1.9000000000000001E-5</v>
      </c>
      <c r="AN110" s="29">
        <f t="shared" si="34"/>
        <v>4.36692111217961E-2</v>
      </c>
      <c r="AO110" s="29">
        <f t="shared" si="35"/>
        <v>0.04</v>
      </c>
      <c r="AP110" s="29">
        <v>0.26581124879281259</v>
      </c>
      <c r="AQ110" s="29">
        <v>23165</v>
      </c>
      <c r="AR110" s="29">
        <v>129.489</v>
      </c>
      <c r="AS110" s="29">
        <v>0.28843825699999998</v>
      </c>
      <c r="AT110" s="29">
        <v>0.42009685200000002</v>
      </c>
      <c r="AU110" s="29">
        <v>0.886952191</v>
      </c>
      <c r="AV110" s="29">
        <v>1.4715909089999999</v>
      </c>
      <c r="AW110" s="29">
        <v>5.6140888210000002</v>
      </c>
      <c r="AX110" s="29">
        <v>7.8346094949999996</v>
      </c>
      <c r="AY110" s="29">
        <v>19.374586090000001</v>
      </c>
      <c r="AZ110" s="29">
        <v>35.731343279999997</v>
      </c>
      <c r="BA110" s="29">
        <v>45.957089549999999</v>
      </c>
      <c r="BB110" s="29">
        <v>14.31560561</v>
      </c>
      <c r="BC110" s="29">
        <v>3.8743547650000001</v>
      </c>
      <c r="BD110" s="29">
        <v>9.2225274800000001</v>
      </c>
      <c r="BE110" s="29">
        <v>0.42009685200000002</v>
      </c>
      <c r="BF110" s="29">
        <v>21.182491370000001</v>
      </c>
      <c r="BG110" s="29">
        <v>2.6524700499999998</v>
      </c>
      <c r="BH110" s="29">
        <v>4.1712824409999998</v>
      </c>
      <c r="BI110" s="29">
        <v>36.87281849</v>
      </c>
      <c r="BJ110" s="29">
        <v>27.16217185</v>
      </c>
      <c r="BK110" s="29">
        <v>0.95830548999999998</v>
      </c>
      <c r="BL110" s="29">
        <v>0.29141548499999997</v>
      </c>
      <c r="BM110" s="29">
        <v>0.27616323999999998</v>
      </c>
      <c r="BN110" s="29">
        <v>0.184777476</v>
      </c>
      <c r="BO110" s="29">
        <v>0.20130845</v>
      </c>
    </row>
    <row r="111" spans="1:67" x14ac:dyDescent="0.35">
      <c r="A111" s="28">
        <v>44755</v>
      </c>
      <c r="B111" s="29" t="s">
        <v>88</v>
      </c>
      <c r="C111" s="29" t="s">
        <v>127</v>
      </c>
      <c r="D111" s="29">
        <v>14</v>
      </c>
      <c r="E111" s="30">
        <v>0.48178240740740735</v>
      </c>
      <c r="F111" s="29" t="s">
        <v>69</v>
      </c>
      <c r="G111" s="29" t="s">
        <v>70</v>
      </c>
      <c r="H111" s="29">
        <v>474.5</v>
      </c>
      <c r="I111" s="29">
        <v>0</v>
      </c>
      <c r="J111" s="29">
        <v>0.28799999999999998</v>
      </c>
      <c r="K111" s="29">
        <v>0.106</v>
      </c>
      <c r="L111" s="29">
        <v>80</v>
      </c>
      <c r="M111" s="29">
        <v>0</v>
      </c>
      <c r="N111" s="29">
        <v>3.9E-2</v>
      </c>
      <c r="O111" s="29">
        <v>5.0000000000000001E-3</v>
      </c>
      <c r="P111" s="29">
        <v>-1.9E-2</v>
      </c>
      <c r="Q111" s="29">
        <v>7.0090000000000003</v>
      </c>
      <c r="R111" s="29">
        <v>1E-3</v>
      </c>
      <c r="S111" s="29">
        <v>1E-3</v>
      </c>
      <c r="T111" s="29">
        <v>6.0000000000000001E-3</v>
      </c>
      <c r="U111" s="29">
        <v>36.878</v>
      </c>
      <c r="V111" s="29">
        <v>36.869999999999997</v>
      </c>
      <c r="W111" s="29">
        <v>39.006</v>
      </c>
      <c r="X111" s="29" t="s">
        <v>35</v>
      </c>
      <c r="Y111" s="29">
        <v>24.227</v>
      </c>
      <c r="Z111" s="29">
        <v>3.1629999999999998</v>
      </c>
      <c r="AA111" s="29">
        <v>1</v>
      </c>
      <c r="AB111" s="29">
        <v>2.1738439999999999E-3</v>
      </c>
      <c r="AC111" s="38">
        <v>0.255</v>
      </c>
      <c r="AD111" s="31">
        <f t="shared" si="27"/>
        <v>7.0000000000000007E-5</v>
      </c>
      <c r="AE111" s="33">
        <v>9.1724099183572381E-7</v>
      </c>
      <c r="AF111" s="38">
        <v>0.255</v>
      </c>
      <c r="AG111" s="34">
        <v>23.8</v>
      </c>
      <c r="AH111" s="29">
        <f t="shared" si="28"/>
        <v>0.04</v>
      </c>
      <c r="AI111" s="35">
        <f t="shared" si="29"/>
        <v>2.0325574175903537E-10</v>
      </c>
      <c r="AJ111" s="36">
        <f t="shared" si="30"/>
        <v>0.62172445091924378</v>
      </c>
      <c r="AK111" s="29">
        <f t="shared" si="31"/>
        <v>3.9319206502675001E-2</v>
      </c>
      <c r="AL111" s="37">
        <f t="shared" si="32"/>
        <v>4506.994385113996</v>
      </c>
      <c r="AM111" s="29">
        <f t="shared" si="33"/>
        <v>1.9000000000000001E-5</v>
      </c>
      <c r="AN111" s="29">
        <f t="shared" si="34"/>
        <v>4.36692111217961E-2</v>
      </c>
      <c r="AO111" s="29">
        <f t="shared" si="35"/>
        <v>0.04</v>
      </c>
      <c r="AP111" s="29">
        <v>0.26581124879281259</v>
      </c>
      <c r="AQ111" s="29">
        <v>23165</v>
      </c>
      <c r="AR111" s="29">
        <v>129.489</v>
      </c>
      <c r="AS111" s="29">
        <v>0.28843825699999998</v>
      </c>
      <c r="AT111" s="29">
        <v>0.42009685200000002</v>
      </c>
      <c r="AU111" s="29">
        <v>0.886952191</v>
      </c>
      <c r="AV111" s="29">
        <v>1.4715909089999999</v>
      </c>
      <c r="AW111" s="29">
        <v>5.6140888210000002</v>
      </c>
      <c r="AX111" s="29">
        <v>7.8346094949999996</v>
      </c>
      <c r="AY111" s="29">
        <v>19.374586090000001</v>
      </c>
      <c r="AZ111" s="29">
        <v>35.731343279999997</v>
      </c>
      <c r="BA111" s="29">
        <v>45.957089549999999</v>
      </c>
      <c r="BB111" s="29">
        <v>14.31560561</v>
      </c>
      <c r="BC111" s="29">
        <v>3.8743547650000001</v>
      </c>
      <c r="BD111" s="29">
        <v>9.2225274800000001</v>
      </c>
      <c r="BE111" s="29">
        <v>0.42009685200000002</v>
      </c>
      <c r="BF111" s="29">
        <v>21.182491370000001</v>
      </c>
      <c r="BG111" s="29">
        <v>2.6524700499999998</v>
      </c>
      <c r="BH111" s="29">
        <v>4.1712824409999998</v>
      </c>
      <c r="BI111" s="29">
        <v>36.87281849</v>
      </c>
      <c r="BJ111" s="29">
        <v>27.16217185</v>
      </c>
      <c r="BK111" s="29">
        <v>0.95830548999999998</v>
      </c>
      <c r="BL111" s="29">
        <v>0.29141548499999997</v>
      </c>
      <c r="BM111" s="29">
        <v>0.27616323999999998</v>
      </c>
      <c r="BN111" s="29">
        <v>0.184777476</v>
      </c>
      <c r="BO111" s="29">
        <v>0.20130845</v>
      </c>
    </row>
    <row r="112" spans="1:67" x14ac:dyDescent="0.35">
      <c r="A112" s="28">
        <v>44755</v>
      </c>
      <c r="B112" s="29" t="s">
        <v>88</v>
      </c>
      <c r="C112" s="29" t="s">
        <v>127</v>
      </c>
      <c r="D112" s="29">
        <v>14</v>
      </c>
      <c r="E112" s="30">
        <v>0.48178240740740735</v>
      </c>
      <c r="F112" s="29" t="s">
        <v>69</v>
      </c>
      <c r="G112" s="29" t="s">
        <v>70</v>
      </c>
      <c r="H112" s="29">
        <v>474.5</v>
      </c>
      <c r="I112" s="29">
        <v>0</v>
      </c>
      <c r="J112" s="29">
        <v>0.28799999999999998</v>
      </c>
      <c r="K112" s="29">
        <v>0.106</v>
      </c>
      <c r="L112" s="29">
        <v>80</v>
      </c>
      <c r="M112" s="29">
        <v>0</v>
      </c>
      <c r="N112" s="29">
        <v>3.9E-2</v>
      </c>
      <c r="O112" s="29">
        <v>5.0000000000000001E-3</v>
      </c>
      <c r="P112" s="29">
        <v>-1.9E-2</v>
      </c>
      <c r="Q112" s="29">
        <v>7.0090000000000003</v>
      </c>
      <c r="R112" s="29">
        <v>1E-3</v>
      </c>
      <c r="S112" s="29">
        <v>1E-3</v>
      </c>
      <c r="T112" s="29">
        <v>6.0000000000000001E-3</v>
      </c>
      <c r="U112" s="29">
        <v>36.878</v>
      </c>
      <c r="V112" s="29">
        <v>36.869999999999997</v>
      </c>
      <c r="W112" s="29">
        <v>39.006</v>
      </c>
      <c r="X112" s="29" t="s">
        <v>35</v>
      </c>
      <c r="Y112" s="29">
        <v>24.227</v>
      </c>
      <c r="Z112" s="29">
        <v>3.1629999999999998</v>
      </c>
      <c r="AA112" s="29">
        <v>1</v>
      </c>
      <c r="AB112" s="29">
        <v>8.8625200000000003E-4</v>
      </c>
      <c r="AC112" s="38">
        <v>0.315</v>
      </c>
      <c r="AD112" s="31">
        <f t="shared" si="27"/>
        <v>7.0000000000000007E-5</v>
      </c>
      <c r="AE112" s="33">
        <v>9.1724099183572381E-7</v>
      </c>
      <c r="AF112" s="38">
        <v>0.315</v>
      </c>
      <c r="AG112" s="34">
        <v>23.8</v>
      </c>
      <c r="AH112" s="29">
        <f t="shared" si="28"/>
        <v>0.04</v>
      </c>
      <c r="AI112" s="35">
        <f t="shared" si="29"/>
        <v>8.2865103312578387E-11</v>
      </c>
      <c r="AJ112" s="36">
        <f t="shared" si="30"/>
        <v>0.39697428405688689</v>
      </c>
      <c r="AK112" s="29">
        <f t="shared" si="31"/>
        <v>3.9319206502675001E-2</v>
      </c>
      <c r="AL112" s="37">
        <f t="shared" si="32"/>
        <v>4506.994385113996</v>
      </c>
      <c r="AM112" s="29">
        <f t="shared" si="33"/>
        <v>1.9000000000000001E-5</v>
      </c>
      <c r="AN112" s="29">
        <f t="shared" si="34"/>
        <v>4.36692111217961E-2</v>
      </c>
      <c r="AO112" s="29">
        <f t="shared" si="35"/>
        <v>0.04</v>
      </c>
      <c r="AP112" s="29">
        <v>0.26581124879281259</v>
      </c>
      <c r="AQ112" s="29">
        <v>23165</v>
      </c>
      <c r="AR112" s="29">
        <v>129.489</v>
      </c>
      <c r="AS112" s="29">
        <v>0.28843825699999998</v>
      </c>
      <c r="AT112" s="29">
        <v>0.42009685200000002</v>
      </c>
      <c r="AU112" s="29">
        <v>0.886952191</v>
      </c>
      <c r="AV112" s="29">
        <v>1.4715909089999999</v>
      </c>
      <c r="AW112" s="29">
        <v>5.6140888210000002</v>
      </c>
      <c r="AX112" s="29">
        <v>7.8346094949999996</v>
      </c>
      <c r="AY112" s="29">
        <v>19.374586090000001</v>
      </c>
      <c r="AZ112" s="29">
        <v>35.731343279999997</v>
      </c>
      <c r="BA112" s="29">
        <v>45.957089549999999</v>
      </c>
      <c r="BB112" s="29">
        <v>14.31560561</v>
      </c>
      <c r="BC112" s="29">
        <v>3.8743547650000001</v>
      </c>
      <c r="BD112" s="29">
        <v>9.2225274800000001</v>
      </c>
      <c r="BE112" s="29">
        <v>0.42009685200000002</v>
      </c>
      <c r="BF112" s="29">
        <v>21.182491370000001</v>
      </c>
      <c r="BG112" s="29">
        <v>2.6524700499999998</v>
      </c>
      <c r="BH112" s="29">
        <v>4.1712824409999998</v>
      </c>
      <c r="BI112" s="29">
        <v>36.87281849</v>
      </c>
      <c r="BJ112" s="29">
        <v>27.16217185</v>
      </c>
      <c r="BK112" s="29">
        <v>0.95830548999999998</v>
      </c>
      <c r="BL112" s="29">
        <v>0.29141548499999997</v>
      </c>
      <c r="BM112" s="29">
        <v>0.27616323999999998</v>
      </c>
      <c r="BN112" s="29">
        <v>0.184777476</v>
      </c>
      <c r="BO112" s="29">
        <v>0.20130845</v>
      </c>
    </row>
    <row r="113" spans="1:67" x14ac:dyDescent="0.35">
      <c r="A113" s="28">
        <v>44755</v>
      </c>
      <c r="B113" s="29" t="s">
        <v>88</v>
      </c>
      <c r="C113" s="29" t="s">
        <v>127</v>
      </c>
      <c r="D113" s="29">
        <v>14</v>
      </c>
      <c r="E113" s="30">
        <v>0.48178240740740735</v>
      </c>
      <c r="F113" s="29" t="s">
        <v>69</v>
      </c>
      <c r="G113" s="29" t="s">
        <v>70</v>
      </c>
      <c r="H113" s="29">
        <v>474.5</v>
      </c>
      <c r="I113" s="29">
        <v>0</v>
      </c>
      <c r="J113" s="29">
        <v>0.28799999999999998</v>
      </c>
      <c r="K113" s="29">
        <v>0.106</v>
      </c>
      <c r="L113" s="29">
        <v>80</v>
      </c>
      <c r="M113" s="29">
        <v>0</v>
      </c>
      <c r="N113" s="29">
        <v>3.9E-2</v>
      </c>
      <c r="O113" s="29">
        <v>5.0000000000000001E-3</v>
      </c>
      <c r="P113" s="29">
        <v>-1.9E-2</v>
      </c>
      <c r="Q113" s="29">
        <v>7.0090000000000003</v>
      </c>
      <c r="R113" s="29">
        <v>1E-3</v>
      </c>
      <c r="S113" s="29">
        <v>1E-3</v>
      </c>
      <c r="T113" s="29">
        <v>6.0000000000000001E-3</v>
      </c>
      <c r="U113" s="29">
        <v>36.878</v>
      </c>
      <c r="V113" s="29">
        <v>36.869999999999997</v>
      </c>
      <c r="W113" s="29">
        <v>39.006</v>
      </c>
      <c r="X113" s="29" t="s">
        <v>35</v>
      </c>
      <c r="Y113" s="29">
        <v>24.227</v>
      </c>
      <c r="Z113" s="29">
        <v>3.1629999999999998</v>
      </c>
      <c r="AA113" s="29">
        <v>1</v>
      </c>
      <c r="AB113" s="29">
        <v>5.2787600000000004E-4</v>
      </c>
      <c r="AC113" s="38">
        <v>0.375</v>
      </c>
      <c r="AD113" s="31">
        <f t="shared" si="27"/>
        <v>7.0000000000000007E-5</v>
      </c>
      <c r="AE113" s="33">
        <v>9.1724099183572381E-7</v>
      </c>
      <c r="AF113" s="38">
        <v>0.375</v>
      </c>
      <c r="AG113" s="34">
        <v>23.8</v>
      </c>
      <c r="AH113" s="29">
        <f t="shared" si="28"/>
        <v>0.04</v>
      </c>
      <c r="AI113" s="35">
        <f t="shared" si="29"/>
        <v>4.9356728420619218E-11</v>
      </c>
      <c r="AJ113" s="36">
        <f t="shared" si="30"/>
        <v>0.30637245636703059</v>
      </c>
      <c r="AK113" s="29">
        <f t="shared" si="31"/>
        <v>3.9319206502675001E-2</v>
      </c>
      <c r="AL113" s="37">
        <f t="shared" si="32"/>
        <v>4506.994385113996</v>
      </c>
      <c r="AM113" s="29">
        <f t="shared" si="33"/>
        <v>1.9000000000000001E-5</v>
      </c>
      <c r="AN113" s="29">
        <f t="shared" si="34"/>
        <v>4.36692111217961E-2</v>
      </c>
      <c r="AO113" s="29">
        <f t="shared" si="35"/>
        <v>0.04</v>
      </c>
      <c r="AP113" s="29">
        <v>0.26581124879281259</v>
      </c>
      <c r="AQ113" s="29">
        <v>23165</v>
      </c>
      <c r="AR113" s="29">
        <v>129.489</v>
      </c>
      <c r="AS113" s="29">
        <v>0.28843825699999998</v>
      </c>
      <c r="AT113" s="29">
        <v>0.42009685200000002</v>
      </c>
      <c r="AU113" s="29">
        <v>0.886952191</v>
      </c>
      <c r="AV113" s="29">
        <v>1.4715909089999999</v>
      </c>
      <c r="AW113" s="29">
        <v>5.6140888210000002</v>
      </c>
      <c r="AX113" s="29">
        <v>7.8346094949999996</v>
      </c>
      <c r="AY113" s="29">
        <v>19.374586090000001</v>
      </c>
      <c r="AZ113" s="29">
        <v>35.731343279999997</v>
      </c>
      <c r="BA113" s="29">
        <v>45.957089549999999</v>
      </c>
      <c r="BB113" s="29">
        <v>14.31560561</v>
      </c>
      <c r="BC113" s="29">
        <v>3.8743547650000001</v>
      </c>
      <c r="BD113" s="29">
        <v>9.2225274800000001</v>
      </c>
      <c r="BE113" s="29">
        <v>0.42009685200000002</v>
      </c>
      <c r="BF113" s="29">
        <v>21.182491370000001</v>
      </c>
      <c r="BG113" s="29">
        <v>2.6524700499999998</v>
      </c>
      <c r="BH113" s="29">
        <v>4.1712824409999998</v>
      </c>
      <c r="BI113" s="29">
        <v>36.87281849</v>
      </c>
      <c r="BJ113" s="29">
        <v>27.16217185</v>
      </c>
      <c r="BK113" s="29">
        <v>0.95830548999999998</v>
      </c>
      <c r="BL113" s="29">
        <v>0.29141548499999997</v>
      </c>
      <c r="BM113" s="29">
        <v>0.27616323999999998</v>
      </c>
      <c r="BN113" s="29">
        <v>0.184777476</v>
      </c>
      <c r="BO113" s="29">
        <v>0.20130845</v>
      </c>
    </row>
    <row r="114" spans="1:67" x14ac:dyDescent="0.35">
      <c r="A114" s="28">
        <v>44755</v>
      </c>
      <c r="B114" s="29" t="s">
        <v>88</v>
      </c>
      <c r="C114" s="29" t="s">
        <v>127</v>
      </c>
      <c r="D114" s="29">
        <v>14</v>
      </c>
      <c r="E114" s="30">
        <v>0.48178240740740735</v>
      </c>
      <c r="F114" s="29" t="s">
        <v>69</v>
      </c>
      <c r="G114" s="29" t="s">
        <v>70</v>
      </c>
      <c r="H114" s="29">
        <v>474.5</v>
      </c>
      <c r="I114" s="29">
        <v>0</v>
      </c>
      <c r="J114" s="29">
        <v>0.28799999999999998</v>
      </c>
      <c r="K114" s="29">
        <v>0.106</v>
      </c>
      <c r="L114" s="29">
        <v>80</v>
      </c>
      <c r="M114" s="29">
        <v>0</v>
      </c>
      <c r="N114" s="29">
        <v>3.9E-2</v>
      </c>
      <c r="O114" s="29">
        <v>5.0000000000000001E-3</v>
      </c>
      <c r="P114" s="29">
        <v>-1.9E-2</v>
      </c>
      <c r="Q114" s="29">
        <v>7.0090000000000003</v>
      </c>
      <c r="R114" s="29">
        <v>1E-3</v>
      </c>
      <c r="S114" s="29">
        <v>1E-3</v>
      </c>
      <c r="T114" s="29">
        <v>6.0000000000000001E-3</v>
      </c>
      <c r="U114" s="29">
        <v>36.878</v>
      </c>
      <c r="V114" s="29">
        <v>36.869999999999997</v>
      </c>
      <c r="W114" s="29">
        <v>39.006</v>
      </c>
      <c r="X114" s="29" t="s">
        <v>35</v>
      </c>
      <c r="Y114" s="29">
        <v>24.227</v>
      </c>
      <c r="Z114" s="29">
        <v>3.1629999999999998</v>
      </c>
      <c r="AA114" s="29">
        <v>1</v>
      </c>
      <c r="AB114" s="29">
        <v>5.8255100000000005E-4</v>
      </c>
      <c r="AC114" s="38">
        <v>0.435</v>
      </c>
      <c r="AD114" s="31">
        <f t="shared" si="27"/>
        <v>7.0000000000000007E-5</v>
      </c>
      <c r="AE114" s="33">
        <v>9.1724099183572381E-7</v>
      </c>
      <c r="AF114" s="38">
        <v>0.435</v>
      </c>
      <c r="AG114" s="34">
        <v>23.8</v>
      </c>
      <c r="AH114" s="29">
        <f t="shared" si="28"/>
        <v>0.04</v>
      </c>
      <c r="AI114" s="35">
        <f t="shared" si="29"/>
        <v>5.4468874315483464E-11</v>
      </c>
      <c r="AJ114" s="36">
        <f t="shared" si="30"/>
        <v>0.3218479417021804</v>
      </c>
      <c r="AK114" s="29">
        <f t="shared" si="31"/>
        <v>3.9319206502675001E-2</v>
      </c>
      <c r="AL114" s="37">
        <f t="shared" si="32"/>
        <v>4506.994385113996</v>
      </c>
      <c r="AM114" s="29">
        <f t="shared" si="33"/>
        <v>1.9000000000000001E-5</v>
      </c>
      <c r="AN114" s="29">
        <f t="shared" si="34"/>
        <v>4.36692111217961E-2</v>
      </c>
      <c r="AO114" s="29">
        <f t="shared" si="35"/>
        <v>0.04</v>
      </c>
      <c r="AP114" s="29">
        <v>0.26581124879281259</v>
      </c>
      <c r="AQ114" s="29">
        <v>23165</v>
      </c>
      <c r="AR114" s="29">
        <v>129.489</v>
      </c>
      <c r="AS114" s="29">
        <v>0.28843825699999998</v>
      </c>
      <c r="AT114" s="29">
        <v>0.42009685200000002</v>
      </c>
      <c r="AU114" s="29">
        <v>0.886952191</v>
      </c>
      <c r="AV114" s="29">
        <v>1.4715909089999999</v>
      </c>
      <c r="AW114" s="29">
        <v>5.6140888210000002</v>
      </c>
      <c r="AX114" s="29">
        <v>7.8346094949999996</v>
      </c>
      <c r="AY114" s="29">
        <v>19.374586090000001</v>
      </c>
      <c r="AZ114" s="29">
        <v>35.731343279999997</v>
      </c>
      <c r="BA114" s="29">
        <v>45.957089549999999</v>
      </c>
      <c r="BB114" s="29">
        <v>14.31560561</v>
      </c>
      <c r="BC114" s="29">
        <v>3.8743547650000001</v>
      </c>
      <c r="BD114" s="29">
        <v>9.2225274800000001</v>
      </c>
      <c r="BE114" s="29">
        <v>0.42009685200000002</v>
      </c>
      <c r="BF114" s="29">
        <v>21.182491370000001</v>
      </c>
      <c r="BG114" s="29">
        <v>2.6524700499999998</v>
      </c>
      <c r="BH114" s="29">
        <v>4.1712824409999998</v>
      </c>
      <c r="BI114" s="29">
        <v>36.87281849</v>
      </c>
      <c r="BJ114" s="29">
        <v>27.16217185</v>
      </c>
      <c r="BK114" s="29">
        <v>0.95830548999999998</v>
      </c>
      <c r="BL114" s="29">
        <v>0.29141548499999997</v>
      </c>
      <c r="BM114" s="29">
        <v>0.27616323999999998</v>
      </c>
      <c r="BN114" s="29">
        <v>0.184777476</v>
      </c>
      <c r="BO114" s="29">
        <v>0.20130845</v>
      </c>
    </row>
    <row r="115" spans="1:67" x14ac:dyDescent="0.35">
      <c r="A115" s="28">
        <v>44755</v>
      </c>
      <c r="B115" s="29" t="s">
        <v>88</v>
      </c>
      <c r="C115" s="29" t="s">
        <v>127</v>
      </c>
      <c r="D115" s="29">
        <v>14</v>
      </c>
      <c r="E115" s="30">
        <v>0.48178240740740735</v>
      </c>
      <c r="F115" s="29" t="s">
        <v>69</v>
      </c>
      <c r="G115" s="29" t="s">
        <v>70</v>
      </c>
      <c r="H115" s="29">
        <v>474.5</v>
      </c>
      <c r="I115" s="29">
        <v>0</v>
      </c>
      <c r="J115" s="29">
        <v>0.28799999999999998</v>
      </c>
      <c r="K115" s="29">
        <v>0.106</v>
      </c>
      <c r="L115" s="29">
        <v>80</v>
      </c>
      <c r="M115" s="29">
        <v>0</v>
      </c>
      <c r="N115" s="29">
        <v>3.9E-2</v>
      </c>
      <c r="O115" s="29">
        <v>5.0000000000000001E-3</v>
      </c>
      <c r="P115" s="29">
        <v>-1.9E-2</v>
      </c>
      <c r="Q115" s="29">
        <v>7.0090000000000003</v>
      </c>
      <c r="R115" s="29">
        <v>1E-3</v>
      </c>
      <c r="S115" s="29">
        <v>1E-3</v>
      </c>
      <c r="T115" s="29">
        <v>6.0000000000000001E-3</v>
      </c>
      <c r="U115" s="29">
        <v>36.878</v>
      </c>
      <c r="V115" s="29">
        <v>36.869999999999997</v>
      </c>
      <c r="W115" s="29">
        <v>39.006</v>
      </c>
      <c r="X115" s="29" t="s">
        <v>35</v>
      </c>
      <c r="Y115" s="29">
        <v>24.227</v>
      </c>
      <c r="Z115" s="29">
        <v>3.1629999999999998</v>
      </c>
      <c r="AA115" s="29">
        <v>1</v>
      </c>
      <c r="AB115" s="29">
        <v>1.264928E-3</v>
      </c>
      <c r="AC115" s="38">
        <v>0.495</v>
      </c>
      <c r="AD115" s="31">
        <f t="shared" si="27"/>
        <v>7.0000000000000007E-5</v>
      </c>
      <c r="AE115" s="33">
        <v>9.1724099183572381E-7</v>
      </c>
      <c r="AF115" s="38">
        <v>0.495</v>
      </c>
      <c r="AG115" s="34">
        <v>23.8</v>
      </c>
      <c r="AH115" s="29">
        <f t="shared" si="28"/>
        <v>0.04</v>
      </c>
      <c r="AI115" s="35">
        <f t="shared" si="29"/>
        <v>1.1827154060354521E-10</v>
      </c>
      <c r="AJ115" s="36">
        <f t="shared" si="30"/>
        <v>0.47426018135565018</v>
      </c>
      <c r="AK115" s="29">
        <f t="shared" si="31"/>
        <v>3.9319206502675001E-2</v>
      </c>
      <c r="AL115" s="37">
        <f t="shared" si="32"/>
        <v>4506.994385113996</v>
      </c>
      <c r="AM115" s="29">
        <f t="shared" si="33"/>
        <v>1.9000000000000001E-5</v>
      </c>
      <c r="AN115" s="29">
        <f t="shared" si="34"/>
        <v>4.36692111217961E-2</v>
      </c>
      <c r="AO115" s="29">
        <f t="shared" si="35"/>
        <v>0.04</v>
      </c>
      <c r="AP115" s="29">
        <v>0.26581124879281259</v>
      </c>
      <c r="AQ115" s="29">
        <v>23165</v>
      </c>
      <c r="AR115" s="29">
        <v>129.489</v>
      </c>
      <c r="AS115" s="29">
        <v>0.28843825699999998</v>
      </c>
      <c r="AT115" s="29">
        <v>0.42009685200000002</v>
      </c>
      <c r="AU115" s="29">
        <v>0.886952191</v>
      </c>
      <c r="AV115" s="29">
        <v>1.4715909089999999</v>
      </c>
      <c r="AW115" s="29">
        <v>5.6140888210000002</v>
      </c>
      <c r="AX115" s="29">
        <v>7.8346094949999996</v>
      </c>
      <c r="AY115" s="29">
        <v>19.374586090000001</v>
      </c>
      <c r="AZ115" s="29">
        <v>35.731343279999997</v>
      </c>
      <c r="BA115" s="29">
        <v>45.957089549999999</v>
      </c>
      <c r="BB115" s="29">
        <v>14.31560561</v>
      </c>
      <c r="BC115" s="29">
        <v>3.8743547650000001</v>
      </c>
      <c r="BD115" s="29">
        <v>9.2225274800000001</v>
      </c>
      <c r="BE115" s="29">
        <v>0.42009685200000002</v>
      </c>
      <c r="BF115" s="29">
        <v>21.182491370000001</v>
      </c>
      <c r="BG115" s="29">
        <v>2.6524700499999998</v>
      </c>
      <c r="BH115" s="29">
        <v>4.1712824409999998</v>
      </c>
      <c r="BI115" s="29">
        <v>36.87281849</v>
      </c>
      <c r="BJ115" s="29">
        <v>27.16217185</v>
      </c>
      <c r="BK115" s="29">
        <v>0.95830548999999998</v>
      </c>
      <c r="BL115" s="29">
        <v>0.29141548499999997</v>
      </c>
      <c r="BM115" s="29">
        <v>0.27616323999999998</v>
      </c>
      <c r="BN115" s="29">
        <v>0.184777476</v>
      </c>
      <c r="BO115" s="29">
        <v>0.20130845</v>
      </c>
    </row>
    <row r="116" spans="1:67" x14ac:dyDescent="0.35">
      <c r="A116" s="17">
        <v>44755</v>
      </c>
      <c r="B116" s="18" t="s">
        <v>88</v>
      </c>
      <c r="C116" s="18" t="s">
        <v>128</v>
      </c>
      <c r="D116" s="18">
        <v>13</v>
      </c>
      <c r="E116" s="19">
        <v>0.47997685185185185</v>
      </c>
      <c r="F116" s="18" t="s">
        <v>67</v>
      </c>
      <c r="G116" s="18" t="s">
        <v>68</v>
      </c>
      <c r="H116" s="18">
        <v>474.5</v>
      </c>
      <c r="I116" s="18">
        <v>0</v>
      </c>
      <c r="J116" s="18">
        <v>0.627</v>
      </c>
      <c r="K116" s="18">
        <v>0.23400000000000001</v>
      </c>
      <c r="L116" s="18">
        <v>80</v>
      </c>
      <c r="M116" s="18">
        <v>0</v>
      </c>
      <c r="N116" s="18">
        <v>6.0999999999999999E-2</v>
      </c>
      <c r="O116" s="18">
        <v>1.6E-2</v>
      </c>
      <c r="P116" s="18">
        <v>-6.2E-2</v>
      </c>
      <c r="Q116" s="18">
        <v>14.496</v>
      </c>
      <c r="R116" s="18">
        <v>1E-3</v>
      </c>
      <c r="S116" s="18">
        <v>1E-3</v>
      </c>
      <c r="T116" s="18">
        <v>5.0000000000000001E-3</v>
      </c>
      <c r="U116" s="18">
        <v>37.505000000000003</v>
      </c>
      <c r="V116" s="18">
        <v>37.674999999999997</v>
      </c>
      <c r="W116" s="18">
        <v>39.573</v>
      </c>
      <c r="X116" s="18" t="s">
        <v>35</v>
      </c>
      <c r="Y116" s="18">
        <v>24.062000000000001</v>
      </c>
      <c r="Z116" s="18">
        <v>1.613</v>
      </c>
      <c r="AA116" s="18">
        <v>1</v>
      </c>
      <c r="AB116" s="21">
        <v>6.68091E-4</v>
      </c>
      <c r="AC116" s="27">
        <v>2.9999999999999971E-2</v>
      </c>
      <c r="AD116" s="20">
        <f t="shared" si="27"/>
        <v>7.0000000000000007E-5</v>
      </c>
      <c r="AE116" s="22">
        <v>9.1724099183572381E-7</v>
      </c>
      <c r="AF116" s="27">
        <v>2.9999999999999971E-2</v>
      </c>
      <c r="AG116" s="23">
        <v>23.8</v>
      </c>
      <c r="AH116" s="18">
        <f t="shared" si="28"/>
        <v>6.2E-2</v>
      </c>
      <c r="AI116" s="24">
        <f t="shared" si="29"/>
        <v>6.246691656233644E-11</v>
      </c>
      <c r="AJ116" s="25">
        <f t="shared" si="30"/>
        <v>0.53423614615593951</v>
      </c>
      <c r="AK116" s="18">
        <f t="shared" si="31"/>
        <v>6.3063460101710239E-2</v>
      </c>
      <c r="AL116" s="26">
        <f t="shared" si="32"/>
        <v>15561.886273129459</v>
      </c>
      <c r="AM116" s="18">
        <f t="shared" si="33"/>
        <v>1.3500000000000001E-5</v>
      </c>
      <c r="AN116" s="18">
        <f t="shared" si="34"/>
        <v>8.8436417837902043E-2</v>
      </c>
      <c r="AO116" s="18">
        <f t="shared" si="35"/>
        <v>6.2E-2</v>
      </c>
      <c r="AP116" s="18">
        <v>0.32515077810447013</v>
      </c>
      <c r="AQ116" s="18">
        <v>12000</v>
      </c>
      <c r="AR116" s="18">
        <v>129.155</v>
      </c>
      <c r="AS116" s="18">
        <v>0.24029187799999999</v>
      </c>
      <c r="AT116" s="18">
        <v>0.35499999999999998</v>
      </c>
      <c r="AU116" s="18">
        <v>0.62028301900000005</v>
      </c>
      <c r="AV116" s="18">
        <v>0.99716981100000002</v>
      </c>
      <c r="AW116" s="18">
        <v>5.4086956519999996</v>
      </c>
      <c r="AX116" s="18">
        <v>8.5333333329999999</v>
      </c>
      <c r="AY116" s="18">
        <v>33.68632075</v>
      </c>
      <c r="AZ116" s="18">
        <v>52.003018869999998</v>
      </c>
      <c r="BA116" s="18">
        <v>66.490551179999997</v>
      </c>
      <c r="BB116" s="18">
        <v>21.360642930000001</v>
      </c>
      <c r="BC116" s="18">
        <v>4.2966349270000004</v>
      </c>
      <c r="BD116" s="18">
        <v>12.10319698</v>
      </c>
      <c r="BE116" s="18">
        <v>0.35499999999999998</v>
      </c>
      <c r="BF116" s="18">
        <v>32.484960540000003</v>
      </c>
      <c r="BG116" s="18">
        <v>3.0242091699999998</v>
      </c>
      <c r="BH116" s="18">
        <v>2.2096012969999999</v>
      </c>
      <c r="BI116" s="18">
        <v>6.81727697</v>
      </c>
      <c r="BJ116" s="18">
        <v>35.512366870000001</v>
      </c>
      <c r="BK116" s="18">
        <v>0.48493155100000002</v>
      </c>
      <c r="BL116" s="18">
        <v>0.29396699900000001</v>
      </c>
      <c r="BM116" s="18">
        <v>0.277311327</v>
      </c>
      <c r="BN116" s="18">
        <v>0.15590821899999999</v>
      </c>
      <c r="BO116" s="18">
        <v>0.181523989</v>
      </c>
    </row>
    <row r="117" spans="1:67" x14ac:dyDescent="0.35">
      <c r="A117" s="17">
        <v>44755</v>
      </c>
      <c r="B117" s="18" t="s">
        <v>88</v>
      </c>
      <c r="C117" s="18" t="s">
        <v>128</v>
      </c>
      <c r="D117" s="18">
        <v>13</v>
      </c>
      <c r="E117" s="19">
        <v>0.47997685185185185</v>
      </c>
      <c r="F117" s="18" t="s">
        <v>67</v>
      </c>
      <c r="G117" s="18" t="s">
        <v>68</v>
      </c>
      <c r="H117" s="18">
        <v>474.5</v>
      </c>
      <c r="I117" s="18">
        <v>0</v>
      </c>
      <c r="J117" s="18">
        <v>0.627</v>
      </c>
      <c r="K117" s="18">
        <v>0.23400000000000001</v>
      </c>
      <c r="L117" s="18">
        <v>80</v>
      </c>
      <c r="M117" s="18">
        <v>0</v>
      </c>
      <c r="N117" s="18">
        <v>6.0999999999999999E-2</v>
      </c>
      <c r="O117" s="18">
        <v>1.6E-2</v>
      </c>
      <c r="P117" s="18">
        <v>-6.2E-2</v>
      </c>
      <c r="Q117" s="18">
        <v>14.496</v>
      </c>
      <c r="R117" s="18">
        <v>1E-3</v>
      </c>
      <c r="S117" s="18">
        <v>1E-3</v>
      </c>
      <c r="T117" s="18">
        <v>5.0000000000000001E-3</v>
      </c>
      <c r="U117" s="18">
        <v>37.505000000000003</v>
      </c>
      <c r="V117" s="18">
        <v>37.674999999999997</v>
      </c>
      <c r="W117" s="18">
        <v>39.573</v>
      </c>
      <c r="X117" s="18" t="s">
        <v>35</v>
      </c>
      <c r="Y117" s="18">
        <v>24.062000000000001</v>
      </c>
      <c r="Z117" s="18">
        <v>1.613</v>
      </c>
      <c r="AA117" s="18">
        <v>1</v>
      </c>
      <c r="AB117" s="18">
        <v>5.67543E-4</v>
      </c>
      <c r="AC117" s="27">
        <v>8.9999999999999969E-2</v>
      </c>
      <c r="AD117" s="20">
        <f t="shared" si="27"/>
        <v>7.0000000000000007E-5</v>
      </c>
      <c r="AE117" s="22">
        <v>9.1724099183572381E-7</v>
      </c>
      <c r="AF117" s="27">
        <v>8.9999999999999969E-2</v>
      </c>
      <c r="AG117" s="23">
        <v>23.8</v>
      </c>
      <c r="AH117" s="18">
        <f t="shared" si="28"/>
        <v>6.2E-2</v>
      </c>
      <c r="AI117" s="24">
        <f t="shared" si="29"/>
        <v>5.3065617148768821E-11</v>
      </c>
      <c r="AJ117" s="25">
        <f t="shared" si="30"/>
        <v>0.49239637150205129</v>
      </c>
      <c r="AK117" s="18">
        <f t="shared" si="31"/>
        <v>6.3063460101710239E-2</v>
      </c>
      <c r="AL117" s="26">
        <f t="shared" si="32"/>
        <v>15561.886273129459</v>
      </c>
      <c r="AM117" s="18">
        <f t="shared" si="33"/>
        <v>1.3500000000000001E-5</v>
      </c>
      <c r="AN117" s="18">
        <f t="shared" si="34"/>
        <v>8.8436417837902043E-2</v>
      </c>
      <c r="AO117" s="18">
        <f t="shared" si="35"/>
        <v>6.2E-2</v>
      </c>
      <c r="AP117" s="18">
        <v>0.32515077810447013</v>
      </c>
      <c r="AQ117" s="18">
        <v>12000</v>
      </c>
      <c r="AR117" s="18">
        <v>129.155</v>
      </c>
      <c r="AS117" s="18">
        <v>0.24029187799999999</v>
      </c>
      <c r="AT117" s="18">
        <v>0.35499999999999998</v>
      </c>
      <c r="AU117" s="18">
        <v>0.62028301900000005</v>
      </c>
      <c r="AV117" s="18">
        <v>0.99716981100000002</v>
      </c>
      <c r="AW117" s="18">
        <v>5.4086956519999996</v>
      </c>
      <c r="AX117" s="18">
        <v>8.5333333329999999</v>
      </c>
      <c r="AY117" s="18">
        <v>33.68632075</v>
      </c>
      <c r="AZ117" s="18">
        <v>52.003018869999998</v>
      </c>
      <c r="BA117" s="18">
        <v>66.490551179999997</v>
      </c>
      <c r="BB117" s="18">
        <v>21.360642930000001</v>
      </c>
      <c r="BC117" s="18">
        <v>4.2966349270000004</v>
      </c>
      <c r="BD117" s="18">
        <v>12.10319698</v>
      </c>
      <c r="BE117" s="18">
        <v>0.35499999999999998</v>
      </c>
      <c r="BF117" s="18">
        <v>32.484960540000003</v>
      </c>
      <c r="BG117" s="18">
        <v>3.0242091699999998</v>
      </c>
      <c r="BH117" s="18">
        <v>2.2096012969999999</v>
      </c>
      <c r="BI117" s="18">
        <v>6.81727697</v>
      </c>
      <c r="BJ117" s="18">
        <v>35.512366870000001</v>
      </c>
      <c r="BK117" s="18">
        <v>0.48493155100000002</v>
      </c>
      <c r="BL117" s="18">
        <v>0.29396699900000001</v>
      </c>
      <c r="BM117" s="18">
        <v>0.277311327</v>
      </c>
      <c r="BN117" s="18">
        <v>0.15590821899999999</v>
      </c>
      <c r="BO117" s="18">
        <v>0.181523989</v>
      </c>
    </row>
    <row r="118" spans="1:67" x14ac:dyDescent="0.35">
      <c r="A118" s="17">
        <v>44755</v>
      </c>
      <c r="B118" s="18" t="s">
        <v>88</v>
      </c>
      <c r="C118" s="18" t="s">
        <v>128</v>
      </c>
      <c r="D118" s="18">
        <v>13</v>
      </c>
      <c r="E118" s="19">
        <v>0.47997685185185185</v>
      </c>
      <c r="F118" s="18" t="s">
        <v>67</v>
      </c>
      <c r="G118" s="18" t="s">
        <v>68</v>
      </c>
      <c r="H118" s="18">
        <v>474.5</v>
      </c>
      <c r="I118" s="18">
        <v>0</v>
      </c>
      <c r="J118" s="18">
        <v>0.627</v>
      </c>
      <c r="K118" s="18">
        <v>0.23400000000000001</v>
      </c>
      <c r="L118" s="18">
        <v>80</v>
      </c>
      <c r="M118" s="18">
        <v>0</v>
      </c>
      <c r="N118" s="18">
        <v>6.0999999999999999E-2</v>
      </c>
      <c r="O118" s="18">
        <v>1.6E-2</v>
      </c>
      <c r="P118" s="18">
        <v>-6.2E-2</v>
      </c>
      <c r="Q118" s="18">
        <v>14.496</v>
      </c>
      <c r="R118" s="18">
        <v>1E-3</v>
      </c>
      <c r="S118" s="18">
        <v>1E-3</v>
      </c>
      <c r="T118" s="18">
        <v>5.0000000000000001E-3</v>
      </c>
      <c r="U118" s="18">
        <v>37.505000000000003</v>
      </c>
      <c r="V118" s="18">
        <v>37.674999999999997</v>
      </c>
      <c r="W118" s="18">
        <v>39.573</v>
      </c>
      <c r="X118" s="18" t="s">
        <v>35</v>
      </c>
      <c r="Y118" s="18">
        <v>24.062000000000001</v>
      </c>
      <c r="Z118" s="18">
        <v>1.613</v>
      </c>
      <c r="AA118" s="18">
        <v>1</v>
      </c>
      <c r="AB118" s="18">
        <v>4.5688599999999999E-4</v>
      </c>
      <c r="AC118" s="27">
        <v>0.14999999999999997</v>
      </c>
      <c r="AD118" s="20">
        <f t="shared" si="27"/>
        <v>7.0000000000000007E-5</v>
      </c>
      <c r="AE118" s="22">
        <v>9.1724099183572381E-7</v>
      </c>
      <c r="AF118" s="27">
        <v>0.14999999999999997</v>
      </c>
      <c r="AG118" s="23">
        <v>23.8</v>
      </c>
      <c r="AH118" s="18">
        <f t="shared" si="28"/>
        <v>6.2E-2</v>
      </c>
      <c r="AI118" s="24">
        <f t="shared" si="29"/>
        <v>4.2719120060739703E-11</v>
      </c>
      <c r="AJ118" s="25">
        <f t="shared" si="30"/>
        <v>0.44179356257824243</v>
      </c>
      <c r="AK118" s="18">
        <f t="shared" si="31"/>
        <v>6.3063460101710239E-2</v>
      </c>
      <c r="AL118" s="26">
        <f t="shared" si="32"/>
        <v>15561.886273129459</v>
      </c>
      <c r="AM118" s="18">
        <f t="shared" si="33"/>
        <v>1.3500000000000001E-5</v>
      </c>
      <c r="AN118" s="18">
        <f t="shared" si="34"/>
        <v>8.8436417837902043E-2</v>
      </c>
      <c r="AO118" s="18">
        <f t="shared" si="35"/>
        <v>6.2E-2</v>
      </c>
      <c r="AP118" s="18">
        <v>0.32515077810447013</v>
      </c>
      <c r="AQ118" s="18">
        <v>12000</v>
      </c>
      <c r="AR118" s="18">
        <v>129.155</v>
      </c>
      <c r="AS118" s="18">
        <v>0.24029187799999999</v>
      </c>
      <c r="AT118" s="18">
        <v>0.35499999999999998</v>
      </c>
      <c r="AU118" s="18">
        <v>0.62028301900000005</v>
      </c>
      <c r="AV118" s="18">
        <v>0.99716981100000002</v>
      </c>
      <c r="AW118" s="18">
        <v>5.4086956519999996</v>
      </c>
      <c r="AX118" s="18">
        <v>8.5333333329999999</v>
      </c>
      <c r="AY118" s="18">
        <v>33.68632075</v>
      </c>
      <c r="AZ118" s="18">
        <v>52.003018869999998</v>
      </c>
      <c r="BA118" s="18">
        <v>66.490551179999997</v>
      </c>
      <c r="BB118" s="18">
        <v>21.360642930000001</v>
      </c>
      <c r="BC118" s="18">
        <v>4.2966349270000004</v>
      </c>
      <c r="BD118" s="18">
        <v>12.10319698</v>
      </c>
      <c r="BE118" s="18">
        <v>0.35499999999999998</v>
      </c>
      <c r="BF118" s="18">
        <v>32.484960540000003</v>
      </c>
      <c r="BG118" s="18">
        <v>3.0242091699999998</v>
      </c>
      <c r="BH118" s="18">
        <v>2.2096012969999999</v>
      </c>
      <c r="BI118" s="18">
        <v>6.81727697</v>
      </c>
      <c r="BJ118" s="18">
        <v>35.512366870000001</v>
      </c>
      <c r="BK118" s="18">
        <v>0.48493155100000002</v>
      </c>
      <c r="BL118" s="18">
        <v>0.29396699900000001</v>
      </c>
      <c r="BM118" s="18">
        <v>0.277311327</v>
      </c>
      <c r="BN118" s="18">
        <v>0.15590821899999999</v>
      </c>
      <c r="BO118" s="18">
        <v>0.181523989</v>
      </c>
    </row>
    <row r="119" spans="1:67" x14ac:dyDescent="0.35">
      <c r="A119" s="17">
        <v>44755</v>
      </c>
      <c r="B119" s="18" t="s">
        <v>88</v>
      </c>
      <c r="C119" s="18" t="s">
        <v>128</v>
      </c>
      <c r="D119" s="18">
        <v>13</v>
      </c>
      <c r="E119" s="19">
        <v>0.47997685185185185</v>
      </c>
      <c r="F119" s="18" t="s">
        <v>67</v>
      </c>
      <c r="G119" s="18" t="s">
        <v>68</v>
      </c>
      <c r="H119" s="18">
        <v>474.5</v>
      </c>
      <c r="I119" s="18">
        <v>0</v>
      </c>
      <c r="J119" s="18">
        <v>0.627</v>
      </c>
      <c r="K119" s="18">
        <v>0.23400000000000001</v>
      </c>
      <c r="L119" s="18">
        <v>80</v>
      </c>
      <c r="M119" s="18">
        <v>0</v>
      </c>
      <c r="N119" s="18">
        <v>6.0999999999999999E-2</v>
      </c>
      <c r="O119" s="18">
        <v>1.6E-2</v>
      </c>
      <c r="P119" s="18">
        <v>-6.2E-2</v>
      </c>
      <c r="Q119" s="18">
        <v>14.496</v>
      </c>
      <c r="R119" s="18">
        <v>1E-3</v>
      </c>
      <c r="S119" s="18">
        <v>1E-3</v>
      </c>
      <c r="T119" s="18">
        <v>5.0000000000000001E-3</v>
      </c>
      <c r="U119" s="18">
        <v>37.505000000000003</v>
      </c>
      <c r="V119" s="18">
        <v>37.674999999999997</v>
      </c>
      <c r="W119" s="18">
        <v>39.573</v>
      </c>
      <c r="X119" s="18" t="s">
        <v>35</v>
      </c>
      <c r="Y119" s="18">
        <v>24.062000000000001</v>
      </c>
      <c r="Z119" s="18">
        <v>1.613</v>
      </c>
      <c r="AA119" s="18">
        <v>1</v>
      </c>
      <c r="AB119" s="18">
        <v>6.0798099999999995E-4</v>
      </c>
      <c r="AC119" s="27">
        <v>0.20999999999999996</v>
      </c>
      <c r="AD119" s="20">
        <f t="shared" si="27"/>
        <v>7.0000000000000007E-5</v>
      </c>
      <c r="AE119" s="22">
        <v>9.1724099183572381E-7</v>
      </c>
      <c r="AF119" s="27">
        <v>0.20999999999999996</v>
      </c>
      <c r="AG119" s="23">
        <v>23.8</v>
      </c>
      <c r="AH119" s="18">
        <f t="shared" si="28"/>
        <v>6.2E-2</v>
      </c>
      <c r="AI119" s="24">
        <f t="shared" si="29"/>
        <v>5.6846594847836399E-11</v>
      </c>
      <c r="AJ119" s="25">
        <f t="shared" si="30"/>
        <v>0.50963642651828545</v>
      </c>
      <c r="AK119" s="18">
        <f t="shared" si="31"/>
        <v>6.3063460101710239E-2</v>
      </c>
      <c r="AL119" s="26">
        <f t="shared" si="32"/>
        <v>15561.886273129459</v>
      </c>
      <c r="AM119" s="18">
        <f t="shared" si="33"/>
        <v>1.3500000000000001E-5</v>
      </c>
      <c r="AN119" s="18">
        <f t="shared" si="34"/>
        <v>8.8436417837902043E-2</v>
      </c>
      <c r="AO119" s="18">
        <f t="shared" si="35"/>
        <v>6.2E-2</v>
      </c>
      <c r="AP119" s="18">
        <v>0.32515077810447013</v>
      </c>
      <c r="AQ119" s="18">
        <v>12000</v>
      </c>
      <c r="AR119" s="18">
        <v>129.155</v>
      </c>
      <c r="AS119" s="18">
        <v>0.24029187799999999</v>
      </c>
      <c r="AT119" s="18">
        <v>0.35499999999999998</v>
      </c>
      <c r="AU119" s="18">
        <v>0.62028301900000005</v>
      </c>
      <c r="AV119" s="18">
        <v>0.99716981100000002</v>
      </c>
      <c r="AW119" s="18">
        <v>5.4086956519999996</v>
      </c>
      <c r="AX119" s="18">
        <v>8.5333333329999999</v>
      </c>
      <c r="AY119" s="18">
        <v>33.68632075</v>
      </c>
      <c r="AZ119" s="18">
        <v>52.003018869999998</v>
      </c>
      <c r="BA119" s="18">
        <v>66.490551179999997</v>
      </c>
      <c r="BB119" s="18">
        <v>21.360642930000001</v>
      </c>
      <c r="BC119" s="18">
        <v>4.2966349270000004</v>
      </c>
      <c r="BD119" s="18">
        <v>12.10319698</v>
      </c>
      <c r="BE119" s="18">
        <v>0.35499999999999998</v>
      </c>
      <c r="BF119" s="18">
        <v>32.484960540000003</v>
      </c>
      <c r="BG119" s="18">
        <v>3.0242091699999998</v>
      </c>
      <c r="BH119" s="18">
        <v>2.2096012969999999</v>
      </c>
      <c r="BI119" s="18">
        <v>6.81727697</v>
      </c>
      <c r="BJ119" s="18">
        <v>35.512366870000001</v>
      </c>
      <c r="BK119" s="18">
        <v>0.48493155100000002</v>
      </c>
      <c r="BL119" s="18">
        <v>0.29396699900000001</v>
      </c>
      <c r="BM119" s="18">
        <v>0.277311327</v>
      </c>
      <c r="BN119" s="18">
        <v>0.15590821899999999</v>
      </c>
      <c r="BO119" s="18">
        <v>0.181523989</v>
      </c>
    </row>
    <row r="120" spans="1:67" x14ac:dyDescent="0.35">
      <c r="A120" s="17">
        <v>44755</v>
      </c>
      <c r="B120" s="18" t="s">
        <v>88</v>
      </c>
      <c r="C120" s="18" t="s">
        <v>128</v>
      </c>
      <c r="D120" s="18">
        <v>13</v>
      </c>
      <c r="E120" s="19">
        <v>0.47997685185185185</v>
      </c>
      <c r="F120" s="18" t="s">
        <v>67</v>
      </c>
      <c r="G120" s="18" t="s">
        <v>68</v>
      </c>
      <c r="H120" s="18">
        <v>474.5</v>
      </c>
      <c r="I120" s="18">
        <v>0</v>
      </c>
      <c r="J120" s="18">
        <v>0.627</v>
      </c>
      <c r="K120" s="18">
        <v>0.23400000000000001</v>
      </c>
      <c r="L120" s="18">
        <v>80</v>
      </c>
      <c r="M120" s="18">
        <v>0</v>
      </c>
      <c r="N120" s="18">
        <v>6.0999999999999999E-2</v>
      </c>
      <c r="O120" s="18">
        <v>1.6E-2</v>
      </c>
      <c r="P120" s="18">
        <v>-6.2E-2</v>
      </c>
      <c r="Q120" s="18">
        <v>14.496</v>
      </c>
      <c r="R120" s="18">
        <v>1E-3</v>
      </c>
      <c r="S120" s="18">
        <v>1E-3</v>
      </c>
      <c r="T120" s="18">
        <v>5.0000000000000001E-3</v>
      </c>
      <c r="U120" s="18">
        <v>37.505000000000003</v>
      </c>
      <c r="V120" s="18">
        <v>37.674999999999997</v>
      </c>
      <c r="W120" s="18">
        <v>39.573</v>
      </c>
      <c r="X120" s="18" t="s">
        <v>35</v>
      </c>
      <c r="Y120" s="18">
        <v>24.062000000000001</v>
      </c>
      <c r="Z120" s="18">
        <v>1.613</v>
      </c>
      <c r="AA120" s="18">
        <v>1</v>
      </c>
      <c r="AB120" s="18">
        <v>7.6132100000000002E-4</v>
      </c>
      <c r="AC120" s="27">
        <v>0.26999999999999996</v>
      </c>
      <c r="AD120" s="20">
        <f t="shared" si="27"/>
        <v>7.0000000000000007E-5</v>
      </c>
      <c r="AE120" s="22">
        <v>9.1724099183572381E-7</v>
      </c>
      <c r="AF120" s="27">
        <v>0.26999999999999996</v>
      </c>
      <c r="AG120" s="23">
        <v>23.8</v>
      </c>
      <c r="AH120" s="18">
        <f t="shared" si="28"/>
        <v>6.2E-2</v>
      </c>
      <c r="AI120" s="24">
        <f t="shared" si="29"/>
        <v>7.1183978506153422E-11</v>
      </c>
      <c r="AJ120" s="25">
        <f t="shared" si="30"/>
        <v>0.57029473591246405</v>
      </c>
      <c r="AK120" s="18">
        <f t="shared" si="31"/>
        <v>6.3063460101710239E-2</v>
      </c>
      <c r="AL120" s="26">
        <f t="shared" si="32"/>
        <v>15561.886273129459</v>
      </c>
      <c r="AM120" s="18">
        <f t="shared" si="33"/>
        <v>1.3500000000000001E-5</v>
      </c>
      <c r="AN120" s="18">
        <f t="shared" si="34"/>
        <v>8.8436417837902043E-2</v>
      </c>
      <c r="AO120" s="18">
        <f t="shared" si="35"/>
        <v>6.2E-2</v>
      </c>
      <c r="AP120" s="18">
        <v>0.32515077810447013</v>
      </c>
      <c r="AQ120" s="18">
        <v>12000</v>
      </c>
      <c r="AR120" s="18">
        <v>129.155</v>
      </c>
      <c r="AS120" s="18">
        <v>0.24029187799999999</v>
      </c>
      <c r="AT120" s="18">
        <v>0.35499999999999998</v>
      </c>
      <c r="AU120" s="18">
        <v>0.62028301900000005</v>
      </c>
      <c r="AV120" s="18">
        <v>0.99716981100000002</v>
      </c>
      <c r="AW120" s="18">
        <v>5.4086956519999996</v>
      </c>
      <c r="AX120" s="18">
        <v>8.5333333329999999</v>
      </c>
      <c r="AY120" s="18">
        <v>33.68632075</v>
      </c>
      <c r="AZ120" s="18">
        <v>52.003018869999998</v>
      </c>
      <c r="BA120" s="18">
        <v>66.490551179999997</v>
      </c>
      <c r="BB120" s="18">
        <v>21.360642930000001</v>
      </c>
      <c r="BC120" s="18">
        <v>4.2966349270000004</v>
      </c>
      <c r="BD120" s="18">
        <v>12.10319698</v>
      </c>
      <c r="BE120" s="18">
        <v>0.35499999999999998</v>
      </c>
      <c r="BF120" s="18">
        <v>32.484960540000003</v>
      </c>
      <c r="BG120" s="18">
        <v>3.0242091699999998</v>
      </c>
      <c r="BH120" s="18">
        <v>2.2096012969999999</v>
      </c>
      <c r="BI120" s="18">
        <v>6.81727697</v>
      </c>
      <c r="BJ120" s="18">
        <v>35.512366870000001</v>
      </c>
      <c r="BK120" s="18">
        <v>0.48493155100000002</v>
      </c>
      <c r="BL120" s="18">
        <v>0.29396699900000001</v>
      </c>
      <c r="BM120" s="18">
        <v>0.277311327</v>
      </c>
      <c r="BN120" s="18">
        <v>0.15590821899999999</v>
      </c>
      <c r="BO120" s="18">
        <v>0.181523989</v>
      </c>
    </row>
    <row r="121" spans="1:67" x14ac:dyDescent="0.35">
      <c r="A121" s="17">
        <v>44755</v>
      </c>
      <c r="B121" s="18" t="s">
        <v>88</v>
      </c>
      <c r="C121" s="18" t="s">
        <v>128</v>
      </c>
      <c r="D121" s="18">
        <v>13</v>
      </c>
      <c r="E121" s="19">
        <v>0.47997685185185185</v>
      </c>
      <c r="F121" s="18" t="s">
        <v>67</v>
      </c>
      <c r="G121" s="18" t="s">
        <v>68</v>
      </c>
      <c r="H121" s="18">
        <v>474.5</v>
      </c>
      <c r="I121" s="18">
        <v>0</v>
      </c>
      <c r="J121" s="18">
        <v>0.627</v>
      </c>
      <c r="K121" s="18">
        <v>0.23400000000000001</v>
      </c>
      <c r="L121" s="18">
        <v>80</v>
      </c>
      <c r="M121" s="18">
        <v>0</v>
      </c>
      <c r="N121" s="18">
        <v>6.0999999999999999E-2</v>
      </c>
      <c r="O121" s="18">
        <v>1.6E-2</v>
      </c>
      <c r="P121" s="18">
        <v>-6.2E-2</v>
      </c>
      <c r="Q121" s="18">
        <v>14.496</v>
      </c>
      <c r="R121" s="18">
        <v>1E-3</v>
      </c>
      <c r="S121" s="18">
        <v>1E-3</v>
      </c>
      <c r="T121" s="18">
        <v>5.0000000000000001E-3</v>
      </c>
      <c r="U121" s="18">
        <v>37.505000000000003</v>
      </c>
      <c r="V121" s="18">
        <v>37.674999999999997</v>
      </c>
      <c r="W121" s="18">
        <v>39.573</v>
      </c>
      <c r="X121" s="18" t="s">
        <v>35</v>
      </c>
      <c r="Y121" s="18">
        <v>24.062000000000001</v>
      </c>
      <c r="Z121" s="18">
        <v>1.613</v>
      </c>
      <c r="AA121" s="18">
        <v>1</v>
      </c>
      <c r="AB121" s="18">
        <v>1.6493200000000001E-4</v>
      </c>
      <c r="AC121" s="27">
        <v>0.32999999999999996</v>
      </c>
      <c r="AD121" s="20">
        <f t="shared" si="27"/>
        <v>7.0000000000000007E-5</v>
      </c>
      <c r="AE121" s="22">
        <v>9.1724099183572381E-7</v>
      </c>
      <c r="AF121" s="27">
        <v>0.32999999999999996</v>
      </c>
      <c r="AG121" s="23">
        <v>23.8</v>
      </c>
      <c r="AH121" s="18">
        <f t="shared" si="28"/>
        <v>6.2E-2</v>
      </c>
      <c r="AI121" s="24">
        <f t="shared" si="29"/>
        <v>1.542124273857794E-11</v>
      </c>
      <c r="AJ121" s="25">
        <f t="shared" si="30"/>
        <v>0.2654409486849803</v>
      </c>
      <c r="AK121" s="18">
        <f t="shared" si="31"/>
        <v>6.3063460101710239E-2</v>
      </c>
      <c r="AL121" s="26">
        <f t="shared" si="32"/>
        <v>15561.886273129459</v>
      </c>
      <c r="AM121" s="18">
        <f t="shared" si="33"/>
        <v>1.3500000000000001E-5</v>
      </c>
      <c r="AN121" s="18">
        <f t="shared" si="34"/>
        <v>8.8436417837902043E-2</v>
      </c>
      <c r="AO121" s="18">
        <f t="shared" si="35"/>
        <v>6.2E-2</v>
      </c>
      <c r="AP121" s="18">
        <v>0.32515077810447013</v>
      </c>
      <c r="AQ121" s="18">
        <v>12000</v>
      </c>
      <c r="AR121" s="18">
        <v>129.155</v>
      </c>
      <c r="AS121" s="18">
        <v>0.24029187799999999</v>
      </c>
      <c r="AT121" s="18">
        <v>0.35499999999999998</v>
      </c>
      <c r="AU121" s="18">
        <v>0.62028301900000005</v>
      </c>
      <c r="AV121" s="18">
        <v>0.99716981100000002</v>
      </c>
      <c r="AW121" s="18">
        <v>5.4086956519999996</v>
      </c>
      <c r="AX121" s="18">
        <v>8.5333333329999999</v>
      </c>
      <c r="AY121" s="18">
        <v>33.68632075</v>
      </c>
      <c r="AZ121" s="18">
        <v>52.003018869999998</v>
      </c>
      <c r="BA121" s="18">
        <v>66.490551179999997</v>
      </c>
      <c r="BB121" s="18">
        <v>21.360642930000001</v>
      </c>
      <c r="BC121" s="18">
        <v>4.2966349270000004</v>
      </c>
      <c r="BD121" s="18">
        <v>12.10319698</v>
      </c>
      <c r="BE121" s="18">
        <v>0.35499999999999998</v>
      </c>
      <c r="BF121" s="18">
        <v>32.484960540000003</v>
      </c>
      <c r="BG121" s="18">
        <v>3.0242091699999998</v>
      </c>
      <c r="BH121" s="18">
        <v>2.2096012969999999</v>
      </c>
      <c r="BI121" s="18">
        <v>6.81727697</v>
      </c>
      <c r="BJ121" s="18">
        <v>35.512366870000001</v>
      </c>
      <c r="BK121" s="18">
        <v>0.48493155100000002</v>
      </c>
      <c r="BL121" s="18">
        <v>0.29396699900000001</v>
      </c>
      <c r="BM121" s="18">
        <v>0.277311327</v>
      </c>
      <c r="BN121" s="18">
        <v>0.15590821899999999</v>
      </c>
      <c r="BO121" s="18">
        <v>0.181523989</v>
      </c>
    </row>
    <row r="122" spans="1:67" x14ac:dyDescent="0.35">
      <c r="A122" s="28">
        <v>44755</v>
      </c>
      <c r="B122" s="29" t="s">
        <v>88</v>
      </c>
      <c r="C122" s="29" t="s">
        <v>129</v>
      </c>
      <c r="D122" s="29">
        <v>40</v>
      </c>
      <c r="E122" s="30">
        <v>0.62329861111111107</v>
      </c>
      <c r="F122" s="29" t="s">
        <v>71</v>
      </c>
      <c r="G122" s="29" t="s">
        <v>72</v>
      </c>
      <c r="H122" s="29">
        <v>474.6</v>
      </c>
      <c r="I122" s="29">
        <v>0</v>
      </c>
      <c r="J122" s="29">
        <v>0.39800000000000002</v>
      </c>
      <c r="K122" s="29">
        <v>0.16500000000000001</v>
      </c>
      <c r="L122" s="29">
        <v>80</v>
      </c>
      <c r="M122" s="29">
        <v>0</v>
      </c>
      <c r="N122" s="29">
        <v>6.3E-2</v>
      </c>
      <c r="O122" s="29">
        <v>5.0000000000000001E-3</v>
      </c>
      <c r="P122" s="29">
        <v>-2.5000000000000001E-2</v>
      </c>
      <c r="Q122" s="29">
        <v>4.1020000000000003</v>
      </c>
      <c r="R122" s="29">
        <v>4.0000000000000001E-3</v>
      </c>
      <c r="S122" s="29">
        <v>3.0000000000000001E-3</v>
      </c>
      <c r="T122" s="29">
        <v>1.2E-2</v>
      </c>
      <c r="U122" s="29">
        <v>44.405999999999999</v>
      </c>
      <c r="V122" s="29">
        <v>44.884</v>
      </c>
      <c r="W122" s="29">
        <v>46.713000000000001</v>
      </c>
      <c r="X122" s="29" t="s">
        <v>35</v>
      </c>
      <c r="Y122" s="29">
        <v>25.515000000000001</v>
      </c>
      <c r="Z122" s="29">
        <v>2.5870000000000002</v>
      </c>
      <c r="AA122" s="29">
        <v>1</v>
      </c>
      <c r="AB122" s="32">
        <v>1.5610260000000001E-3</v>
      </c>
      <c r="AC122" s="38">
        <v>2.9999999999999971E-2</v>
      </c>
      <c r="AD122" s="31">
        <f t="shared" si="27"/>
        <v>7.0000000000000007E-5</v>
      </c>
      <c r="AE122" s="33">
        <v>8.9664849122981502E-7</v>
      </c>
      <c r="AF122" s="38">
        <v>2.9999999999999971E-2</v>
      </c>
      <c r="AG122" s="34">
        <v>24.8</v>
      </c>
      <c r="AH122" s="29">
        <f t="shared" si="28"/>
        <v>6.7000000000000004E-2</v>
      </c>
      <c r="AI122" s="35">
        <f t="shared" si="29"/>
        <v>1.4268008233134692E-10</v>
      </c>
      <c r="AJ122" s="36">
        <f t="shared" si="30"/>
        <v>0.89255349784235227</v>
      </c>
      <c r="AK122" s="29">
        <f t="shared" si="31"/>
        <v>6.3198101237299839E-2</v>
      </c>
      <c r="AL122" s="37">
        <f t="shared" si="32"/>
        <v>11593.171796611783</v>
      </c>
      <c r="AM122" s="29">
        <f t="shared" si="33"/>
        <v>8.4499999999999994E-5</v>
      </c>
      <c r="AN122" s="29">
        <f t="shared" si="34"/>
        <v>6.7963225350184786E-2</v>
      </c>
      <c r="AO122" s="29">
        <f t="shared" si="35"/>
        <v>6.7000000000000004E-2</v>
      </c>
      <c r="AP122" s="29">
        <v>0.37566655509371416</v>
      </c>
      <c r="AQ122" s="29">
        <v>9770</v>
      </c>
      <c r="AR122" s="29">
        <v>129.375</v>
      </c>
      <c r="AS122" s="29">
        <v>0.25554775299999999</v>
      </c>
      <c r="AT122" s="29">
        <v>0.33766853899999999</v>
      </c>
      <c r="AU122" s="29">
        <v>0.46084971899999999</v>
      </c>
      <c r="AV122" s="29">
        <v>0.54793103399999998</v>
      </c>
      <c r="AW122" s="29">
        <v>0.99597701100000002</v>
      </c>
      <c r="AX122" s="29">
        <v>1.5272727269999999</v>
      </c>
      <c r="AY122" s="29">
        <v>3.2258883250000001</v>
      </c>
      <c r="AZ122" s="29">
        <v>5.7245217390000001</v>
      </c>
      <c r="BA122" s="29">
        <v>7.75826087</v>
      </c>
      <c r="BB122" s="29">
        <v>8.6991354479999998</v>
      </c>
      <c r="BC122" s="29">
        <v>1.390320429</v>
      </c>
      <c r="BD122" s="29">
        <v>4.1174118010000003</v>
      </c>
      <c r="BE122" s="29">
        <v>0.33766853899999999</v>
      </c>
      <c r="BF122" s="29">
        <v>24.576230120000002</v>
      </c>
      <c r="BG122" s="29">
        <v>2.321640484</v>
      </c>
      <c r="BH122" s="29">
        <v>3.4605870479999998</v>
      </c>
      <c r="BI122" s="29">
        <v>10.65866119</v>
      </c>
      <c r="BJ122" s="29">
        <v>5.9764670610000001</v>
      </c>
      <c r="BK122" s="29">
        <v>0.76924226100000004</v>
      </c>
      <c r="BL122" s="29">
        <v>0.43359507400000002</v>
      </c>
      <c r="BM122" s="29">
        <v>0.340089323</v>
      </c>
      <c r="BN122" s="29">
        <v>0.21493623000000001</v>
      </c>
      <c r="BO122" s="29">
        <v>0.23580469100000001</v>
      </c>
    </row>
    <row r="123" spans="1:67" x14ac:dyDescent="0.35">
      <c r="A123" s="28">
        <v>44755</v>
      </c>
      <c r="B123" s="29" t="s">
        <v>88</v>
      </c>
      <c r="C123" s="29" t="s">
        <v>129</v>
      </c>
      <c r="D123" s="29">
        <v>40</v>
      </c>
      <c r="E123" s="30">
        <v>0.62329861111111107</v>
      </c>
      <c r="F123" s="29" t="s">
        <v>71</v>
      </c>
      <c r="G123" s="29" t="s">
        <v>72</v>
      </c>
      <c r="H123" s="29">
        <v>474.6</v>
      </c>
      <c r="I123" s="29">
        <v>0</v>
      </c>
      <c r="J123" s="29">
        <v>0.39800000000000002</v>
      </c>
      <c r="K123" s="29">
        <v>0.16500000000000001</v>
      </c>
      <c r="L123" s="29">
        <v>80</v>
      </c>
      <c r="M123" s="29">
        <v>0</v>
      </c>
      <c r="N123" s="29">
        <v>6.3E-2</v>
      </c>
      <c r="O123" s="29">
        <v>5.0000000000000001E-3</v>
      </c>
      <c r="P123" s="29">
        <v>-2.5000000000000001E-2</v>
      </c>
      <c r="Q123" s="29">
        <v>4.1020000000000003</v>
      </c>
      <c r="R123" s="29">
        <v>4.0000000000000001E-3</v>
      </c>
      <c r="S123" s="29">
        <v>3.0000000000000001E-3</v>
      </c>
      <c r="T123" s="29">
        <v>1.2E-2</v>
      </c>
      <c r="U123" s="29">
        <v>44.405999999999999</v>
      </c>
      <c r="V123" s="29">
        <v>44.884</v>
      </c>
      <c r="W123" s="29">
        <v>46.713000000000001</v>
      </c>
      <c r="X123" s="29" t="s">
        <v>35</v>
      </c>
      <c r="Y123" s="29">
        <v>25.515000000000001</v>
      </c>
      <c r="Z123" s="29">
        <v>2.5870000000000002</v>
      </c>
      <c r="AA123" s="29">
        <v>1</v>
      </c>
      <c r="AB123" s="29">
        <v>4.3934300000000003E-4</v>
      </c>
      <c r="AC123" s="38">
        <v>8.9999999999999969E-2</v>
      </c>
      <c r="AD123" s="31">
        <f t="shared" si="27"/>
        <v>7.0000000000000007E-5</v>
      </c>
      <c r="AE123" s="33">
        <v>8.9664849122981502E-7</v>
      </c>
      <c r="AF123" s="38">
        <v>8.9999999999999969E-2</v>
      </c>
      <c r="AG123" s="34">
        <v>24.8</v>
      </c>
      <c r="AH123" s="29">
        <f t="shared" si="28"/>
        <v>6.7000000000000004E-2</v>
      </c>
      <c r="AI123" s="35">
        <f t="shared" si="29"/>
        <v>4.0156599192903218E-11</v>
      </c>
      <c r="AJ123" s="36">
        <f t="shared" si="30"/>
        <v>0.47351205887353365</v>
      </c>
      <c r="AK123" s="29">
        <f t="shared" si="31"/>
        <v>6.3198101237299839E-2</v>
      </c>
      <c r="AL123" s="37">
        <f t="shared" si="32"/>
        <v>11593.171796611783</v>
      </c>
      <c r="AM123" s="29">
        <f t="shared" si="33"/>
        <v>8.4499999999999994E-5</v>
      </c>
      <c r="AN123" s="29">
        <f t="shared" si="34"/>
        <v>6.7963225350184786E-2</v>
      </c>
      <c r="AO123" s="29">
        <f t="shared" si="35"/>
        <v>6.7000000000000004E-2</v>
      </c>
      <c r="AP123" s="29">
        <v>0.37566655509371416</v>
      </c>
      <c r="AQ123" s="29">
        <v>9770</v>
      </c>
      <c r="AR123" s="29">
        <v>129.375</v>
      </c>
      <c r="AS123" s="29">
        <v>0.25554775299999999</v>
      </c>
      <c r="AT123" s="29">
        <v>0.33766853899999999</v>
      </c>
      <c r="AU123" s="29">
        <v>0.46084971899999999</v>
      </c>
      <c r="AV123" s="29">
        <v>0.54793103399999998</v>
      </c>
      <c r="AW123" s="29">
        <v>0.99597701100000002</v>
      </c>
      <c r="AX123" s="29">
        <v>1.5272727269999999</v>
      </c>
      <c r="AY123" s="29">
        <v>3.2258883250000001</v>
      </c>
      <c r="AZ123" s="29">
        <v>5.7245217390000001</v>
      </c>
      <c r="BA123" s="29">
        <v>7.75826087</v>
      </c>
      <c r="BB123" s="29">
        <v>8.6991354479999998</v>
      </c>
      <c r="BC123" s="29">
        <v>1.390320429</v>
      </c>
      <c r="BD123" s="29">
        <v>4.1174118010000003</v>
      </c>
      <c r="BE123" s="29">
        <v>0.33766853899999999</v>
      </c>
      <c r="BF123" s="29">
        <v>24.576230120000002</v>
      </c>
      <c r="BG123" s="29">
        <v>2.321640484</v>
      </c>
      <c r="BH123" s="29">
        <v>3.4605870479999998</v>
      </c>
      <c r="BI123" s="29">
        <v>10.65866119</v>
      </c>
      <c r="BJ123" s="29">
        <v>5.9764670610000001</v>
      </c>
      <c r="BK123" s="29">
        <v>0.76924226100000004</v>
      </c>
      <c r="BL123" s="29">
        <v>0.43359507400000002</v>
      </c>
      <c r="BM123" s="29">
        <v>0.340089323</v>
      </c>
      <c r="BN123" s="29">
        <v>0.21493623000000001</v>
      </c>
      <c r="BO123" s="29">
        <v>0.23580469100000001</v>
      </c>
    </row>
    <row r="124" spans="1:67" x14ac:dyDescent="0.35">
      <c r="A124" s="28">
        <v>44755</v>
      </c>
      <c r="B124" s="29" t="s">
        <v>88</v>
      </c>
      <c r="C124" s="29" t="s">
        <v>129</v>
      </c>
      <c r="D124" s="29">
        <v>40</v>
      </c>
      <c r="E124" s="30">
        <v>0.62329861111111107</v>
      </c>
      <c r="F124" s="29" t="s">
        <v>71</v>
      </c>
      <c r="G124" s="29" t="s">
        <v>72</v>
      </c>
      <c r="H124" s="29">
        <v>474.6</v>
      </c>
      <c r="I124" s="29">
        <v>0</v>
      </c>
      <c r="J124" s="29">
        <v>0.39800000000000002</v>
      </c>
      <c r="K124" s="29">
        <v>0.16500000000000001</v>
      </c>
      <c r="L124" s="29">
        <v>80</v>
      </c>
      <c r="M124" s="29">
        <v>0</v>
      </c>
      <c r="N124" s="29">
        <v>6.3E-2</v>
      </c>
      <c r="O124" s="29">
        <v>5.0000000000000001E-3</v>
      </c>
      <c r="P124" s="29">
        <v>-2.5000000000000001E-2</v>
      </c>
      <c r="Q124" s="29">
        <v>4.1020000000000003</v>
      </c>
      <c r="R124" s="29">
        <v>4.0000000000000001E-3</v>
      </c>
      <c r="S124" s="29">
        <v>3.0000000000000001E-3</v>
      </c>
      <c r="T124" s="29">
        <v>1.2E-2</v>
      </c>
      <c r="U124" s="29">
        <v>44.405999999999999</v>
      </c>
      <c r="V124" s="29">
        <v>44.884</v>
      </c>
      <c r="W124" s="29">
        <v>46.713000000000001</v>
      </c>
      <c r="X124" s="29" t="s">
        <v>35</v>
      </c>
      <c r="Y124" s="29">
        <v>25.515000000000001</v>
      </c>
      <c r="Z124" s="29">
        <v>2.5870000000000002</v>
      </c>
      <c r="AA124" s="29">
        <v>1</v>
      </c>
      <c r="AB124" s="29">
        <v>2.3208899999999999E-4</v>
      </c>
      <c r="AC124" s="38">
        <v>0.14999999999999997</v>
      </c>
      <c r="AD124" s="31">
        <f t="shared" si="27"/>
        <v>7.0000000000000007E-5</v>
      </c>
      <c r="AE124" s="33">
        <v>8.9664849122981502E-7</v>
      </c>
      <c r="AF124" s="38">
        <v>0.14999999999999997</v>
      </c>
      <c r="AG124" s="34">
        <v>24.8</v>
      </c>
      <c r="AH124" s="29">
        <f t="shared" si="28"/>
        <v>6.7000000000000004E-2</v>
      </c>
      <c r="AI124" s="35">
        <f t="shared" si="29"/>
        <v>2.1213277439453263E-11</v>
      </c>
      <c r="AJ124" s="36">
        <f t="shared" si="30"/>
        <v>0.34415688850169113</v>
      </c>
      <c r="AK124" s="29">
        <f t="shared" si="31"/>
        <v>6.3198101237299839E-2</v>
      </c>
      <c r="AL124" s="37">
        <f t="shared" si="32"/>
        <v>11593.171796611783</v>
      </c>
      <c r="AM124" s="29">
        <f t="shared" si="33"/>
        <v>8.4499999999999994E-5</v>
      </c>
      <c r="AN124" s="29">
        <f t="shared" si="34"/>
        <v>6.7963225350184786E-2</v>
      </c>
      <c r="AO124" s="29">
        <f t="shared" si="35"/>
        <v>6.7000000000000004E-2</v>
      </c>
      <c r="AP124" s="29">
        <v>0.37566655509371416</v>
      </c>
      <c r="AQ124" s="29">
        <v>9770</v>
      </c>
      <c r="AR124" s="29">
        <v>129.375</v>
      </c>
      <c r="AS124" s="29">
        <v>0.25554775299999999</v>
      </c>
      <c r="AT124" s="29">
        <v>0.33766853899999999</v>
      </c>
      <c r="AU124" s="29">
        <v>0.46084971899999999</v>
      </c>
      <c r="AV124" s="29">
        <v>0.54793103399999998</v>
      </c>
      <c r="AW124" s="29">
        <v>0.99597701100000002</v>
      </c>
      <c r="AX124" s="29">
        <v>1.5272727269999999</v>
      </c>
      <c r="AY124" s="29">
        <v>3.2258883250000001</v>
      </c>
      <c r="AZ124" s="29">
        <v>5.7245217390000001</v>
      </c>
      <c r="BA124" s="29">
        <v>7.75826087</v>
      </c>
      <c r="BB124" s="29">
        <v>8.6991354479999998</v>
      </c>
      <c r="BC124" s="29">
        <v>1.390320429</v>
      </c>
      <c r="BD124" s="29">
        <v>4.1174118010000003</v>
      </c>
      <c r="BE124" s="29">
        <v>0.33766853899999999</v>
      </c>
      <c r="BF124" s="29">
        <v>24.576230120000002</v>
      </c>
      <c r="BG124" s="29">
        <v>2.321640484</v>
      </c>
      <c r="BH124" s="29">
        <v>3.4605870479999998</v>
      </c>
      <c r="BI124" s="29">
        <v>10.65866119</v>
      </c>
      <c r="BJ124" s="29">
        <v>5.9764670610000001</v>
      </c>
      <c r="BK124" s="29">
        <v>0.76924226100000004</v>
      </c>
      <c r="BL124" s="29">
        <v>0.43359507400000002</v>
      </c>
      <c r="BM124" s="29">
        <v>0.340089323</v>
      </c>
      <c r="BN124" s="29">
        <v>0.21493623000000001</v>
      </c>
      <c r="BO124" s="29">
        <v>0.23580469100000001</v>
      </c>
    </row>
    <row r="125" spans="1:67" x14ac:dyDescent="0.35">
      <c r="A125" s="28">
        <v>44755</v>
      </c>
      <c r="B125" s="29" t="s">
        <v>88</v>
      </c>
      <c r="C125" s="29" t="s">
        <v>129</v>
      </c>
      <c r="D125" s="29">
        <v>40</v>
      </c>
      <c r="E125" s="30">
        <v>0.62329861111111107</v>
      </c>
      <c r="F125" s="29" t="s">
        <v>71</v>
      </c>
      <c r="G125" s="29" t="s">
        <v>72</v>
      </c>
      <c r="H125" s="29">
        <v>474.6</v>
      </c>
      <c r="I125" s="29">
        <v>0</v>
      </c>
      <c r="J125" s="29">
        <v>0.39800000000000002</v>
      </c>
      <c r="K125" s="29">
        <v>0.16500000000000001</v>
      </c>
      <c r="L125" s="29">
        <v>80</v>
      </c>
      <c r="M125" s="29">
        <v>0</v>
      </c>
      <c r="N125" s="29">
        <v>6.3E-2</v>
      </c>
      <c r="O125" s="29">
        <v>5.0000000000000001E-3</v>
      </c>
      <c r="P125" s="29">
        <v>-2.5000000000000001E-2</v>
      </c>
      <c r="Q125" s="29">
        <v>4.1020000000000003</v>
      </c>
      <c r="R125" s="29">
        <v>4.0000000000000001E-3</v>
      </c>
      <c r="S125" s="29">
        <v>3.0000000000000001E-3</v>
      </c>
      <c r="T125" s="29">
        <v>1.2E-2</v>
      </c>
      <c r="U125" s="29">
        <v>44.405999999999999</v>
      </c>
      <c r="V125" s="29">
        <v>44.884</v>
      </c>
      <c r="W125" s="29">
        <v>46.713000000000001</v>
      </c>
      <c r="X125" s="29" t="s">
        <v>35</v>
      </c>
      <c r="Y125" s="29">
        <v>25.515000000000001</v>
      </c>
      <c r="Z125" s="29">
        <v>2.5870000000000002</v>
      </c>
      <c r="AA125" s="29">
        <v>1</v>
      </c>
      <c r="AB125" s="29">
        <v>2.87404E-4</v>
      </c>
      <c r="AC125" s="38">
        <v>0.20999999999999996</v>
      </c>
      <c r="AD125" s="31">
        <f t="shared" si="27"/>
        <v>7.0000000000000007E-5</v>
      </c>
      <c r="AE125" s="33">
        <v>8.9664849122981502E-7</v>
      </c>
      <c r="AF125" s="38">
        <v>0.20999999999999996</v>
      </c>
      <c r="AG125" s="34">
        <v>24.8</v>
      </c>
      <c r="AH125" s="29">
        <f t="shared" si="28"/>
        <v>6.7000000000000004E-2</v>
      </c>
      <c r="AI125" s="35">
        <f t="shared" si="29"/>
        <v>2.6269150150195084E-11</v>
      </c>
      <c r="AJ125" s="36">
        <f t="shared" si="30"/>
        <v>0.38297955668346123</v>
      </c>
      <c r="AK125" s="29">
        <f t="shared" si="31"/>
        <v>6.3198101237299839E-2</v>
      </c>
      <c r="AL125" s="37">
        <f t="shared" si="32"/>
        <v>11593.171796611783</v>
      </c>
      <c r="AM125" s="29">
        <f t="shared" si="33"/>
        <v>8.4499999999999994E-5</v>
      </c>
      <c r="AN125" s="29">
        <f t="shared" si="34"/>
        <v>6.7963225350184786E-2</v>
      </c>
      <c r="AO125" s="29">
        <f t="shared" si="35"/>
        <v>6.7000000000000004E-2</v>
      </c>
      <c r="AP125" s="29">
        <v>0.37566655509371416</v>
      </c>
      <c r="AQ125" s="29">
        <v>9770</v>
      </c>
      <c r="AR125" s="29">
        <v>129.375</v>
      </c>
      <c r="AS125" s="29">
        <v>0.25554775299999999</v>
      </c>
      <c r="AT125" s="29">
        <v>0.33766853899999999</v>
      </c>
      <c r="AU125" s="29">
        <v>0.46084971899999999</v>
      </c>
      <c r="AV125" s="29">
        <v>0.54793103399999998</v>
      </c>
      <c r="AW125" s="29">
        <v>0.99597701100000002</v>
      </c>
      <c r="AX125" s="29">
        <v>1.5272727269999999</v>
      </c>
      <c r="AY125" s="29">
        <v>3.2258883250000001</v>
      </c>
      <c r="AZ125" s="29">
        <v>5.7245217390000001</v>
      </c>
      <c r="BA125" s="29">
        <v>7.75826087</v>
      </c>
      <c r="BB125" s="29">
        <v>8.6991354479999998</v>
      </c>
      <c r="BC125" s="29">
        <v>1.390320429</v>
      </c>
      <c r="BD125" s="29">
        <v>4.1174118010000003</v>
      </c>
      <c r="BE125" s="29">
        <v>0.33766853899999999</v>
      </c>
      <c r="BF125" s="29">
        <v>24.576230120000002</v>
      </c>
      <c r="BG125" s="29">
        <v>2.321640484</v>
      </c>
      <c r="BH125" s="29">
        <v>3.4605870479999998</v>
      </c>
      <c r="BI125" s="29">
        <v>10.65866119</v>
      </c>
      <c r="BJ125" s="29">
        <v>5.9764670610000001</v>
      </c>
      <c r="BK125" s="29">
        <v>0.76924226100000004</v>
      </c>
      <c r="BL125" s="29">
        <v>0.43359507400000002</v>
      </c>
      <c r="BM125" s="29">
        <v>0.340089323</v>
      </c>
      <c r="BN125" s="29">
        <v>0.21493623000000001</v>
      </c>
      <c r="BO125" s="29">
        <v>0.23580469100000001</v>
      </c>
    </row>
    <row r="126" spans="1:67" x14ac:dyDescent="0.35">
      <c r="A126" s="28">
        <v>44755</v>
      </c>
      <c r="B126" s="29" t="s">
        <v>88</v>
      </c>
      <c r="C126" s="29" t="s">
        <v>129</v>
      </c>
      <c r="D126" s="29">
        <v>40</v>
      </c>
      <c r="E126" s="30">
        <v>0.62329861111111107</v>
      </c>
      <c r="F126" s="29" t="s">
        <v>71</v>
      </c>
      <c r="G126" s="29" t="s">
        <v>72</v>
      </c>
      <c r="H126" s="29">
        <v>474.6</v>
      </c>
      <c r="I126" s="29">
        <v>0</v>
      </c>
      <c r="J126" s="29">
        <v>0.39800000000000002</v>
      </c>
      <c r="K126" s="29">
        <v>0.16500000000000001</v>
      </c>
      <c r="L126" s="29">
        <v>80</v>
      </c>
      <c r="M126" s="29">
        <v>0</v>
      </c>
      <c r="N126" s="29">
        <v>6.3E-2</v>
      </c>
      <c r="O126" s="29">
        <v>5.0000000000000001E-3</v>
      </c>
      <c r="P126" s="29">
        <v>-2.5000000000000001E-2</v>
      </c>
      <c r="Q126" s="29">
        <v>4.1020000000000003</v>
      </c>
      <c r="R126" s="29">
        <v>4.0000000000000001E-3</v>
      </c>
      <c r="S126" s="29">
        <v>3.0000000000000001E-3</v>
      </c>
      <c r="T126" s="29">
        <v>1.2E-2</v>
      </c>
      <c r="U126" s="29">
        <v>44.405999999999999</v>
      </c>
      <c r="V126" s="29">
        <v>44.884</v>
      </c>
      <c r="W126" s="29">
        <v>46.713000000000001</v>
      </c>
      <c r="X126" s="29" t="s">
        <v>35</v>
      </c>
      <c r="Y126" s="29">
        <v>25.515000000000001</v>
      </c>
      <c r="Z126" s="29">
        <v>2.5870000000000002</v>
      </c>
      <c r="AA126" s="29">
        <v>1</v>
      </c>
      <c r="AB126" s="29"/>
      <c r="AC126" s="38">
        <v>0.26999999999999996</v>
      </c>
      <c r="AD126" s="31">
        <f t="shared" si="27"/>
        <v>7.0000000000000007E-5</v>
      </c>
      <c r="AE126" s="33">
        <v>8.9664849122981502E-7</v>
      </c>
      <c r="AF126" s="38">
        <v>0.26999999999999996</v>
      </c>
      <c r="AG126" s="34">
        <v>24.8</v>
      </c>
      <c r="AH126" s="29">
        <f t="shared" si="28"/>
        <v>6.7000000000000004E-2</v>
      </c>
      <c r="AI126" s="35">
        <f t="shared" si="29"/>
        <v>0</v>
      </c>
      <c r="AJ126" s="36">
        <f t="shared" si="30"/>
        <v>0</v>
      </c>
      <c r="AK126" s="29">
        <f t="shared" si="31"/>
        <v>6.3198101237299839E-2</v>
      </c>
      <c r="AL126" s="37">
        <f t="shared" si="32"/>
        <v>11593.171796611783</v>
      </c>
      <c r="AM126" s="29">
        <f t="shared" si="33"/>
        <v>8.4499999999999994E-5</v>
      </c>
      <c r="AN126" s="29">
        <f t="shared" si="34"/>
        <v>6.7963225350184786E-2</v>
      </c>
      <c r="AO126" s="29">
        <f t="shared" si="35"/>
        <v>6.7000000000000004E-2</v>
      </c>
      <c r="AP126" s="29">
        <v>0.37566655509371416</v>
      </c>
      <c r="AQ126" s="29">
        <v>9770</v>
      </c>
      <c r="AR126" s="29">
        <v>129.375</v>
      </c>
      <c r="AS126" s="29">
        <v>0.25554775299999999</v>
      </c>
      <c r="AT126" s="29">
        <v>0.33766853899999999</v>
      </c>
      <c r="AU126" s="29">
        <v>0.46084971899999999</v>
      </c>
      <c r="AV126" s="29">
        <v>0.54793103399999998</v>
      </c>
      <c r="AW126" s="29">
        <v>0.99597701100000002</v>
      </c>
      <c r="AX126" s="29">
        <v>1.5272727269999999</v>
      </c>
      <c r="AY126" s="29">
        <v>3.2258883250000001</v>
      </c>
      <c r="AZ126" s="29">
        <v>5.7245217390000001</v>
      </c>
      <c r="BA126" s="29">
        <v>7.75826087</v>
      </c>
      <c r="BB126" s="29">
        <v>8.6991354479999998</v>
      </c>
      <c r="BC126" s="29">
        <v>1.390320429</v>
      </c>
      <c r="BD126" s="29">
        <v>4.1174118010000003</v>
      </c>
      <c r="BE126" s="29">
        <v>0.33766853899999999</v>
      </c>
      <c r="BF126" s="29">
        <v>24.576230120000002</v>
      </c>
      <c r="BG126" s="29">
        <v>2.321640484</v>
      </c>
      <c r="BH126" s="29">
        <v>3.4605870479999998</v>
      </c>
      <c r="BI126" s="29">
        <v>10.65866119</v>
      </c>
      <c r="BJ126" s="29">
        <v>5.9764670610000001</v>
      </c>
      <c r="BK126" s="29">
        <v>0.76924226100000004</v>
      </c>
      <c r="BL126" s="29">
        <v>0.43359507400000002</v>
      </c>
      <c r="BM126" s="29">
        <v>0.340089323</v>
      </c>
      <c r="BN126" s="29">
        <v>0.21493623000000001</v>
      </c>
      <c r="BO126" s="29">
        <v>0.23580469100000001</v>
      </c>
    </row>
    <row r="127" spans="1:67" x14ac:dyDescent="0.35">
      <c r="A127" s="28">
        <v>44755</v>
      </c>
      <c r="B127" s="29" t="s">
        <v>88</v>
      </c>
      <c r="C127" s="29" t="s">
        <v>129</v>
      </c>
      <c r="D127" s="29">
        <v>40</v>
      </c>
      <c r="E127" s="30">
        <v>0.62329861111111107</v>
      </c>
      <c r="F127" s="29" t="s">
        <v>71</v>
      </c>
      <c r="G127" s="29" t="s">
        <v>72</v>
      </c>
      <c r="H127" s="29">
        <v>474.6</v>
      </c>
      <c r="I127" s="29">
        <v>0</v>
      </c>
      <c r="J127" s="29">
        <v>0.39800000000000002</v>
      </c>
      <c r="K127" s="29">
        <v>0.16500000000000001</v>
      </c>
      <c r="L127" s="29">
        <v>80</v>
      </c>
      <c r="M127" s="29">
        <v>0</v>
      </c>
      <c r="N127" s="29">
        <v>6.3E-2</v>
      </c>
      <c r="O127" s="29">
        <v>5.0000000000000001E-3</v>
      </c>
      <c r="P127" s="29">
        <v>-2.5000000000000001E-2</v>
      </c>
      <c r="Q127" s="29">
        <v>4.1020000000000003</v>
      </c>
      <c r="R127" s="29">
        <v>4.0000000000000001E-3</v>
      </c>
      <c r="S127" s="29">
        <v>3.0000000000000001E-3</v>
      </c>
      <c r="T127" s="29">
        <v>1.2E-2</v>
      </c>
      <c r="U127" s="29">
        <v>44.405999999999999</v>
      </c>
      <c r="V127" s="29">
        <v>44.884</v>
      </c>
      <c r="W127" s="29">
        <v>46.713000000000001</v>
      </c>
      <c r="X127" s="29" t="s">
        <v>35</v>
      </c>
      <c r="Y127" s="29">
        <v>25.515000000000001</v>
      </c>
      <c r="Z127" s="29">
        <v>2.5870000000000002</v>
      </c>
      <c r="AA127" s="29">
        <v>1</v>
      </c>
      <c r="AB127" s="29">
        <v>8.1949500000000005E-4</v>
      </c>
      <c r="AC127" s="38">
        <v>0.32999999999999996</v>
      </c>
      <c r="AD127" s="31">
        <f t="shared" si="27"/>
        <v>7.0000000000000007E-5</v>
      </c>
      <c r="AE127" s="33">
        <v>8.9664849122981502E-7</v>
      </c>
      <c r="AF127" s="38">
        <v>0.32999999999999996</v>
      </c>
      <c r="AG127" s="34">
        <v>24.8</v>
      </c>
      <c r="AH127" s="29">
        <f t="shared" si="28"/>
        <v>6.7000000000000004E-2</v>
      </c>
      <c r="AI127" s="35">
        <f t="shared" si="29"/>
        <v>7.4903053549477798E-11</v>
      </c>
      <c r="AJ127" s="36">
        <f t="shared" si="30"/>
        <v>0.64669922733859397</v>
      </c>
      <c r="AK127" s="29">
        <f t="shared" si="31"/>
        <v>6.3198101237299839E-2</v>
      </c>
      <c r="AL127" s="37">
        <f t="shared" si="32"/>
        <v>11593.171796611783</v>
      </c>
      <c r="AM127" s="29">
        <f t="shared" si="33"/>
        <v>8.4499999999999994E-5</v>
      </c>
      <c r="AN127" s="29">
        <f t="shared" si="34"/>
        <v>6.7963225350184786E-2</v>
      </c>
      <c r="AO127" s="29">
        <f t="shared" si="35"/>
        <v>6.7000000000000004E-2</v>
      </c>
      <c r="AP127" s="29">
        <v>0.37566655509371416</v>
      </c>
      <c r="AQ127" s="29">
        <v>9770</v>
      </c>
      <c r="AR127" s="29">
        <v>129.375</v>
      </c>
      <c r="AS127" s="29">
        <v>0.25554775299999999</v>
      </c>
      <c r="AT127" s="29">
        <v>0.33766853899999999</v>
      </c>
      <c r="AU127" s="29">
        <v>0.46084971899999999</v>
      </c>
      <c r="AV127" s="29">
        <v>0.54793103399999998</v>
      </c>
      <c r="AW127" s="29">
        <v>0.99597701100000002</v>
      </c>
      <c r="AX127" s="29">
        <v>1.5272727269999999</v>
      </c>
      <c r="AY127" s="29">
        <v>3.2258883250000001</v>
      </c>
      <c r="AZ127" s="29">
        <v>5.7245217390000001</v>
      </c>
      <c r="BA127" s="29">
        <v>7.75826087</v>
      </c>
      <c r="BB127" s="29">
        <v>8.6991354479999998</v>
      </c>
      <c r="BC127" s="29">
        <v>1.390320429</v>
      </c>
      <c r="BD127" s="29">
        <v>4.1174118010000003</v>
      </c>
      <c r="BE127" s="29">
        <v>0.33766853899999999</v>
      </c>
      <c r="BF127" s="29">
        <v>24.576230120000002</v>
      </c>
      <c r="BG127" s="29">
        <v>2.321640484</v>
      </c>
      <c r="BH127" s="29">
        <v>3.4605870479999998</v>
      </c>
      <c r="BI127" s="29">
        <v>10.65866119</v>
      </c>
      <c r="BJ127" s="29">
        <v>5.9764670610000001</v>
      </c>
      <c r="BK127" s="29">
        <v>0.76924226100000004</v>
      </c>
      <c r="BL127" s="29">
        <v>0.43359507400000002</v>
      </c>
      <c r="BM127" s="29">
        <v>0.340089323</v>
      </c>
      <c r="BN127" s="29">
        <v>0.21493623000000001</v>
      </c>
      <c r="BO127" s="29">
        <v>0.23580469100000001</v>
      </c>
    </row>
    <row r="128" spans="1:67" x14ac:dyDescent="0.35">
      <c r="A128" s="28">
        <v>44755</v>
      </c>
      <c r="B128" s="29" t="s">
        <v>88</v>
      </c>
      <c r="C128" s="29" t="s">
        <v>129</v>
      </c>
      <c r="D128" s="29">
        <v>40</v>
      </c>
      <c r="E128" s="30">
        <v>0.62329861111111107</v>
      </c>
      <c r="F128" s="29" t="s">
        <v>71</v>
      </c>
      <c r="G128" s="29" t="s">
        <v>72</v>
      </c>
      <c r="H128" s="29">
        <v>474.6</v>
      </c>
      <c r="I128" s="29">
        <v>0</v>
      </c>
      <c r="J128" s="29">
        <v>0.39800000000000002</v>
      </c>
      <c r="K128" s="29">
        <v>0.16500000000000001</v>
      </c>
      <c r="L128" s="29">
        <v>80</v>
      </c>
      <c r="M128" s="29">
        <v>0</v>
      </c>
      <c r="N128" s="29">
        <v>6.3E-2</v>
      </c>
      <c r="O128" s="29">
        <v>5.0000000000000001E-3</v>
      </c>
      <c r="P128" s="29">
        <v>-2.5000000000000001E-2</v>
      </c>
      <c r="Q128" s="29">
        <v>4.1020000000000003</v>
      </c>
      <c r="R128" s="29">
        <v>4.0000000000000001E-3</v>
      </c>
      <c r="S128" s="29">
        <v>3.0000000000000001E-3</v>
      </c>
      <c r="T128" s="29">
        <v>1.2E-2</v>
      </c>
      <c r="U128" s="29">
        <v>44.405999999999999</v>
      </c>
      <c r="V128" s="29">
        <v>44.884</v>
      </c>
      <c r="W128" s="29">
        <v>46.713000000000001</v>
      </c>
      <c r="X128" s="29" t="s">
        <v>35</v>
      </c>
      <c r="Y128" s="29">
        <v>25.515000000000001</v>
      </c>
      <c r="Z128" s="29">
        <v>2.5870000000000002</v>
      </c>
      <c r="AA128" s="29">
        <v>1</v>
      </c>
      <c r="AB128" s="29">
        <v>2.5286459999999998E-3</v>
      </c>
      <c r="AC128" s="38">
        <v>0.38999999999999996</v>
      </c>
      <c r="AD128" s="31">
        <f t="shared" si="27"/>
        <v>7.0000000000000007E-5</v>
      </c>
      <c r="AE128" s="33">
        <v>8.9664849122981502E-7</v>
      </c>
      <c r="AF128" s="38">
        <v>0.38999999999999996</v>
      </c>
      <c r="AG128" s="34">
        <v>24.8</v>
      </c>
      <c r="AH128" s="29">
        <f t="shared" si="28"/>
        <v>6.7000000000000004E-2</v>
      </c>
      <c r="AI128" s="35">
        <f t="shared" si="29"/>
        <v>2.3112197968953177E-10</v>
      </c>
      <c r="AJ128" s="36">
        <f t="shared" si="30"/>
        <v>1.1359865910210447</v>
      </c>
      <c r="AK128" s="29">
        <f t="shared" si="31"/>
        <v>6.3198101237299839E-2</v>
      </c>
      <c r="AL128" s="37">
        <f t="shared" si="32"/>
        <v>11593.171796611783</v>
      </c>
      <c r="AM128" s="29">
        <f t="shared" si="33"/>
        <v>8.4499999999999994E-5</v>
      </c>
      <c r="AN128" s="29">
        <f t="shared" si="34"/>
        <v>6.7963225350184786E-2</v>
      </c>
      <c r="AO128" s="29">
        <f t="shared" si="35"/>
        <v>6.7000000000000004E-2</v>
      </c>
      <c r="AP128" s="29">
        <v>0.37566655509371416</v>
      </c>
      <c r="AQ128" s="29">
        <v>9770</v>
      </c>
      <c r="AR128" s="29">
        <v>129.375</v>
      </c>
      <c r="AS128" s="29">
        <v>0.25554775299999999</v>
      </c>
      <c r="AT128" s="29">
        <v>0.33766853899999999</v>
      </c>
      <c r="AU128" s="29">
        <v>0.46084971899999999</v>
      </c>
      <c r="AV128" s="29">
        <v>0.54793103399999998</v>
      </c>
      <c r="AW128" s="29">
        <v>0.99597701100000002</v>
      </c>
      <c r="AX128" s="29">
        <v>1.5272727269999999</v>
      </c>
      <c r="AY128" s="29">
        <v>3.2258883250000001</v>
      </c>
      <c r="AZ128" s="29">
        <v>5.7245217390000001</v>
      </c>
      <c r="BA128" s="29">
        <v>7.75826087</v>
      </c>
      <c r="BB128" s="29">
        <v>8.6991354479999998</v>
      </c>
      <c r="BC128" s="29">
        <v>1.390320429</v>
      </c>
      <c r="BD128" s="29">
        <v>4.1174118010000003</v>
      </c>
      <c r="BE128" s="29">
        <v>0.33766853899999999</v>
      </c>
      <c r="BF128" s="29">
        <v>24.576230120000002</v>
      </c>
      <c r="BG128" s="29">
        <v>2.321640484</v>
      </c>
      <c r="BH128" s="29">
        <v>3.4605870479999998</v>
      </c>
      <c r="BI128" s="29">
        <v>10.65866119</v>
      </c>
      <c r="BJ128" s="29">
        <v>5.9764670610000001</v>
      </c>
      <c r="BK128" s="29">
        <v>0.76924226100000004</v>
      </c>
      <c r="BL128" s="29">
        <v>0.43359507400000002</v>
      </c>
      <c r="BM128" s="29">
        <v>0.340089323</v>
      </c>
      <c r="BN128" s="29">
        <v>0.21493623000000001</v>
      </c>
      <c r="BO128" s="29">
        <v>0.23580469100000001</v>
      </c>
    </row>
    <row r="129" spans="1:67" x14ac:dyDescent="0.35">
      <c r="A129" s="28">
        <v>44755</v>
      </c>
      <c r="B129" s="29" t="s">
        <v>88</v>
      </c>
      <c r="C129" s="29" t="s">
        <v>129</v>
      </c>
      <c r="D129" s="29">
        <v>40</v>
      </c>
      <c r="E129" s="30">
        <v>0.62329861111111107</v>
      </c>
      <c r="F129" s="29" t="s">
        <v>71</v>
      </c>
      <c r="G129" s="29" t="s">
        <v>72</v>
      </c>
      <c r="H129" s="29">
        <v>474.6</v>
      </c>
      <c r="I129" s="29">
        <v>0</v>
      </c>
      <c r="J129" s="29">
        <v>0.39800000000000002</v>
      </c>
      <c r="K129" s="29">
        <v>0.16500000000000001</v>
      </c>
      <c r="L129" s="29">
        <v>80</v>
      </c>
      <c r="M129" s="29">
        <v>0</v>
      </c>
      <c r="N129" s="29">
        <v>6.3E-2</v>
      </c>
      <c r="O129" s="29">
        <v>5.0000000000000001E-3</v>
      </c>
      <c r="P129" s="29">
        <v>-2.5000000000000001E-2</v>
      </c>
      <c r="Q129" s="29">
        <v>4.1020000000000003</v>
      </c>
      <c r="R129" s="29">
        <v>4.0000000000000001E-3</v>
      </c>
      <c r="S129" s="29">
        <v>3.0000000000000001E-3</v>
      </c>
      <c r="T129" s="29">
        <v>1.2E-2</v>
      </c>
      <c r="U129" s="29">
        <v>44.405999999999999</v>
      </c>
      <c r="V129" s="29">
        <v>44.884</v>
      </c>
      <c r="W129" s="29">
        <v>46.713000000000001</v>
      </c>
      <c r="X129" s="29" t="s">
        <v>35</v>
      </c>
      <c r="Y129" s="29">
        <v>25.515000000000001</v>
      </c>
      <c r="Z129" s="29">
        <v>2.5870000000000002</v>
      </c>
      <c r="AA129" s="29">
        <v>1</v>
      </c>
      <c r="AB129" s="29">
        <v>2.309284E-3</v>
      </c>
      <c r="AC129" s="38">
        <v>0.44999999999999996</v>
      </c>
      <c r="AD129" s="31">
        <f t="shared" si="27"/>
        <v>7.0000000000000007E-5</v>
      </c>
      <c r="AE129" s="33">
        <v>8.9664849122981502E-7</v>
      </c>
      <c r="AF129" s="38">
        <v>0.44999999999999996</v>
      </c>
      <c r="AG129" s="34">
        <v>24.8</v>
      </c>
      <c r="AH129" s="29">
        <f t="shared" si="28"/>
        <v>6.7000000000000004E-2</v>
      </c>
      <c r="AI129" s="35">
        <f t="shared" si="29"/>
        <v>2.1107196885027033E-10</v>
      </c>
      <c r="AJ129" s="36">
        <f t="shared" si="30"/>
        <v>1.0855950671460066</v>
      </c>
      <c r="AK129" s="29">
        <f t="shared" si="31"/>
        <v>6.3198101237299839E-2</v>
      </c>
      <c r="AL129" s="37">
        <f t="shared" si="32"/>
        <v>11593.171796611783</v>
      </c>
      <c r="AM129" s="29">
        <f t="shared" si="33"/>
        <v>8.4499999999999994E-5</v>
      </c>
      <c r="AN129" s="29">
        <f t="shared" si="34"/>
        <v>6.7963225350184786E-2</v>
      </c>
      <c r="AO129" s="29">
        <f t="shared" si="35"/>
        <v>6.7000000000000004E-2</v>
      </c>
      <c r="AP129" s="29">
        <v>0.37566655509371416</v>
      </c>
      <c r="AQ129" s="29">
        <v>9770</v>
      </c>
      <c r="AR129" s="29">
        <v>129.375</v>
      </c>
      <c r="AS129" s="29">
        <v>0.25554775299999999</v>
      </c>
      <c r="AT129" s="29">
        <v>0.33766853899999999</v>
      </c>
      <c r="AU129" s="29">
        <v>0.46084971899999999</v>
      </c>
      <c r="AV129" s="29">
        <v>0.54793103399999998</v>
      </c>
      <c r="AW129" s="29">
        <v>0.99597701100000002</v>
      </c>
      <c r="AX129" s="29">
        <v>1.5272727269999999</v>
      </c>
      <c r="AY129" s="29">
        <v>3.2258883250000001</v>
      </c>
      <c r="AZ129" s="29">
        <v>5.7245217390000001</v>
      </c>
      <c r="BA129" s="29">
        <v>7.75826087</v>
      </c>
      <c r="BB129" s="29">
        <v>8.6991354479999998</v>
      </c>
      <c r="BC129" s="29">
        <v>1.390320429</v>
      </c>
      <c r="BD129" s="29">
        <v>4.1174118010000003</v>
      </c>
      <c r="BE129" s="29">
        <v>0.33766853899999999</v>
      </c>
      <c r="BF129" s="29">
        <v>24.576230120000002</v>
      </c>
      <c r="BG129" s="29">
        <v>2.321640484</v>
      </c>
      <c r="BH129" s="29">
        <v>3.4605870479999998</v>
      </c>
      <c r="BI129" s="29">
        <v>10.65866119</v>
      </c>
      <c r="BJ129" s="29">
        <v>5.9764670610000001</v>
      </c>
      <c r="BK129" s="29">
        <v>0.76924226100000004</v>
      </c>
      <c r="BL129" s="29">
        <v>0.43359507400000002</v>
      </c>
      <c r="BM129" s="29">
        <v>0.340089323</v>
      </c>
      <c r="BN129" s="29">
        <v>0.21493623000000001</v>
      </c>
      <c r="BO129" s="29">
        <v>0.23580469100000001</v>
      </c>
    </row>
    <row r="130" spans="1:67" x14ac:dyDescent="0.35">
      <c r="A130" s="17">
        <v>44755</v>
      </c>
      <c r="B130" s="18" t="s">
        <v>88</v>
      </c>
      <c r="C130" s="18" t="s">
        <v>130</v>
      </c>
      <c r="D130" s="18">
        <v>37</v>
      </c>
      <c r="E130" s="19">
        <v>0.61564814814814817</v>
      </c>
      <c r="F130" s="18" t="s">
        <v>73</v>
      </c>
      <c r="G130" s="18" t="s">
        <v>74</v>
      </c>
      <c r="H130" s="18">
        <v>474.6</v>
      </c>
      <c r="I130" s="18">
        <v>0</v>
      </c>
      <c r="J130" s="18">
        <v>0.57799999999999996</v>
      </c>
      <c r="K130" s="18">
        <v>0.23799999999999999</v>
      </c>
      <c r="L130" s="18">
        <v>80</v>
      </c>
      <c r="M130" s="18">
        <v>0</v>
      </c>
      <c r="N130" s="18">
        <v>4.2999999999999997E-2</v>
      </c>
      <c r="O130" s="18">
        <v>-1.2999999999999999E-2</v>
      </c>
      <c r="P130" s="18">
        <v>4.2999999999999997E-2</v>
      </c>
      <c r="Q130" s="18">
        <v>-16.456</v>
      </c>
      <c r="R130" s="18">
        <v>1E-3</v>
      </c>
      <c r="S130" s="18">
        <v>2E-3</v>
      </c>
      <c r="T130" s="18">
        <v>7.0000000000000001E-3</v>
      </c>
      <c r="U130" s="18">
        <v>38.835000000000001</v>
      </c>
      <c r="V130" s="18">
        <v>39.563000000000002</v>
      </c>
      <c r="W130" s="18">
        <v>41.558</v>
      </c>
      <c r="X130" s="18" t="s">
        <v>35</v>
      </c>
      <c r="Y130" s="18">
        <v>25.04</v>
      </c>
      <c r="Z130" s="18">
        <v>1.74</v>
      </c>
      <c r="AA130" s="18">
        <v>1</v>
      </c>
      <c r="AB130" s="21">
        <v>1.4331249999999999E-3</v>
      </c>
      <c r="AC130" s="27">
        <v>2.0000000000000018E-2</v>
      </c>
      <c r="AD130" s="20">
        <f t="shared" si="27"/>
        <v>7.0000000000000007E-5</v>
      </c>
      <c r="AE130" s="22">
        <v>8.9664849122981502E-7</v>
      </c>
      <c r="AF130" s="27">
        <v>2.0000000000000018E-2</v>
      </c>
      <c r="AG130" s="23">
        <v>24.8</v>
      </c>
      <c r="AH130" s="18">
        <f t="shared" si="28"/>
        <v>4.3999999999999997E-2</v>
      </c>
      <c r="AI130" s="24">
        <f t="shared" si="29"/>
        <v>1.3098974199732197E-10</v>
      </c>
      <c r="AJ130" s="25">
        <f t="shared" si="30"/>
        <v>0.56162844792600564</v>
      </c>
      <c r="AK130" s="18">
        <f t="shared" si="31"/>
        <v>4.49221548904324E-2</v>
      </c>
      <c r="AL130" s="26">
        <f t="shared" si="32"/>
        <v>11413.614253633956</v>
      </c>
      <c r="AM130" s="18">
        <f t="shared" si="33"/>
        <v>2.7000000000000002E-5</v>
      </c>
      <c r="AN130" s="18">
        <f t="shared" si="34"/>
        <v>6.2185207244166998E-2</v>
      </c>
      <c r="AO130" s="18">
        <f t="shared" si="35"/>
        <v>4.3999999999999997E-2</v>
      </c>
      <c r="AP130" s="18">
        <v>0.40417709064270158</v>
      </c>
      <c r="AQ130" s="18">
        <v>8870</v>
      </c>
      <c r="AR130" s="18">
        <v>129.249</v>
      </c>
      <c r="AS130" s="18">
        <v>0.33724340200000003</v>
      </c>
      <c r="AT130" s="18">
        <v>0.415102639</v>
      </c>
      <c r="AU130" s="18">
        <v>0.54943181799999996</v>
      </c>
      <c r="AV130" s="18">
        <v>0.65</v>
      </c>
      <c r="AW130" s="18">
        <v>1.081560284</v>
      </c>
      <c r="AX130" s="18">
        <v>1.395390071</v>
      </c>
      <c r="AY130" s="18">
        <v>1.866134752</v>
      </c>
      <c r="AZ130" s="18">
        <v>4.9784386620000003</v>
      </c>
      <c r="BA130" s="18">
        <v>6.5576208180000002</v>
      </c>
      <c r="BB130" s="18">
        <v>3.0353890149999998</v>
      </c>
      <c r="BC130" s="18">
        <v>1.4375545300000001</v>
      </c>
      <c r="BD130" s="18">
        <v>3.4631303070000001</v>
      </c>
      <c r="BE130" s="18">
        <v>0.415102639</v>
      </c>
      <c r="BF130" s="18">
        <v>13.07042038</v>
      </c>
      <c r="BG130" s="18">
        <v>1.574832445</v>
      </c>
      <c r="BH130" s="18">
        <v>17.030100730000001</v>
      </c>
      <c r="BI130" s="18">
        <v>315.55445600000002</v>
      </c>
      <c r="BJ130" s="18">
        <v>4.1376349059999997</v>
      </c>
      <c r="BK130" s="18">
        <v>0.89781658499999994</v>
      </c>
      <c r="BL130" s="18">
        <v>0.42558196999999998</v>
      </c>
      <c r="BM130" s="18">
        <v>0.33649053400000001</v>
      </c>
      <c r="BN130" s="18">
        <v>0.30236432200000002</v>
      </c>
      <c r="BO130" s="18">
        <v>0.27882325800000002</v>
      </c>
    </row>
    <row r="131" spans="1:67" x14ac:dyDescent="0.35">
      <c r="A131" s="17">
        <v>44755</v>
      </c>
      <c r="B131" s="18" t="s">
        <v>88</v>
      </c>
      <c r="C131" s="18" t="s">
        <v>130</v>
      </c>
      <c r="D131" s="18">
        <v>37</v>
      </c>
      <c r="E131" s="19">
        <v>0.61564814814814817</v>
      </c>
      <c r="F131" s="18" t="s">
        <v>73</v>
      </c>
      <c r="G131" s="18" t="s">
        <v>74</v>
      </c>
      <c r="H131" s="18">
        <v>474.6</v>
      </c>
      <c r="I131" s="18">
        <v>0</v>
      </c>
      <c r="J131" s="18">
        <v>0.57799999999999996</v>
      </c>
      <c r="K131" s="18">
        <v>0.23799999999999999</v>
      </c>
      <c r="L131" s="18">
        <v>80</v>
      </c>
      <c r="M131" s="18">
        <v>0</v>
      </c>
      <c r="N131" s="18">
        <v>4.2999999999999997E-2</v>
      </c>
      <c r="O131" s="18">
        <v>-1.2999999999999999E-2</v>
      </c>
      <c r="P131" s="18">
        <v>4.2999999999999997E-2</v>
      </c>
      <c r="Q131" s="18">
        <v>-16.456</v>
      </c>
      <c r="R131" s="18">
        <v>1E-3</v>
      </c>
      <c r="S131" s="18">
        <v>2E-3</v>
      </c>
      <c r="T131" s="18">
        <v>7.0000000000000001E-3</v>
      </c>
      <c r="U131" s="18">
        <v>38.835000000000001</v>
      </c>
      <c r="V131" s="18">
        <v>39.563000000000002</v>
      </c>
      <c r="W131" s="18">
        <v>41.558</v>
      </c>
      <c r="X131" s="18" t="s">
        <v>35</v>
      </c>
      <c r="Y131" s="18">
        <v>25.04</v>
      </c>
      <c r="Z131" s="18">
        <v>1.74</v>
      </c>
      <c r="AA131" s="18">
        <v>1</v>
      </c>
      <c r="AB131" s="18">
        <v>1.318647E-3</v>
      </c>
      <c r="AC131" s="27">
        <v>5.0000000000000044E-2</v>
      </c>
      <c r="AD131" s="20">
        <f t="shared" si="27"/>
        <v>7.0000000000000007E-5</v>
      </c>
      <c r="AE131" s="22">
        <v>8.9664849122981502E-7</v>
      </c>
      <c r="AF131" s="27">
        <v>5.0000000000000044E-2</v>
      </c>
      <c r="AG131" s="23">
        <v>24.8</v>
      </c>
      <c r="AH131" s="18">
        <f t="shared" si="28"/>
        <v>4.3999999999999997E-2</v>
      </c>
      <c r="AI131" s="24">
        <f t="shared" si="29"/>
        <v>1.2052628369161282E-10</v>
      </c>
      <c r="AJ131" s="25">
        <f t="shared" si="30"/>
        <v>0.53873021923987097</v>
      </c>
      <c r="AK131" s="18">
        <f t="shared" si="31"/>
        <v>4.49221548904324E-2</v>
      </c>
      <c r="AL131" s="26">
        <f t="shared" si="32"/>
        <v>11413.614253633956</v>
      </c>
      <c r="AM131" s="18">
        <f t="shared" si="33"/>
        <v>2.7000000000000002E-5</v>
      </c>
      <c r="AN131" s="18">
        <f t="shared" si="34"/>
        <v>6.2185207244166998E-2</v>
      </c>
      <c r="AO131" s="18">
        <f t="shared" si="35"/>
        <v>4.3999999999999997E-2</v>
      </c>
      <c r="AP131" s="18">
        <v>0.40417709064270158</v>
      </c>
      <c r="AQ131" s="18">
        <v>8870</v>
      </c>
      <c r="AR131" s="18">
        <v>129.249</v>
      </c>
      <c r="AS131" s="18">
        <v>0.33724340200000003</v>
      </c>
      <c r="AT131" s="18">
        <v>0.415102639</v>
      </c>
      <c r="AU131" s="18">
        <v>0.54943181799999996</v>
      </c>
      <c r="AV131" s="18">
        <v>0.65</v>
      </c>
      <c r="AW131" s="18">
        <v>1.081560284</v>
      </c>
      <c r="AX131" s="18">
        <v>1.395390071</v>
      </c>
      <c r="AY131" s="18">
        <v>1.866134752</v>
      </c>
      <c r="AZ131" s="18">
        <v>4.9784386620000003</v>
      </c>
      <c r="BA131" s="18">
        <v>6.5576208180000002</v>
      </c>
      <c r="BB131" s="18">
        <v>3.0353890149999998</v>
      </c>
      <c r="BC131" s="18">
        <v>1.4375545300000001</v>
      </c>
      <c r="BD131" s="18">
        <v>3.4631303070000001</v>
      </c>
      <c r="BE131" s="18">
        <v>0.415102639</v>
      </c>
      <c r="BF131" s="18">
        <v>13.07042038</v>
      </c>
      <c r="BG131" s="18">
        <v>1.574832445</v>
      </c>
      <c r="BH131" s="18">
        <v>17.030100730000001</v>
      </c>
      <c r="BI131" s="18">
        <v>315.55445600000002</v>
      </c>
      <c r="BJ131" s="18">
        <v>4.1376349059999997</v>
      </c>
      <c r="BK131" s="18">
        <v>0.89781658499999994</v>
      </c>
      <c r="BL131" s="18">
        <v>0.42558196999999998</v>
      </c>
      <c r="BM131" s="18">
        <v>0.33649053400000001</v>
      </c>
      <c r="BN131" s="18">
        <v>0.30236432200000002</v>
      </c>
      <c r="BO131" s="18">
        <v>0.27882325800000002</v>
      </c>
    </row>
    <row r="132" spans="1:67" x14ac:dyDescent="0.35">
      <c r="A132" s="17">
        <v>44755</v>
      </c>
      <c r="B132" s="18" t="s">
        <v>88</v>
      </c>
      <c r="C132" s="18" t="s">
        <v>130</v>
      </c>
      <c r="D132" s="18">
        <v>37</v>
      </c>
      <c r="E132" s="19">
        <v>0.61564814814814817</v>
      </c>
      <c r="F132" s="18" t="s">
        <v>73</v>
      </c>
      <c r="G132" s="18" t="s">
        <v>74</v>
      </c>
      <c r="H132" s="18">
        <v>474.6</v>
      </c>
      <c r="I132" s="18">
        <v>0</v>
      </c>
      <c r="J132" s="18">
        <v>0.57799999999999996</v>
      </c>
      <c r="K132" s="18">
        <v>0.23799999999999999</v>
      </c>
      <c r="L132" s="18">
        <v>80</v>
      </c>
      <c r="M132" s="18">
        <v>0</v>
      </c>
      <c r="N132" s="18">
        <v>4.2999999999999997E-2</v>
      </c>
      <c r="O132" s="18">
        <v>-1.2999999999999999E-2</v>
      </c>
      <c r="P132" s="18">
        <v>4.2999999999999997E-2</v>
      </c>
      <c r="Q132" s="18">
        <v>-16.456</v>
      </c>
      <c r="R132" s="18">
        <v>1E-3</v>
      </c>
      <c r="S132" s="18">
        <v>2E-3</v>
      </c>
      <c r="T132" s="18">
        <v>7.0000000000000001E-3</v>
      </c>
      <c r="U132" s="18">
        <v>38.835000000000001</v>
      </c>
      <c r="V132" s="18">
        <v>39.563000000000002</v>
      </c>
      <c r="W132" s="18">
        <v>41.558</v>
      </c>
      <c r="X132" s="18" t="s">
        <v>35</v>
      </c>
      <c r="Y132" s="18">
        <v>25.04</v>
      </c>
      <c r="Z132" s="18">
        <v>1.74</v>
      </c>
      <c r="AA132" s="18">
        <v>1</v>
      </c>
      <c r="AB132" s="18">
        <v>1.5183709999999999E-3</v>
      </c>
      <c r="AC132" s="27">
        <v>0.11000000000000004</v>
      </c>
      <c r="AD132" s="20">
        <f t="shared" si="27"/>
        <v>7.0000000000000007E-5</v>
      </c>
      <c r="AE132" s="22">
        <v>8.9664849122981502E-7</v>
      </c>
      <c r="AF132" s="27">
        <v>0.11000000000000004</v>
      </c>
      <c r="AG132" s="23">
        <v>24.8</v>
      </c>
      <c r="AH132" s="18">
        <f t="shared" si="28"/>
        <v>4.3999999999999997E-2</v>
      </c>
      <c r="AI132" s="24">
        <f t="shared" si="29"/>
        <v>1.3878135232182521E-10</v>
      </c>
      <c r="AJ132" s="25">
        <f t="shared" si="30"/>
        <v>0.57809073890286145</v>
      </c>
      <c r="AK132" s="18">
        <f t="shared" si="31"/>
        <v>4.49221548904324E-2</v>
      </c>
      <c r="AL132" s="26">
        <f t="shared" si="32"/>
        <v>11413.614253633956</v>
      </c>
      <c r="AM132" s="18">
        <f t="shared" si="33"/>
        <v>2.7000000000000002E-5</v>
      </c>
      <c r="AN132" s="18">
        <f t="shared" si="34"/>
        <v>6.2185207244166998E-2</v>
      </c>
      <c r="AO132" s="18">
        <f t="shared" si="35"/>
        <v>4.3999999999999997E-2</v>
      </c>
      <c r="AP132" s="18">
        <v>0.40417709064270158</v>
      </c>
      <c r="AQ132" s="18">
        <v>8870</v>
      </c>
      <c r="AR132" s="18">
        <v>129.249</v>
      </c>
      <c r="AS132" s="18">
        <v>0.33724340200000003</v>
      </c>
      <c r="AT132" s="18">
        <v>0.415102639</v>
      </c>
      <c r="AU132" s="18">
        <v>0.54943181799999996</v>
      </c>
      <c r="AV132" s="18">
        <v>0.65</v>
      </c>
      <c r="AW132" s="18">
        <v>1.081560284</v>
      </c>
      <c r="AX132" s="18">
        <v>1.395390071</v>
      </c>
      <c r="AY132" s="18">
        <v>1.866134752</v>
      </c>
      <c r="AZ132" s="18">
        <v>4.9784386620000003</v>
      </c>
      <c r="BA132" s="18">
        <v>6.5576208180000002</v>
      </c>
      <c r="BB132" s="18">
        <v>3.0353890149999998</v>
      </c>
      <c r="BC132" s="18">
        <v>1.4375545300000001</v>
      </c>
      <c r="BD132" s="18">
        <v>3.4631303070000001</v>
      </c>
      <c r="BE132" s="18">
        <v>0.415102639</v>
      </c>
      <c r="BF132" s="18">
        <v>13.07042038</v>
      </c>
      <c r="BG132" s="18">
        <v>1.574832445</v>
      </c>
      <c r="BH132" s="18">
        <v>17.030100730000001</v>
      </c>
      <c r="BI132" s="18">
        <v>315.55445600000002</v>
      </c>
      <c r="BJ132" s="18">
        <v>4.1376349059999997</v>
      </c>
      <c r="BK132" s="18">
        <v>0.89781658499999994</v>
      </c>
      <c r="BL132" s="18">
        <v>0.42558196999999998</v>
      </c>
      <c r="BM132" s="18">
        <v>0.33649053400000001</v>
      </c>
      <c r="BN132" s="18">
        <v>0.30236432200000002</v>
      </c>
      <c r="BO132" s="18">
        <v>0.27882325800000002</v>
      </c>
    </row>
    <row r="133" spans="1:67" x14ac:dyDescent="0.35">
      <c r="A133" s="17">
        <v>44755</v>
      </c>
      <c r="B133" s="18" t="s">
        <v>88</v>
      </c>
      <c r="C133" s="18" t="s">
        <v>130</v>
      </c>
      <c r="D133" s="18">
        <v>37</v>
      </c>
      <c r="E133" s="19">
        <v>0.61564814814814817</v>
      </c>
      <c r="F133" s="18" t="s">
        <v>73</v>
      </c>
      <c r="G133" s="18" t="s">
        <v>74</v>
      </c>
      <c r="H133" s="18">
        <v>474.6</v>
      </c>
      <c r="I133" s="18">
        <v>0</v>
      </c>
      <c r="J133" s="18">
        <v>0.57799999999999996</v>
      </c>
      <c r="K133" s="18">
        <v>0.23799999999999999</v>
      </c>
      <c r="L133" s="18">
        <v>80</v>
      </c>
      <c r="M133" s="18">
        <v>0</v>
      </c>
      <c r="N133" s="18">
        <v>4.2999999999999997E-2</v>
      </c>
      <c r="O133" s="18">
        <v>-1.2999999999999999E-2</v>
      </c>
      <c r="P133" s="18">
        <v>4.2999999999999997E-2</v>
      </c>
      <c r="Q133" s="18">
        <v>-16.456</v>
      </c>
      <c r="R133" s="18">
        <v>1E-3</v>
      </c>
      <c r="S133" s="18">
        <v>2E-3</v>
      </c>
      <c r="T133" s="18">
        <v>7.0000000000000001E-3</v>
      </c>
      <c r="U133" s="18">
        <v>38.835000000000001</v>
      </c>
      <c r="V133" s="18">
        <v>39.563000000000002</v>
      </c>
      <c r="W133" s="18">
        <v>41.558</v>
      </c>
      <c r="X133" s="18" t="s">
        <v>35</v>
      </c>
      <c r="Y133" s="18">
        <v>25.04</v>
      </c>
      <c r="Z133" s="18">
        <v>1.74</v>
      </c>
      <c r="AA133" s="18">
        <v>1</v>
      </c>
      <c r="AB133" s="18">
        <v>2.1199819999999999E-3</v>
      </c>
      <c r="AC133" s="27">
        <v>0.17000000000000004</v>
      </c>
      <c r="AD133" s="20">
        <f t="shared" si="27"/>
        <v>7.0000000000000007E-5</v>
      </c>
      <c r="AE133" s="22">
        <v>8.9664849122981502E-7</v>
      </c>
      <c r="AF133" s="27">
        <v>0.17000000000000004</v>
      </c>
      <c r="AG133" s="23">
        <v>24.8</v>
      </c>
      <c r="AH133" s="18">
        <f t="shared" si="28"/>
        <v>4.3999999999999997E-2</v>
      </c>
      <c r="AI133" s="24">
        <f t="shared" si="29"/>
        <v>1.9376948641532779E-10</v>
      </c>
      <c r="AJ133" s="25">
        <f t="shared" si="30"/>
        <v>0.68308248318777609</v>
      </c>
      <c r="AK133" s="18">
        <f t="shared" si="31"/>
        <v>4.49221548904324E-2</v>
      </c>
      <c r="AL133" s="26">
        <f t="shared" si="32"/>
        <v>11413.614253633956</v>
      </c>
      <c r="AM133" s="18">
        <f t="shared" si="33"/>
        <v>2.7000000000000002E-5</v>
      </c>
      <c r="AN133" s="18">
        <f t="shared" si="34"/>
        <v>6.2185207244166998E-2</v>
      </c>
      <c r="AO133" s="18">
        <f t="shared" si="35"/>
        <v>4.3999999999999997E-2</v>
      </c>
      <c r="AP133" s="18">
        <v>0.40417709064270158</v>
      </c>
      <c r="AQ133" s="18">
        <v>8870</v>
      </c>
      <c r="AR133" s="18">
        <v>129.249</v>
      </c>
      <c r="AS133" s="18">
        <v>0.33724340200000003</v>
      </c>
      <c r="AT133" s="18">
        <v>0.415102639</v>
      </c>
      <c r="AU133" s="18">
        <v>0.54943181799999996</v>
      </c>
      <c r="AV133" s="18">
        <v>0.65</v>
      </c>
      <c r="AW133" s="18">
        <v>1.081560284</v>
      </c>
      <c r="AX133" s="18">
        <v>1.395390071</v>
      </c>
      <c r="AY133" s="18">
        <v>1.866134752</v>
      </c>
      <c r="AZ133" s="18">
        <v>4.9784386620000003</v>
      </c>
      <c r="BA133" s="18">
        <v>6.5576208180000002</v>
      </c>
      <c r="BB133" s="18">
        <v>3.0353890149999998</v>
      </c>
      <c r="BC133" s="18">
        <v>1.4375545300000001</v>
      </c>
      <c r="BD133" s="18">
        <v>3.4631303070000001</v>
      </c>
      <c r="BE133" s="18">
        <v>0.415102639</v>
      </c>
      <c r="BF133" s="18">
        <v>13.07042038</v>
      </c>
      <c r="BG133" s="18">
        <v>1.574832445</v>
      </c>
      <c r="BH133" s="18">
        <v>17.030100730000001</v>
      </c>
      <c r="BI133" s="18">
        <v>315.55445600000002</v>
      </c>
      <c r="BJ133" s="18">
        <v>4.1376349059999997</v>
      </c>
      <c r="BK133" s="18">
        <v>0.89781658499999994</v>
      </c>
      <c r="BL133" s="18">
        <v>0.42558196999999998</v>
      </c>
      <c r="BM133" s="18">
        <v>0.33649053400000001</v>
      </c>
      <c r="BN133" s="18">
        <v>0.30236432200000002</v>
      </c>
      <c r="BO133" s="18">
        <v>0.27882325800000002</v>
      </c>
    </row>
    <row r="134" spans="1:67" x14ac:dyDescent="0.35">
      <c r="A134" s="17">
        <v>44755</v>
      </c>
      <c r="B134" s="18" t="s">
        <v>88</v>
      </c>
      <c r="C134" s="18" t="s">
        <v>130</v>
      </c>
      <c r="D134" s="18">
        <v>37</v>
      </c>
      <c r="E134" s="19">
        <v>0.61564814814814817</v>
      </c>
      <c r="F134" s="18" t="s">
        <v>73</v>
      </c>
      <c r="G134" s="18" t="s">
        <v>74</v>
      </c>
      <c r="H134" s="18">
        <v>474.6</v>
      </c>
      <c r="I134" s="18">
        <v>0</v>
      </c>
      <c r="J134" s="18">
        <v>0.57799999999999996</v>
      </c>
      <c r="K134" s="18">
        <v>0.23799999999999999</v>
      </c>
      <c r="L134" s="18">
        <v>80</v>
      </c>
      <c r="M134" s="18">
        <v>0</v>
      </c>
      <c r="N134" s="18">
        <v>4.2999999999999997E-2</v>
      </c>
      <c r="O134" s="18">
        <v>-1.2999999999999999E-2</v>
      </c>
      <c r="P134" s="18">
        <v>4.2999999999999997E-2</v>
      </c>
      <c r="Q134" s="18">
        <v>-16.456</v>
      </c>
      <c r="R134" s="18">
        <v>1E-3</v>
      </c>
      <c r="S134" s="18">
        <v>2E-3</v>
      </c>
      <c r="T134" s="18">
        <v>7.0000000000000001E-3</v>
      </c>
      <c r="U134" s="18">
        <v>38.835000000000001</v>
      </c>
      <c r="V134" s="18">
        <v>39.563000000000002</v>
      </c>
      <c r="W134" s="18">
        <v>41.558</v>
      </c>
      <c r="X134" s="18" t="s">
        <v>35</v>
      </c>
      <c r="Y134" s="18">
        <v>25.04</v>
      </c>
      <c r="Z134" s="18">
        <v>1.74</v>
      </c>
      <c r="AA134" s="18">
        <v>1</v>
      </c>
      <c r="AB134" s="18">
        <v>1.9875079999999998E-3</v>
      </c>
      <c r="AC134" s="27">
        <v>0.23000000000000004</v>
      </c>
      <c r="AD134" s="20">
        <f t="shared" si="27"/>
        <v>7.0000000000000007E-5</v>
      </c>
      <c r="AE134" s="22">
        <v>8.9664849122981502E-7</v>
      </c>
      <c r="AF134" s="27">
        <v>0.23000000000000004</v>
      </c>
      <c r="AG134" s="23">
        <v>24.8</v>
      </c>
      <c r="AH134" s="18">
        <f t="shared" si="28"/>
        <v>4.3999999999999997E-2</v>
      </c>
      <c r="AI134" s="24">
        <f t="shared" si="29"/>
        <v>1.8166116712611486E-10</v>
      </c>
      <c r="AJ134" s="25">
        <f t="shared" si="30"/>
        <v>0.66139590928844316</v>
      </c>
      <c r="AK134" s="18">
        <f t="shared" si="31"/>
        <v>4.49221548904324E-2</v>
      </c>
      <c r="AL134" s="26">
        <f t="shared" si="32"/>
        <v>11413.614253633956</v>
      </c>
      <c r="AM134" s="18">
        <f t="shared" si="33"/>
        <v>2.7000000000000002E-5</v>
      </c>
      <c r="AN134" s="18">
        <f t="shared" si="34"/>
        <v>6.2185207244166998E-2</v>
      </c>
      <c r="AO134" s="18">
        <f t="shared" si="35"/>
        <v>4.3999999999999997E-2</v>
      </c>
      <c r="AP134" s="18">
        <v>0.40417709064270158</v>
      </c>
      <c r="AQ134" s="18">
        <v>8870</v>
      </c>
      <c r="AR134" s="18">
        <v>129.249</v>
      </c>
      <c r="AS134" s="18">
        <v>0.33724340200000003</v>
      </c>
      <c r="AT134" s="18">
        <v>0.415102639</v>
      </c>
      <c r="AU134" s="18">
        <v>0.54943181799999996</v>
      </c>
      <c r="AV134" s="18">
        <v>0.65</v>
      </c>
      <c r="AW134" s="18">
        <v>1.081560284</v>
      </c>
      <c r="AX134" s="18">
        <v>1.395390071</v>
      </c>
      <c r="AY134" s="18">
        <v>1.866134752</v>
      </c>
      <c r="AZ134" s="18">
        <v>4.9784386620000003</v>
      </c>
      <c r="BA134" s="18">
        <v>6.5576208180000002</v>
      </c>
      <c r="BB134" s="18">
        <v>3.0353890149999998</v>
      </c>
      <c r="BC134" s="18">
        <v>1.4375545300000001</v>
      </c>
      <c r="BD134" s="18">
        <v>3.4631303070000001</v>
      </c>
      <c r="BE134" s="18">
        <v>0.415102639</v>
      </c>
      <c r="BF134" s="18">
        <v>13.07042038</v>
      </c>
      <c r="BG134" s="18">
        <v>1.574832445</v>
      </c>
      <c r="BH134" s="18">
        <v>17.030100730000001</v>
      </c>
      <c r="BI134" s="18">
        <v>315.55445600000002</v>
      </c>
      <c r="BJ134" s="18">
        <v>4.1376349059999997</v>
      </c>
      <c r="BK134" s="18">
        <v>0.89781658499999994</v>
      </c>
      <c r="BL134" s="18">
        <v>0.42558196999999998</v>
      </c>
      <c r="BM134" s="18">
        <v>0.33649053400000001</v>
      </c>
      <c r="BN134" s="18">
        <v>0.30236432200000002</v>
      </c>
      <c r="BO134" s="18">
        <v>0.27882325800000002</v>
      </c>
    </row>
    <row r="135" spans="1:67" x14ac:dyDescent="0.35">
      <c r="A135" s="17">
        <v>44755</v>
      </c>
      <c r="B135" s="18" t="s">
        <v>88</v>
      </c>
      <c r="C135" s="18" t="s">
        <v>130</v>
      </c>
      <c r="D135" s="18">
        <v>37</v>
      </c>
      <c r="E135" s="19">
        <v>0.61564814814814817</v>
      </c>
      <c r="F135" s="18" t="s">
        <v>73</v>
      </c>
      <c r="G135" s="18" t="s">
        <v>74</v>
      </c>
      <c r="H135" s="18">
        <v>474.6</v>
      </c>
      <c r="I135" s="18">
        <v>0</v>
      </c>
      <c r="J135" s="18">
        <v>0.57799999999999996</v>
      </c>
      <c r="K135" s="18">
        <v>0.23799999999999999</v>
      </c>
      <c r="L135" s="18">
        <v>80</v>
      </c>
      <c r="M135" s="18">
        <v>0</v>
      </c>
      <c r="N135" s="18">
        <v>4.2999999999999997E-2</v>
      </c>
      <c r="O135" s="18">
        <v>-1.2999999999999999E-2</v>
      </c>
      <c r="P135" s="18">
        <v>4.2999999999999997E-2</v>
      </c>
      <c r="Q135" s="18">
        <v>-16.456</v>
      </c>
      <c r="R135" s="18">
        <v>1E-3</v>
      </c>
      <c r="S135" s="18">
        <v>2E-3</v>
      </c>
      <c r="T135" s="18">
        <v>7.0000000000000001E-3</v>
      </c>
      <c r="U135" s="18">
        <v>38.835000000000001</v>
      </c>
      <c r="V135" s="18">
        <v>39.563000000000002</v>
      </c>
      <c r="W135" s="18">
        <v>41.558</v>
      </c>
      <c r="X135" s="18" t="s">
        <v>35</v>
      </c>
      <c r="Y135" s="18">
        <v>25.04</v>
      </c>
      <c r="Z135" s="18">
        <v>1.74</v>
      </c>
      <c r="AA135" s="18">
        <v>1</v>
      </c>
      <c r="AB135" s="18">
        <v>3.3746119999999999E-3</v>
      </c>
      <c r="AC135" s="27">
        <v>0.29000000000000004</v>
      </c>
      <c r="AD135" s="20">
        <f t="shared" si="27"/>
        <v>7.0000000000000007E-5</v>
      </c>
      <c r="AE135" s="22">
        <v>8.9664849122981502E-7</v>
      </c>
      <c r="AF135" s="27">
        <v>0.29000000000000004</v>
      </c>
      <c r="AG135" s="23">
        <v>24.8</v>
      </c>
      <c r="AH135" s="18">
        <f t="shared" si="28"/>
        <v>4.3999999999999997E-2</v>
      </c>
      <c r="AI135" s="24">
        <f t="shared" si="29"/>
        <v>3.0844452174169505E-10</v>
      </c>
      <c r="AJ135" s="25">
        <f t="shared" si="30"/>
        <v>0.86182479558990621</v>
      </c>
      <c r="AK135" s="18">
        <f t="shared" si="31"/>
        <v>4.49221548904324E-2</v>
      </c>
      <c r="AL135" s="26">
        <f t="shared" si="32"/>
        <v>11413.614253633956</v>
      </c>
      <c r="AM135" s="18">
        <f t="shared" si="33"/>
        <v>2.7000000000000002E-5</v>
      </c>
      <c r="AN135" s="18">
        <f t="shared" si="34"/>
        <v>6.2185207244166998E-2</v>
      </c>
      <c r="AO135" s="18">
        <f t="shared" si="35"/>
        <v>4.3999999999999997E-2</v>
      </c>
      <c r="AP135" s="18">
        <v>0.40417709064270158</v>
      </c>
      <c r="AQ135" s="18">
        <v>8870</v>
      </c>
      <c r="AR135" s="18">
        <v>129.249</v>
      </c>
      <c r="AS135" s="18">
        <v>0.33724340200000003</v>
      </c>
      <c r="AT135" s="18">
        <v>0.415102639</v>
      </c>
      <c r="AU135" s="18">
        <v>0.54943181799999996</v>
      </c>
      <c r="AV135" s="18">
        <v>0.65</v>
      </c>
      <c r="AW135" s="18">
        <v>1.081560284</v>
      </c>
      <c r="AX135" s="18">
        <v>1.395390071</v>
      </c>
      <c r="AY135" s="18">
        <v>1.866134752</v>
      </c>
      <c r="AZ135" s="18">
        <v>4.9784386620000003</v>
      </c>
      <c r="BA135" s="18">
        <v>6.5576208180000002</v>
      </c>
      <c r="BB135" s="18">
        <v>3.0353890149999998</v>
      </c>
      <c r="BC135" s="18">
        <v>1.4375545300000001</v>
      </c>
      <c r="BD135" s="18">
        <v>3.4631303070000001</v>
      </c>
      <c r="BE135" s="18">
        <v>0.415102639</v>
      </c>
      <c r="BF135" s="18">
        <v>13.07042038</v>
      </c>
      <c r="BG135" s="18">
        <v>1.574832445</v>
      </c>
      <c r="BH135" s="18">
        <v>17.030100730000001</v>
      </c>
      <c r="BI135" s="18">
        <v>315.55445600000002</v>
      </c>
      <c r="BJ135" s="18">
        <v>4.1376349059999997</v>
      </c>
      <c r="BK135" s="18">
        <v>0.89781658499999994</v>
      </c>
      <c r="BL135" s="18">
        <v>0.42558196999999998</v>
      </c>
      <c r="BM135" s="18">
        <v>0.33649053400000001</v>
      </c>
      <c r="BN135" s="18">
        <v>0.30236432200000002</v>
      </c>
      <c r="BO135" s="18">
        <v>0.27882325800000002</v>
      </c>
    </row>
    <row r="136" spans="1:67" x14ac:dyDescent="0.35">
      <c r="A136" s="17">
        <v>44755</v>
      </c>
      <c r="B136" s="18" t="s">
        <v>88</v>
      </c>
      <c r="C136" s="18" t="s">
        <v>130</v>
      </c>
      <c r="D136" s="18">
        <v>37</v>
      </c>
      <c r="E136" s="19">
        <v>0.61564814814814817</v>
      </c>
      <c r="F136" s="18" t="s">
        <v>73</v>
      </c>
      <c r="G136" s="18" t="s">
        <v>74</v>
      </c>
      <c r="H136" s="18">
        <v>474.6</v>
      </c>
      <c r="I136" s="18">
        <v>0</v>
      </c>
      <c r="J136" s="18">
        <v>0.57799999999999996</v>
      </c>
      <c r="K136" s="18">
        <v>0.23799999999999999</v>
      </c>
      <c r="L136" s="18">
        <v>80</v>
      </c>
      <c r="M136" s="18">
        <v>0</v>
      </c>
      <c r="N136" s="18">
        <v>4.2999999999999997E-2</v>
      </c>
      <c r="O136" s="18">
        <v>-1.2999999999999999E-2</v>
      </c>
      <c r="P136" s="18">
        <v>4.2999999999999997E-2</v>
      </c>
      <c r="Q136" s="18">
        <v>-16.456</v>
      </c>
      <c r="R136" s="18">
        <v>1E-3</v>
      </c>
      <c r="S136" s="18">
        <v>2E-3</v>
      </c>
      <c r="T136" s="18">
        <v>7.0000000000000001E-3</v>
      </c>
      <c r="U136" s="18">
        <v>38.835000000000001</v>
      </c>
      <c r="V136" s="18">
        <v>39.563000000000002</v>
      </c>
      <c r="W136" s="18">
        <v>41.558</v>
      </c>
      <c r="X136" s="18" t="s">
        <v>35</v>
      </c>
      <c r="Y136" s="18">
        <v>25.04</v>
      </c>
      <c r="Z136" s="18">
        <v>1.74</v>
      </c>
      <c r="AA136" s="18">
        <v>1</v>
      </c>
      <c r="AB136" s="18">
        <v>3.987544E-3</v>
      </c>
      <c r="AC136" s="27">
        <v>0.35000000000000003</v>
      </c>
      <c r="AD136" s="20">
        <f t="shared" si="27"/>
        <v>7.0000000000000007E-5</v>
      </c>
      <c r="AE136" s="22">
        <v>8.9664849122981502E-7</v>
      </c>
      <c r="AF136" s="27">
        <v>0.35000000000000003</v>
      </c>
      <c r="AG136" s="23">
        <v>24.8</v>
      </c>
      <c r="AH136" s="18">
        <f t="shared" si="28"/>
        <v>4.3999999999999997E-2</v>
      </c>
      <c r="AI136" s="24">
        <f t="shared" si="29"/>
        <v>3.6446741195846087E-10</v>
      </c>
      <c r="AJ136" s="25">
        <f t="shared" si="30"/>
        <v>0.93682787792978506</v>
      </c>
      <c r="AK136" s="18">
        <f t="shared" si="31"/>
        <v>4.49221548904324E-2</v>
      </c>
      <c r="AL136" s="26">
        <f t="shared" si="32"/>
        <v>11413.614253633956</v>
      </c>
      <c r="AM136" s="18">
        <f t="shared" si="33"/>
        <v>2.7000000000000002E-5</v>
      </c>
      <c r="AN136" s="18">
        <f t="shared" si="34"/>
        <v>6.2185207244166998E-2</v>
      </c>
      <c r="AO136" s="18">
        <f t="shared" si="35"/>
        <v>4.3999999999999997E-2</v>
      </c>
      <c r="AP136" s="18">
        <v>0.40417709064270158</v>
      </c>
      <c r="AQ136" s="18">
        <v>8870</v>
      </c>
      <c r="AR136" s="18">
        <v>129.249</v>
      </c>
      <c r="AS136" s="18">
        <v>0.33724340200000003</v>
      </c>
      <c r="AT136" s="18">
        <v>0.415102639</v>
      </c>
      <c r="AU136" s="18">
        <v>0.54943181799999996</v>
      </c>
      <c r="AV136" s="18">
        <v>0.65</v>
      </c>
      <c r="AW136" s="18">
        <v>1.081560284</v>
      </c>
      <c r="AX136" s="18">
        <v>1.395390071</v>
      </c>
      <c r="AY136" s="18">
        <v>1.866134752</v>
      </c>
      <c r="AZ136" s="18">
        <v>4.9784386620000003</v>
      </c>
      <c r="BA136" s="18">
        <v>6.5576208180000002</v>
      </c>
      <c r="BB136" s="18">
        <v>3.0353890149999998</v>
      </c>
      <c r="BC136" s="18">
        <v>1.4375545300000001</v>
      </c>
      <c r="BD136" s="18">
        <v>3.4631303070000001</v>
      </c>
      <c r="BE136" s="18">
        <v>0.415102639</v>
      </c>
      <c r="BF136" s="18">
        <v>13.07042038</v>
      </c>
      <c r="BG136" s="18">
        <v>1.574832445</v>
      </c>
      <c r="BH136" s="18">
        <v>17.030100730000001</v>
      </c>
      <c r="BI136" s="18">
        <v>315.55445600000002</v>
      </c>
      <c r="BJ136" s="18">
        <v>4.1376349059999997</v>
      </c>
      <c r="BK136" s="18">
        <v>0.89781658499999994</v>
      </c>
      <c r="BL136" s="18">
        <v>0.42558196999999998</v>
      </c>
      <c r="BM136" s="18">
        <v>0.33649053400000001</v>
      </c>
      <c r="BN136" s="18">
        <v>0.30236432200000002</v>
      </c>
      <c r="BO136" s="18">
        <v>0.27882325800000002</v>
      </c>
    </row>
    <row r="137" spans="1:67" x14ac:dyDescent="0.35">
      <c r="A137" s="17">
        <v>44755</v>
      </c>
      <c r="B137" s="18" t="s">
        <v>88</v>
      </c>
      <c r="C137" s="18" t="s">
        <v>130</v>
      </c>
      <c r="D137" s="18">
        <v>37</v>
      </c>
      <c r="E137" s="19">
        <v>0.61564814814814817</v>
      </c>
      <c r="F137" s="18" t="s">
        <v>73</v>
      </c>
      <c r="G137" s="18" t="s">
        <v>74</v>
      </c>
      <c r="H137" s="18">
        <v>474.6</v>
      </c>
      <c r="I137" s="18">
        <v>0</v>
      </c>
      <c r="J137" s="18">
        <v>0.57799999999999996</v>
      </c>
      <c r="K137" s="18">
        <v>0.23799999999999999</v>
      </c>
      <c r="L137" s="18">
        <v>80</v>
      </c>
      <c r="M137" s="18">
        <v>0</v>
      </c>
      <c r="N137" s="18">
        <v>4.2999999999999997E-2</v>
      </c>
      <c r="O137" s="18">
        <v>-1.2999999999999999E-2</v>
      </c>
      <c r="P137" s="18">
        <v>4.2999999999999997E-2</v>
      </c>
      <c r="Q137" s="18">
        <v>-16.456</v>
      </c>
      <c r="R137" s="18">
        <v>1E-3</v>
      </c>
      <c r="S137" s="18">
        <v>2E-3</v>
      </c>
      <c r="T137" s="18">
        <v>7.0000000000000001E-3</v>
      </c>
      <c r="U137" s="18">
        <v>38.835000000000001</v>
      </c>
      <c r="V137" s="18">
        <v>39.563000000000002</v>
      </c>
      <c r="W137" s="18">
        <v>41.558</v>
      </c>
      <c r="X137" s="18" t="s">
        <v>35</v>
      </c>
      <c r="Y137" s="18">
        <v>25.04</v>
      </c>
      <c r="Z137" s="18">
        <v>1.74</v>
      </c>
      <c r="AA137" s="18">
        <v>1</v>
      </c>
      <c r="AB137" s="18">
        <v>3.4082370000000002E-3</v>
      </c>
      <c r="AC137" s="27">
        <v>0.41000000000000003</v>
      </c>
      <c r="AD137" s="20">
        <f t="shared" si="27"/>
        <v>7.0000000000000007E-5</v>
      </c>
      <c r="AE137" s="22">
        <v>8.9664849122981502E-7</v>
      </c>
      <c r="AF137" s="27">
        <v>0.41000000000000003</v>
      </c>
      <c r="AG137" s="23">
        <v>24.8</v>
      </c>
      <c r="AH137" s="18">
        <f t="shared" si="28"/>
        <v>4.3999999999999997E-2</v>
      </c>
      <c r="AI137" s="24">
        <f t="shared" si="29"/>
        <v>3.115178964121948E-10</v>
      </c>
      <c r="AJ137" s="25">
        <f t="shared" si="30"/>
        <v>0.86610781079946741</v>
      </c>
      <c r="AK137" s="18">
        <f t="shared" si="31"/>
        <v>4.49221548904324E-2</v>
      </c>
      <c r="AL137" s="26">
        <f t="shared" si="32"/>
        <v>11413.614253633956</v>
      </c>
      <c r="AM137" s="18">
        <f t="shared" si="33"/>
        <v>2.7000000000000002E-5</v>
      </c>
      <c r="AN137" s="18">
        <f t="shared" si="34"/>
        <v>6.2185207244166998E-2</v>
      </c>
      <c r="AO137" s="18">
        <f t="shared" si="35"/>
        <v>4.3999999999999997E-2</v>
      </c>
      <c r="AP137" s="18">
        <v>0.40417709064270158</v>
      </c>
      <c r="AQ137" s="18">
        <v>8870</v>
      </c>
      <c r="AR137" s="18">
        <v>129.249</v>
      </c>
      <c r="AS137" s="18">
        <v>0.33724340200000003</v>
      </c>
      <c r="AT137" s="18">
        <v>0.415102639</v>
      </c>
      <c r="AU137" s="18">
        <v>0.54943181799999996</v>
      </c>
      <c r="AV137" s="18">
        <v>0.65</v>
      </c>
      <c r="AW137" s="18">
        <v>1.081560284</v>
      </c>
      <c r="AX137" s="18">
        <v>1.395390071</v>
      </c>
      <c r="AY137" s="18">
        <v>1.866134752</v>
      </c>
      <c r="AZ137" s="18">
        <v>4.9784386620000003</v>
      </c>
      <c r="BA137" s="18">
        <v>6.5576208180000002</v>
      </c>
      <c r="BB137" s="18">
        <v>3.0353890149999998</v>
      </c>
      <c r="BC137" s="18">
        <v>1.4375545300000001</v>
      </c>
      <c r="BD137" s="18">
        <v>3.4631303070000001</v>
      </c>
      <c r="BE137" s="18">
        <v>0.415102639</v>
      </c>
      <c r="BF137" s="18">
        <v>13.07042038</v>
      </c>
      <c r="BG137" s="18">
        <v>1.574832445</v>
      </c>
      <c r="BH137" s="18">
        <v>17.030100730000001</v>
      </c>
      <c r="BI137" s="18">
        <v>315.55445600000002</v>
      </c>
      <c r="BJ137" s="18">
        <v>4.1376349059999997</v>
      </c>
      <c r="BK137" s="18">
        <v>0.89781658499999994</v>
      </c>
      <c r="BL137" s="18">
        <v>0.42558196999999998</v>
      </c>
      <c r="BM137" s="18">
        <v>0.33649053400000001</v>
      </c>
      <c r="BN137" s="18">
        <v>0.30236432200000002</v>
      </c>
      <c r="BO137" s="18">
        <v>0.27882325800000002</v>
      </c>
    </row>
    <row r="138" spans="1:67" x14ac:dyDescent="0.3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</row>
    <row r="139" spans="1:67" x14ac:dyDescent="0.3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</row>
    <row r="140" spans="1:67" x14ac:dyDescent="0.3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</row>
  </sheetData>
  <pageMargins left="0.7" right="0.7" top="0.78740157499999996" bottom="0.78740157499999996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342_3_20220725.ft.dis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Negreiros</dc:creator>
  <cp:lastModifiedBy>Beatriz Negreiros</cp:lastModifiedBy>
  <dcterms:created xsi:type="dcterms:W3CDTF">2024-12-06T11:10:43Z</dcterms:created>
  <dcterms:modified xsi:type="dcterms:W3CDTF">2025-04-13T09:20:48Z</dcterms:modified>
</cp:coreProperties>
</file>