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auw\Documents\GitHub\task_organizer\"/>
    </mc:Choice>
  </mc:AlternateContent>
  <xr:revisionPtr revIDLastSave="0" documentId="13_ncr:1_{17A0E9B3-BD09-444C-860C-CD75E0B99727}" xr6:coauthVersionLast="45" xr6:coauthVersionMax="45" xr10:uidLastSave="{00000000-0000-0000-0000-000000000000}"/>
  <bookViews>
    <workbookView xWindow="-120" yWindow="-120" windowWidth="15990" windowHeight="24840" xr2:uid="{D0EB192E-9ACE-43B8-AF5B-1B4D3617FF40}"/>
  </bookViews>
  <sheets>
    <sheet name="Tasks" sheetId="1" r:id="rId1"/>
  </sheets>
  <definedNames>
    <definedName name="Interest_Options">Table1[Personal Interest]</definedName>
    <definedName name="Status_Options">Tasks!$A$2:$A$7</definedName>
    <definedName name="Type_Options">Table1[Type]</definedName>
    <definedName name="Urgency_Options">Tasks!$E$3:$E$6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D3" i="1"/>
  <c r="D4" i="1"/>
  <c r="F21" i="1" s="1"/>
  <c r="D5" i="1"/>
  <c r="D6" i="1"/>
  <c r="D7" i="1"/>
  <c r="F3" i="1"/>
  <c r="F4" i="1"/>
  <c r="F5" i="1"/>
  <c r="F6" i="1"/>
  <c r="F7" i="1"/>
  <c r="F27" i="1" l="1"/>
  <c r="F26" i="1"/>
  <c r="F25" i="1"/>
  <c r="F24" i="1"/>
  <c r="F23" i="1"/>
  <c r="F22" i="1"/>
  <c r="F19" i="1"/>
  <c r="F18" i="1"/>
  <c r="F17" i="1"/>
  <c r="F16" i="1"/>
  <c r="F15" i="1"/>
  <c r="F12" i="1"/>
  <c r="F13" i="1"/>
  <c r="F11" i="1"/>
  <c r="F20" i="1"/>
  <c r="F1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Beau Batchelor</author>
  </authors>
  <commentList>
    <comment ref="A1" authorId="0" shapeId="0" xr:uid="{FF933203-2F81-4D21-878A-6569828D8788}">
      <text>
        <r>
          <rPr>
            <b/>
            <sz val="9"/>
            <color indexed="81"/>
            <rFont val="Tahoma"/>
            <family val="2"/>
          </rPr>
          <t>Beau Batchelor:</t>
        </r>
        <r>
          <rPr>
            <sz val="9"/>
            <color indexed="81"/>
            <rFont val="Tahoma"/>
            <family val="2"/>
          </rPr>
          <t xml:space="preserve">
Do Not Touch
</t>
        </r>
      </text>
    </comment>
    <comment ref="D1" authorId="0" shapeId="0" xr:uid="{FC886393-7ED1-4F94-8F74-16AEAB67EA3F}">
      <text>
        <r>
          <rPr>
            <b/>
            <sz val="9"/>
            <color indexed="81"/>
            <rFont val="Tahoma"/>
            <family val="2"/>
          </rPr>
          <t>Beau Batchelor:</t>
        </r>
        <r>
          <rPr>
            <sz val="9"/>
            <color indexed="81"/>
            <rFont val="Tahoma"/>
            <family val="2"/>
          </rPr>
          <t xml:space="preserve">
Category Weighting</t>
        </r>
      </text>
    </comment>
    <comment ref="F1" authorId="0" shapeId="0" xr:uid="{F2A84838-5FD3-406C-B73F-49A3C14E8AF9}">
      <text>
        <r>
          <rPr>
            <b/>
            <sz val="9"/>
            <color indexed="81"/>
            <rFont val="Tahoma"/>
            <family val="2"/>
          </rPr>
          <t>Beau Batchelor:</t>
        </r>
        <r>
          <rPr>
            <sz val="9"/>
            <color indexed="81"/>
            <rFont val="Tahoma"/>
            <family val="2"/>
          </rPr>
          <t xml:space="preserve">
Category Weighting</t>
        </r>
      </text>
    </comment>
    <comment ref="H1" authorId="0" shapeId="0" xr:uid="{F967FBD5-318A-4F19-B0BD-9F9119E49E60}">
      <text>
        <r>
          <rPr>
            <b/>
            <sz val="9"/>
            <color indexed="81"/>
            <rFont val="Tahoma"/>
            <family val="2"/>
          </rPr>
          <t>Beau Batchelor:</t>
        </r>
        <r>
          <rPr>
            <sz val="9"/>
            <color indexed="81"/>
            <rFont val="Tahoma"/>
            <family val="2"/>
          </rPr>
          <t xml:space="preserve">
Category Weighting</t>
        </r>
      </text>
    </comment>
  </commentList>
</comments>
</file>

<file path=xl/sharedStrings.xml><?xml version="1.0" encoding="utf-8"?>
<sst xmlns="http://schemas.openxmlformats.org/spreadsheetml/2006/main" count="119" uniqueCount="47">
  <si>
    <t>Urgency</t>
  </si>
  <si>
    <t>Urgency Weight</t>
  </si>
  <si>
    <t>Interest Weight</t>
  </si>
  <si>
    <t>Urgent</t>
  </si>
  <si>
    <t>Not Urgent</t>
  </si>
  <si>
    <t>Nice To Have</t>
  </si>
  <si>
    <t>Python</t>
  </si>
  <si>
    <t>Javascript/HTML</t>
  </si>
  <si>
    <t>Organization</t>
  </si>
  <si>
    <t>Type</t>
  </si>
  <si>
    <t xml:space="preserve">Type Weight </t>
  </si>
  <si>
    <t xml:space="preserve">Core Enhancement </t>
  </si>
  <si>
    <t>Cosmetic Enhancement</t>
  </si>
  <si>
    <t>Concept</t>
  </si>
  <si>
    <t>Bug</t>
  </si>
  <si>
    <t>Task</t>
  </si>
  <si>
    <t>Weight</t>
  </si>
  <si>
    <t>Value Table</t>
  </si>
  <si>
    <t>Task Table</t>
  </si>
  <si>
    <t>Class Structure/Data Layout</t>
  </si>
  <si>
    <t>App Basic Visual Layout / Inputs List</t>
  </si>
  <si>
    <t>Status</t>
  </si>
  <si>
    <t>React Reasearch</t>
  </si>
  <si>
    <t>Not Started</t>
  </si>
  <si>
    <t>Research</t>
  </si>
  <si>
    <t>Development</t>
  </si>
  <si>
    <t>Waiting</t>
  </si>
  <si>
    <t>Testing</t>
  </si>
  <si>
    <t>Complete</t>
  </si>
  <si>
    <t>Maintenance Access concept</t>
  </si>
  <si>
    <t>Notes</t>
  </si>
  <si>
    <t>Personal Interest</t>
  </si>
  <si>
    <t>Decided to stick with vallinalla JS</t>
  </si>
  <si>
    <t>Save table changes in database</t>
  </si>
  <si>
    <t>Fix JS for laterally dragging of tables</t>
  </si>
  <si>
    <t>Write Calculations from JS</t>
  </si>
  <si>
    <t>"Add" Button</t>
  </si>
  <si>
    <t>"Delete" Button</t>
  </si>
  <si>
    <t>Drag Tables</t>
  </si>
  <si>
    <t xml:space="preserve">Add a category weighting </t>
  </si>
  <si>
    <t>Make a "Wait" option for tasks</t>
  </si>
  <si>
    <t>Attacht File option for Tasks</t>
  </si>
  <si>
    <t>Timer For Breaks</t>
  </si>
  <si>
    <t>Social Page for Organizational Ideas (videos, articles)</t>
  </si>
  <si>
    <t>reminder every hour about what just happened</t>
  </si>
  <si>
    <t>Email integration</t>
  </si>
  <si>
    <t>Integration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</si>
</sst>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rgb="FF7030A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9" tint="-0.499984740745262"/>
        <bgColor theme="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-0.249977111117893"/>
        <bgColor theme="4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2" fillId="2" borderId="0" xfId="0" applyFont="1" applyFill="1" applyBorder="1"/>
    <xf numFmtId="9" fontId="0" fillId="0" borderId="0" xfId="2" applyFont="1"/>
    <xf numFmtId="0" fontId="4" fillId="0" borderId="0" xfId="0" applyFont="1"/>
    <xf numFmtId="0" fontId="2" fillId="2" borderId="0" xfId="0" applyFont="1" applyFill="1"/>
    <xf numFmtId="43" fontId="0" fillId="0" borderId="0" xfId="1" applyFont="1"/>
    <xf numFmtId="43" fontId="0" fillId="0" borderId="0" xfId="0" applyNumberFormat="1"/>
    <xf numFmtId="0" fontId="0" fillId="3" borderId="2" xfId="0" applyFill="1" applyBorder="1" applyAlignment="1">
      <alignment horizontal="center"/>
    </xf>
    <xf numFmtId="0" fontId="5" fillId="4" borderId="0" xfId="0" applyFont="1" applyFill="1"/>
    <xf numFmtId="0" fontId="2" fillId="5" borderId="1" xfId="0" applyFont="1" applyFill="1" applyBorder="1"/>
    <xf numFmtId="0" fontId="0" fillId="6" borderId="0" xfId="0" applyFill="1"/>
    <xf numFmtId="0" fontId="0" fillId="7" borderId="0" xfId="0" applyFill="1"/>
    <xf numFmtId="0" fontId="2" fillId="8" borderId="0" xfId="0" applyFont="1" applyFill="1" applyBorder="1"/>
    <xf numFmtId="0" fontId="8" fillId="0" borderId="0" xfId="0" applyFont="1"/>
  </cellXfs>
  <cellStyles count="3">
    <cellStyle name="Comma" xfId="1" builtinId="3"/>
    <cellStyle name="Normal" xfId="0" builtinId="0"/>
    <cellStyle name="Percent" xfId="2" builtinId="5"/>
  </cellStyles>
  <dxfs count="9"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font>
        <b/>
        <strike val="0"/>
        <outline val="0"/>
        <shadow val="0"/>
        <u val="none"/>
        <vertAlign val="baseline"/>
        <sz val="11"/>
        <color rgb="FF7030A0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7030A0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7030A0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7030A0"/>
        <name val="Calibri"/>
        <family val="2"/>
        <scheme val="minor"/>
      </font>
    </dxf>
    <dxf>
      <font>
        <b/>
        <strike val="0"/>
        <outline val="0"/>
        <shadow val="0"/>
        <u val="none"/>
        <vertAlign val="baseline"/>
        <sz val="11"/>
        <color rgb="FF7030A0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E868A47-DE23-4011-9E01-05A79D83EB26}" name="Table1" displayName="Table1" ref="C2:H7" totalsRowShown="0">
  <autoFilter ref="C2:H7" xr:uid="{99700FB1-3C97-4EFD-99B5-8AA3B9A64A9D}"/>
  <tableColumns count="6">
    <tableColumn id="7" xr3:uid="{40172474-8EFA-4AF6-AE33-C13CA6AD9FCB}" name="Type" dataDxfId="8"/>
    <tableColumn id="8" xr3:uid="{C56B8872-681C-4A83-A844-A47E8B24D599}" name="Type Weight " dataDxfId="1" dataCellStyle="Comma">
      <calculatedColumnFormula>(ABS(IF((((ROW()-ROW(C$2))-COUNTIF(Table1[Type],"&lt;&gt;")-1)*-1)&lt;0,0,((ROW()-ROW(C$2))-COUNTIF(Table1[Type],"&lt;&gt;")-1)))/COUNTIF(Table1[Type],"&lt;&gt;"))*D$1</calculatedColumnFormula>
    </tableColumn>
    <tableColumn id="3" xr3:uid="{3960D2BD-ECBB-41F0-981E-3664A49241BE}" name="Urgency" dataDxfId="7"/>
    <tableColumn id="4" xr3:uid="{14D89874-2270-401E-80C8-C10415CF654C}" name="Urgency Weight" dataDxfId="2" dataCellStyle="Comma">
      <calculatedColumnFormula>(ABS(IF((((ROW()-ROW(E$2))-COUNTIF(Table1[Urgency],"&lt;&gt;")-1)*-1)&lt;0,0,((ROW()-ROW(E$2))-COUNTIF(Table1[Urgency],"&lt;&gt;")-1)))/COUNTIF(Table1[Urgency],"&lt;&gt;"))*F$1</calculatedColumnFormula>
    </tableColumn>
    <tableColumn id="5" xr3:uid="{E5423D4D-AEC2-46C5-BDDC-EF71079C590F}" name="Personal Interest" dataDxfId="6"/>
    <tableColumn id="6" xr3:uid="{E853A9FB-2928-49DB-AC05-8E4635A41560}" name="Interest Weight" dataDxfId="0">
      <calculatedColumnFormula>(ABS(IF((((ROW()-ROW(G$2))-COUNTIF(Table1[Personal Interest],"&lt;&gt;")-1)*-1)&lt;0,0,((ROW()-ROW(G$2))-COUNTIF(Table1[Personal Interest],"&lt;&gt;")-1)))/COUNTIF(Table1[Personal Interest],"&lt;&gt;"))*H$1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07AFC97-5499-4218-AB57-9C347DD86A7F}" name="Table2" displayName="Table2" ref="C10:I27" totalsRowShown="0" headerRowDxfId="5">
  <autoFilter ref="C10:I27" xr:uid="{91974E7D-DD51-4A29-81EB-098EEC131316}">
    <filterColumn colId="5">
      <filters blank="1">
        <filter val="Not Started"/>
      </filters>
    </filterColumn>
  </autoFilter>
  <sortState xmlns:xlrd2="http://schemas.microsoft.com/office/spreadsheetml/2017/richdata2" ref="C13:I27">
    <sortCondition descending="1" ref="F10:F27"/>
  </sortState>
  <tableColumns count="7">
    <tableColumn id="1" xr3:uid="{DFF69775-386F-46E8-A520-F55CB289AEFA}" name="Type"/>
    <tableColumn id="2" xr3:uid="{EB78546C-5E5C-4FE9-A712-B665990AB1CC}" name="Urgency"/>
    <tableColumn id="3" xr3:uid="{5721D9DB-6140-45FF-9BEC-4E3A33246645}" name="Personal Interest"/>
    <tableColumn id="4" xr3:uid="{109E3EB1-FD7C-4268-A358-CE62204A76E6}" name="Weight" dataCellStyle="Percent">
      <calculatedColumnFormula>SUM(VLOOKUP(Table2[[#This Row],[Type]],Table1[[Type]:[Type Weight ]],2,FALSE),VLOOKUP(Table2[[#This Row],[Urgency]],Table1[[Urgency]:[Urgency Weight]],2,FALSE),VLOOKUP(Table2[[#This Row],[Personal Interest]],Table1[[Personal Interest]:[Interest Weight]],2,FALSE))/COUNTIF(Table2[[#This Row],[Type]:[Personal Interest]],"&lt;&gt;")</calculatedColumnFormula>
    </tableColumn>
    <tableColumn id="5" xr3:uid="{2ACD96B1-CFAB-4A77-B83C-D2F0F86A8EA4}" name="Task" dataDxfId="4"/>
    <tableColumn id="6" xr3:uid="{F3B46273-2760-48F7-86C0-55414F43850C}" name="Status"/>
    <tableColumn id="7" xr3:uid="{6B9E9B30-661B-4992-90D3-4414BA426EAD}" name="Notes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B6F6B-6B2D-4D97-AF48-5AAF942754D1}">
  <dimension ref="A1:I27"/>
  <sheetViews>
    <sheetView tabSelected="1" topLeftCell="B1" workbookViewId="0">
      <selection activeCell="E15" sqref="E15"/>
    </sheetView>
  </sheetViews>
  <sheetFormatPr defaultRowHeight="15" outlineLevelCol="1" x14ac:dyDescent="0.25"/>
  <cols>
    <col min="1" max="1" width="13.28515625" hidden="1" customWidth="1" outlineLevel="1"/>
    <col min="2" max="2" width="2.5703125" customWidth="1" collapsed="1"/>
    <col min="3" max="3" width="22.140625" bestFit="1" customWidth="1"/>
    <col min="4" max="4" width="15" bestFit="1" customWidth="1"/>
    <col min="5" max="5" width="18.5703125" bestFit="1" customWidth="1"/>
    <col min="6" max="6" width="17.7109375" bestFit="1" customWidth="1"/>
    <col min="7" max="7" width="48.7109375" bestFit="1" customWidth="1"/>
    <col min="8" max="8" width="17.42578125" bestFit="1" customWidth="1"/>
    <col min="9" max="9" width="8.5703125" bestFit="1" customWidth="1"/>
    <col min="10" max="10" width="15.42578125" bestFit="1" customWidth="1"/>
    <col min="11" max="11" width="17.42578125" bestFit="1" customWidth="1"/>
  </cols>
  <sheetData>
    <row r="1" spans="1:9" ht="18.75" x14ac:dyDescent="0.3">
      <c r="A1" s="8" t="s">
        <v>21</v>
      </c>
      <c r="C1" s="3" t="s">
        <v>17</v>
      </c>
      <c r="D1" s="7">
        <v>1</v>
      </c>
      <c r="F1" s="7">
        <v>0.75</v>
      </c>
      <c r="H1" s="7">
        <v>0.5</v>
      </c>
    </row>
    <row r="2" spans="1:9" x14ac:dyDescent="0.25">
      <c r="A2" t="s">
        <v>23</v>
      </c>
      <c r="C2" s="10" t="s">
        <v>9</v>
      </c>
      <c r="D2" s="11" t="s">
        <v>10</v>
      </c>
      <c r="E2" s="10" t="s">
        <v>0</v>
      </c>
      <c r="F2" s="11" t="s">
        <v>1</v>
      </c>
      <c r="G2" s="10" t="s">
        <v>31</v>
      </c>
      <c r="H2" s="11" t="s">
        <v>2</v>
      </c>
    </row>
    <row r="3" spans="1:9" x14ac:dyDescent="0.25">
      <c r="A3" t="s">
        <v>24</v>
      </c>
      <c r="C3" s="13" t="s">
        <v>13</v>
      </c>
      <c r="D3" s="5">
        <f>(ABS(IF((((ROW()-ROW(C$2))-COUNTIF(Table1[Type],"&lt;&gt;")-1)*-1)&lt;0,0,((ROW()-ROW(C$2))-COUNTIF(Table1[Type],"&lt;&gt;")-1)))/COUNTIF(Table1[Type],"&lt;&gt;"))*D$1</f>
        <v>1</v>
      </c>
      <c r="E3" s="13" t="s">
        <v>3</v>
      </c>
      <c r="F3" s="5">
        <f>(ABS(IF((((ROW()-ROW(E$2))-COUNTIF(Table1[Urgency],"&lt;&gt;")-1)*-1)&lt;0,0,((ROW()-ROW(E$2))-COUNTIF(Table1[Urgency],"&lt;&gt;")-1)))/COUNTIF(Table1[Urgency],"&lt;&gt;"))*F$1</f>
        <v>0.75</v>
      </c>
      <c r="G3" s="13" t="s">
        <v>7</v>
      </c>
      <c r="H3" s="5">
        <f>(ABS(IF((((ROW()-ROW(G$2))-COUNTIF(Table1[Personal Interest],"&lt;&gt;")-1)*-1)&lt;0,0,((ROW()-ROW(G$2))-COUNTIF(Table1[Personal Interest],"&lt;&gt;")-1)))/COUNTIF(Table1[Personal Interest],"&lt;&gt;"))*H$1</f>
        <v>0.5</v>
      </c>
    </row>
    <row r="4" spans="1:9" x14ac:dyDescent="0.25">
      <c r="A4" t="s">
        <v>25</v>
      </c>
      <c r="C4" s="13" t="s">
        <v>11</v>
      </c>
      <c r="D4" s="5">
        <f>(ABS(IF((((ROW()-ROW(C$2))-COUNTIF(Table1[Type],"&lt;&gt;")-1)*-1)&lt;0,0,((ROW()-ROW(C$2))-COUNTIF(Table1[Type],"&lt;&gt;")-1)))/COUNTIF(Table1[Type],"&lt;&gt;"))*D$1</f>
        <v>0.8</v>
      </c>
      <c r="E4" s="13" t="s">
        <v>4</v>
      </c>
      <c r="F4" s="5">
        <f>(ABS(IF((((ROW()-ROW(E$2))-COUNTIF(Table1[Urgency],"&lt;&gt;")-1)*-1)&lt;0,0,((ROW()-ROW(E$2))-COUNTIF(Table1[Urgency],"&lt;&gt;")-1)))/COUNTIF(Table1[Urgency],"&lt;&gt;"))*F$1</f>
        <v>0.5</v>
      </c>
      <c r="G4" s="13" t="s">
        <v>6</v>
      </c>
      <c r="H4" s="6">
        <f>(ABS(IF((((ROW()-ROW(G$2))-COUNTIF(Table1[Personal Interest],"&lt;&gt;")-1)*-1)&lt;0,0,((ROW()-ROW(G$2))-COUNTIF(Table1[Personal Interest],"&lt;&gt;")-1)))/COUNTIF(Table1[Personal Interest],"&lt;&gt;"))*H$1</f>
        <v>0.33333333333333331</v>
      </c>
    </row>
    <row r="5" spans="1:9" x14ac:dyDescent="0.25">
      <c r="A5" t="s">
        <v>26</v>
      </c>
      <c r="C5" s="13" t="s">
        <v>46</v>
      </c>
      <c r="D5" s="5">
        <f>(ABS(IF((((ROW()-ROW(C$2))-COUNTIF(Table1[Type],"&lt;&gt;")-1)*-1)&lt;0,0,((ROW()-ROW(C$2))-COUNTIF(Table1[Type],"&lt;&gt;")-1)))/COUNTIF(Table1[Type],"&lt;&gt;"))*D$1</f>
        <v>0.6</v>
      </c>
      <c r="E5" s="13" t="s">
        <v>5</v>
      </c>
      <c r="F5" s="5">
        <f>(ABS(IF((((ROW()-ROW(E$2))-COUNTIF(Table1[Urgency],"&lt;&gt;")-1)*-1)&lt;0,0,((ROW()-ROW(E$2))-COUNTIF(Table1[Urgency],"&lt;&gt;")-1)))/COUNTIF(Table1[Urgency],"&lt;&gt;"))*F$1</f>
        <v>0.25</v>
      </c>
      <c r="G5" s="13" t="s">
        <v>8</v>
      </c>
      <c r="H5" s="6">
        <f>(ABS(IF((((ROW()-ROW(G$2))-COUNTIF(Table1[Personal Interest],"&lt;&gt;")-1)*-1)&lt;0,0,((ROW()-ROW(G$2))-COUNTIF(Table1[Personal Interest],"&lt;&gt;")-1)))/COUNTIF(Table1[Personal Interest],"&lt;&gt;"))*H$1</f>
        <v>0.16666666666666666</v>
      </c>
    </row>
    <row r="6" spans="1:9" x14ac:dyDescent="0.25">
      <c r="A6" t="s">
        <v>27</v>
      </c>
      <c r="C6" s="13" t="s">
        <v>14</v>
      </c>
      <c r="D6" s="5">
        <f>(ABS(IF((((ROW()-ROW(C$2))-COUNTIF(Table1[Type],"&lt;&gt;")-1)*-1)&lt;0,0,((ROW()-ROW(C$2))-COUNTIF(Table1[Type],"&lt;&gt;")-1)))/COUNTIF(Table1[Type],"&lt;&gt;"))*D$1</f>
        <v>0.4</v>
      </c>
      <c r="E6" s="13"/>
      <c r="F6" s="5">
        <f>(ABS(IF((((ROW()-ROW(E$2))-COUNTIF(Table1[Urgency],"&lt;&gt;")-1)*-1)&lt;0,0,((ROW()-ROW(E$2))-COUNTIF(Table1[Urgency],"&lt;&gt;")-1)))/COUNTIF(Table1[Urgency],"&lt;&gt;"))*F$1</f>
        <v>0</v>
      </c>
      <c r="G6" s="13"/>
      <c r="H6" s="6">
        <f>(ABS(IF((((ROW()-ROW(G$2))-COUNTIF(Table1[Personal Interest],"&lt;&gt;")-1)*-1)&lt;0,0,((ROW()-ROW(G$2))-COUNTIF(Table1[Personal Interest],"&lt;&gt;")-1)))/COUNTIF(Table1[Personal Interest],"&lt;&gt;"))*H$1</f>
        <v>0</v>
      </c>
    </row>
    <row r="7" spans="1:9" x14ac:dyDescent="0.25">
      <c r="A7" t="s">
        <v>28</v>
      </c>
      <c r="C7" s="13" t="s">
        <v>12</v>
      </c>
      <c r="D7" s="5">
        <f>(ABS(IF((((ROW()-ROW(C$2))-COUNTIF(Table1[Type],"&lt;&gt;")-1)*-1)&lt;0,0,((ROW()-ROW(C$2))-COUNTIF(Table1[Type],"&lt;&gt;")-1)))/COUNTIF(Table1[Type],"&lt;&gt;"))*D$1</f>
        <v>0.2</v>
      </c>
      <c r="E7" s="13"/>
      <c r="F7" s="5">
        <f>(ABS(IF((((ROW()-ROW(E$2))-COUNTIF(Table1[Urgency],"&lt;&gt;")-1)*-1)&lt;0,0,((ROW()-ROW(E$2))-COUNTIF(Table1[Urgency],"&lt;&gt;")-1)))/COUNTIF(Table1[Urgency],"&lt;&gt;"))*F$1</f>
        <v>0</v>
      </c>
      <c r="G7" s="13"/>
      <c r="H7" s="6">
        <f>(ABS(IF((((ROW()-ROW(G$2))-COUNTIF(Table1[Personal Interest],"&lt;&gt;")-1)*-1)&lt;0,0,((ROW()-ROW(G$2))-COUNTIF(Table1[Personal Interest],"&lt;&gt;")-1)))/COUNTIF(Table1[Personal Interest],"&lt;&gt;"))*H$1</f>
        <v>0</v>
      </c>
    </row>
    <row r="9" spans="1:9" ht="18.75" x14ac:dyDescent="0.3">
      <c r="C9" s="3" t="s">
        <v>18</v>
      </c>
    </row>
    <row r="10" spans="1:9" x14ac:dyDescent="0.25">
      <c r="C10" s="9" t="s">
        <v>9</v>
      </c>
      <c r="D10" s="9" t="s">
        <v>0</v>
      </c>
      <c r="E10" s="9" t="s">
        <v>31</v>
      </c>
      <c r="F10" s="12" t="s">
        <v>16</v>
      </c>
      <c r="G10" s="1" t="s">
        <v>15</v>
      </c>
      <c r="H10" s="4" t="s">
        <v>21</v>
      </c>
      <c r="I10" s="4" t="s">
        <v>30</v>
      </c>
    </row>
    <row r="11" spans="1:9" hidden="1" x14ac:dyDescent="0.25">
      <c r="C11" t="s">
        <v>13</v>
      </c>
      <c r="D11" t="s">
        <v>3</v>
      </c>
      <c r="E11" t="s">
        <v>8</v>
      </c>
      <c r="F11" s="2">
        <f>SUM(VLOOKUP(Table2[[#This Row],[Type]],Table1[[Type]:[Type Weight ]],2,FALSE),VLOOKUP(Table2[[#This Row],[Urgency]],Table1[[Urgency]:[Urgency Weight]],2,FALSE),VLOOKUP(Table2[[#This Row],[Personal Interest]],Table1[[Personal Interest]:[Interest Weight]],2,FALSE))/COUNTIF(Table2[[#This Row],[Type]:[Personal Interest]],"&lt;&gt;")</f>
        <v>0.63888888888888895</v>
      </c>
      <c r="G11" s="13" t="s">
        <v>19</v>
      </c>
      <c r="H11" t="s">
        <v>28</v>
      </c>
      <c r="I11" s="13"/>
    </row>
    <row r="12" spans="1:9" hidden="1" x14ac:dyDescent="0.25">
      <c r="C12" t="s">
        <v>13</v>
      </c>
      <c r="D12" t="s">
        <v>4</v>
      </c>
      <c r="E12" t="s">
        <v>8</v>
      </c>
      <c r="F12" s="2">
        <f>SUM(VLOOKUP(Table2[[#This Row],[Type]],Table1[[Type]:[Type Weight ]],2,FALSE),VLOOKUP(Table2[[#This Row],[Urgency]],Table1[[Urgency]:[Urgency Weight]],2,FALSE),VLOOKUP(Table2[[#This Row],[Personal Interest]],Table1[[Personal Interest]:[Interest Weight]],2,FALSE))/COUNTIF(Table2[[#This Row],[Type]:[Personal Interest]],"&lt;&gt;")</f>
        <v>0.55555555555555558</v>
      </c>
      <c r="G12" s="13" t="s">
        <v>20</v>
      </c>
      <c r="H12" t="s">
        <v>28</v>
      </c>
      <c r="I12" s="13"/>
    </row>
    <row r="13" spans="1:9" x14ac:dyDescent="0.25">
      <c r="C13" t="s">
        <v>11</v>
      </c>
      <c r="D13" t="s">
        <v>3</v>
      </c>
      <c r="E13" t="s">
        <v>7</v>
      </c>
      <c r="F13" s="2">
        <f>SUM(VLOOKUP(Table2[[#This Row],[Type]],Table1[[Type]:[Type Weight ]],2,FALSE),VLOOKUP(Table2[[#This Row],[Urgency]],Table1[[Urgency]:[Urgency Weight]],2,FALSE),VLOOKUP(Table2[[#This Row],[Personal Interest]],Table1[[Personal Interest]:[Interest Weight]],2,FALSE))/COUNTIF(Table2[[#This Row],[Type]:[Personal Interest]],"&lt;&gt;")</f>
        <v>0.68333333333333324</v>
      </c>
      <c r="G13" s="13" t="s">
        <v>33</v>
      </c>
      <c r="H13" t="s">
        <v>23</v>
      </c>
      <c r="I13" s="13"/>
    </row>
    <row r="14" spans="1:9" hidden="1" x14ac:dyDescent="0.25">
      <c r="C14" t="s">
        <v>12</v>
      </c>
      <c r="D14" t="s">
        <v>4</v>
      </c>
      <c r="E14" t="s">
        <v>7</v>
      </c>
      <c r="F14" s="2">
        <f>SUM(VLOOKUP(Table2[[#This Row],[Type]],Table1[[Type]:[Type Weight ]],2,FALSE),VLOOKUP(Table2[[#This Row],[Urgency]],Table1[[Urgency]:[Urgency Weight]],2,FALSE),VLOOKUP(Table2[[#This Row],[Personal Interest]],Table1[[Personal Interest]:[Interest Weight]],2,FALSE))/COUNTIF(Table2[[#This Row],[Type]:[Personal Interest]],"&lt;&gt;")</f>
        <v>0.39999999999999997</v>
      </c>
      <c r="G14" s="13" t="s">
        <v>22</v>
      </c>
      <c r="H14" t="s">
        <v>28</v>
      </c>
      <c r="I14" s="13" t="s">
        <v>32</v>
      </c>
    </row>
    <row r="15" spans="1:9" x14ac:dyDescent="0.25">
      <c r="C15" t="s">
        <v>11</v>
      </c>
      <c r="D15" t="s">
        <v>4</v>
      </c>
      <c r="E15" t="s">
        <v>7</v>
      </c>
      <c r="F15" s="2">
        <f>SUM(VLOOKUP(Table2[[#This Row],[Type]],Table1[[Type]:[Type Weight ]],2,FALSE),VLOOKUP(Table2[[#This Row],[Urgency]],Table1[[Urgency]:[Urgency Weight]],2,FALSE),VLOOKUP(Table2[[#This Row],[Personal Interest]],Table1[[Personal Interest]:[Interest Weight]],2,FALSE))/COUNTIF(Table2[[#This Row],[Type]:[Personal Interest]],"&lt;&gt;")</f>
        <v>0.6</v>
      </c>
      <c r="G15" s="13" t="s">
        <v>35</v>
      </c>
      <c r="H15" t="s">
        <v>23</v>
      </c>
      <c r="I15" s="13"/>
    </row>
    <row r="16" spans="1:9" x14ac:dyDescent="0.25">
      <c r="C16" t="s">
        <v>11</v>
      </c>
      <c r="D16" t="s">
        <v>4</v>
      </c>
      <c r="E16" t="s">
        <v>7</v>
      </c>
      <c r="F16" s="2">
        <f>SUM(VLOOKUP(Table2[[#This Row],[Type]],Table1[[Type]:[Type Weight ]],2,FALSE),VLOOKUP(Table2[[#This Row],[Urgency]],Table1[[Urgency]:[Urgency Weight]],2,FALSE),VLOOKUP(Table2[[#This Row],[Personal Interest]],Table1[[Personal Interest]:[Interest Weight]],2,FALSE))/COUNTIF(Table2[[#This Row],[Type]:[Personal Interest]],"&lt;&gt;")</f>
        <v>0.6</v>
      </c>
      <c r="G16" s="13" t="s">
        <v>36</v>
      </c>
      <c r="H16" t="s">
        <v>23</v>
      </c>
      <c r="I16" s="13"/>
    </row>
    <row r="17" spans="3:9" x14ac:dyDescent="0.25">
      <c r="C17" t="s">
        <v>11</v>
      </c>
      <c r="D17" t="s">
        <v>4</v>
      </c>
      <c r="E17" t="s">
        <v>7</v>
      </c>
      <c r="F17" s="2">
        <f>SUM(VLOOKUP(Table2[[#This Row],[Type]],Table1[[Type]:[Type Weight ]],2,FALSE),VLOOKUP(Table2[[#This Row],[Urgency]],Table1[[Urgency]:[Urgency Weight]],2,FALSE),VLOOKUP(Table2[[#This Row],[Personal Interest]],Table1[[Personal Interest]:[Interest Weight]],2,FALSE))/COUNTIF(Table2[[#This Row],[Type]:[Personal Interest]],"&lt;&gt;")</f>
        <v>0.6</v>
      </c>
      <c r="G17" s="13" t="s">
        <v>37</v>
      </c>
      <c r="H17" t="s">
        <v>23</v>
      </c>
      <c r="I17" s="13"/>
    </row>
    <row r="18" spans="3:9" x14ac:dyDescent="0.25">
      <c r="C18" t="s">
        <v>11</v>
      </c>
      <c r="D18" t="s">
        <v>4</v>
      </c>
      <c r="E18" t="s">
        <v>7</v>
      </c>
      <c r="F18" s="2">
        <f>SUM(VLOOKUP(Table2[[#This Row],[Type]],Table1[[Type]:[Type Weight ]],2,FALSE),VLOOKUP(Table2[[#This Row],[Urgency]],Table1[[Urgency]:[Urgency Weight]],2,FALSE),VLOOKUP(Table2[[#This Row],[Personal Interest]],Table1[[Personal Interest]:[Interest Weight]],2,FALSE))/COUNTIF(Table2[[#This Row],[Type]:[Personal Interest]],"&lt;&gt;")</f>
        <v>0.6</v>
      </c>
      <c r="G18" s="13" t="s">
        <v>38</v>
      </c>
      <c r="H18" t="s">
        <v>23</v>
      </c>
      <c r="I18" s="13"/>
    </row>
    <row r="19" spans="3:9" x14ac:dyDescent="0.25">
      <c r="C19" t="s">
        <v>11</v>
      </c>
      <c r="D19" t="s">
        <v>4</v>
      </c>
      <c r="E19" t="s">
        <v>7</v>
      </c>
      <c r="F19" s="2">
        <f>SUM(VLOOKUP(Table2[[#This Row],[Type]],Table1[[Type]:[Type Weight ]],2,FALSE),VLOOKUP(Table2[[#This Row],[Urgency]],Table1[[Urgency]:[Urgency Weight]],2,FALSE),VLOOKUP(Table2[[#This Row],[Personal Interest]],Table1[[Personal Interest]:[Interest Weight]],2,FALSE))/COUNTIF(Table2[[#This Row],[Type]:[Personal Interest]],"&lt;&gt;")</f>
        <v>0.6</v>
      </c>
      <c r="G19" s="13" t="s">
        <v>39</v>
      </c>
      <c r="H19" t="s">
        <v>23</v>
      </c>
      <c r="I19" s="13"/>
    </row>
    <row r="20" spans="3:9" x14ac:dyDescent="0.25">
      <c r="C20" t="s">
        <v>13</v>
      </c>
      <c r="D20" t="s">
        <v>4</v>
      </c>
      <c r="E20" t="s">
        <v>8</v>
      </c>
      <c r="F20" s="2">
        <f>SUM(VLOOKUP(Table2[[#This Row],[Type]],Table1[[Type]:[Type Weight ]],2,FALSE),VLOOKUP(Table2[[#This Row],[Urgency]],Table1[[Urgency]:[Urgency Weight]],2,FALSE),VLOOKUP(Table2[[#This Row],[Personal Interest]],Table1[[Personal Interest]:[Interest Weight]],2,FALSE))/COUNTIF(Table2[[#This Row],[Type]:[Personal Interest]],"&lt;&gt;")</f>
        <v>0.55555555555555558</v>
      </c>
      <c r="G20" s="13" t="s">
        <v>29</v>
      </c>
      <c r="H20" t="s">
        <v>23</v>
      </c>
      <c r="I20" s="13"/>
    </row>
    <row r="21" spans="3:9" x14ac:dyDescent="0.25">
      <c r="C21" t="s">
        <v>46</v>
      </c>
      <c r="D21" t="s">
        <v>4</v>
      </c>
      <c r="E21" t="s">
        <v>6</v>
      </c>
      <c r="F21" s="2">
        <f>SUM(VLOOKUP(Table2[[#This Row],[Type]],Table1[[Type]:[Type Weight ]],2,FALSE),VLOOKUP(Table2[[#This Row],[Urgency]],Table1[[Urgency]:[Urgency Weight]],2,FALSE),VLOOKUP(Table2[[#This Row],[Personal Interest]],Table1[[Personal Interest]:[Interest Weight]],2,FALSE))/COUNTIF(Table2[[#This Row],[Type]:[Personal Interest]],"&lt;&gt;")</f>
        <v>0.4777777777777778</v>
      </c>
      <c r="G21" s="13" t="s">
        <v>45</v>
      </c>
      <c r="H21" t="s">
        <v>23</v>
      </c>
      <c r="I21" s="13"/>
    </row>
    <row r="22" spans="3:9" x14ac:dyDescent="0.25">
      <c r="C22" t="s">
        <v>14</v>
      </c>
      <c r="D22" t="s">
        <v>5</v>
      </c>
      <c r="E22" t="s">
        <v>7</v>
      </c>
      <c r="F22" s="2">
        <f>SUM(VLOOKUP(Table2[[#This Row],[Type]],Table1[[Type]:[Type Weight ]],2,FALSE),VLOOKUP(Table2[[#This Row],[Urgency]],Table1[[Urgency]:[Urgency Weight]],2,FALSE),VLOOKUP(Table2[[#This Row],[Personal Interest]],Table1[[Personal Interest]:[Interest Weight]],2,FALSE))/COUNTIF(Table2[[#This Row],[Type]:[Personal Interest]],"&lt;&gt;")</f>
        <v>0.3833333333333333</v>
      </c>
      <c r="G22" s="13" t="s">
        <v>34</v>
      </c>
      <c r="H22" t="s">
        <v>23</v>
      </c>
      <c r="I22" s="13"/>
    </row>
    <row r="23" spans="3:9" x14ac:dyDescent="0.25">
      <c r="C23" t="s">
        <v>12</v>
      </c>
      <c r="D23" t="s">
        <v>5</v>
      </c>
      <c r="E23" t="s">
        <v>7</v>
      </c>
      <c r="F23" s="2">
        <f>SUM(VLOOKUP(Table2[[#This Row],[Type]],Table1[[Type]:[Type Weight ]],2,FALSE),VLOOKUP(Table2[[#This Row],[Urgency]],Table1[[Urgency]:[Urgency Weight]],2,FALSE),VLOOKUP(Table2[[#This Row],[Personal Interest]],Table1[[Personal Interest]:[Interest Weight]],2,FALSE))/COUNTIF(Table2[[#This Row],[Type]:[Personal Interest]],"&lt;&gt;")</f>
        <v>0.31666666666666665</v>
      </c>
      <c r="G23" s="13" t="s">
        <v>40</v>
      </c>
      <c r="H23" t="s">
        <v>23</v>
      </c>
      <c r="I23" s="13"/>
    </row>
    <row r="24" spans="3:9" x14ac:dyDescent="0.25">
      <c r="C24" t="s">
        <v>12</v>
      </c>
      <c r="D24" t="s">
        <v>5</v>
      </c>
      <c r="E24" t="s">
        <v>7</v>
      </c>
      <c r="F24" s="2">
        <f>SUM(VLOOKUP(Table2[[#This Row],[Type]],Table1[[Type]:[Type Weight ]],2,FALSE),VLOOKUP(Table2[[#This Row],[Urgency]],Table1[[Urgency]:[Urgency Weight]],2,FALSE),VLOOKUP(Table2[[#This Row],[Personal Interest]],Table1[[Personal Interest]:[Interest Weight]],2,FALSE))/COUNTIF(Table2[[#This Row],[Type]:[Personal Interest]],"&lt;&gt;")</f>
        <v>0.31666666666666665</v>
      </c>
      <c r="G24" s="13" t="s">
        <v>41</v>
      </c>
      <c r="H24" t="s">
        <v>23</v>
      </c>
      <c r="I24" s="13"/>
    </row>
    <row r="25" spans="3:9" x14ac:dyDescent="0.25">
      <c r="C25" t="s">
        <v>12</v>
      </c>
      <c r="D25" t="s">
        <v>5</v>
      </c>
      <c r="E25" t="s">
        <v>7</v>
      </c>
      <c r="F25" s="2">
        <f>SUM(VLOOKUP(Table2[[#This Row],[Type]],Table1[[Type]:[Type Weight ]],2,FALSE),VLOOKUP(Table2[[#This Row],[Urgency]],Table1[[Urgency]:[Urgency Weight]],2,FALSE),VLOOKUP(Table2[[#This Row],[Personal Interest]],Table1[[Personal Interest]:[Interest Weight]],2,FALSE))/COUNTIF(Table2[[#This Row],[Type]:[Personal Interest]],"&lt;&gt;")</f>
        <v>0.31666666666666665</v>
      </c>
      <c r="G25" s="13" t="s">
        <v>42</v>
      </c>
      <c r="H25" t="s">
        <v>23</v>
      </c>
      <c r="I25" s="13"/>
    </row>
    <row r="26" spans="3:9" x14ac:dyDescent="0.25">
      <c r="C26" t="s">
        <v>12</v>
      </c>
      <c r="D26" t="s">
        <v>5</v>
      </c>
      <c r="E26" t="s">
        <v>7</v>
      </c>
      <c r="F26" s="2">
        <f>SUM(VLOOKUP(Table2[[#This Row],[Type]],Table1[[Type]:[Type Weight ]],2,FALSE),VLOOKUP(Table2[[#This Row],[Urgency]],Table1[[Urgency]:[Urgency Weight]],2,FALSE),VLOOKUP(Table2[[#This Row],[Personal Interest]],Table1[[Personal Interest]:[Interest Weight]],2,FALSE))/COUNTIF(Table2[[#This Row],[Type]:[Personal Interest]],"&lt;&gt;")</f>
        <v>0.31666666666666665</v>
      </c>
      <c r="G26" s="13" t="s">
        <v>43</v>
      </c>
      <c r="H26" t="s">
        <v>23</v>
      </c>
      <c r="I26" s="13"/>
    </row>
    <row r="27" spans="3:9" x14ac:dyDescent="0.25">
      <c r="C27" t="s">
        <v>12</v>
      </c>
      <c r="D27" t="s">
        <v>5</v>
      </c>
      <c r="E27" t="s">
        <v>7</v>
      </c>
      <c r="F27" s="2">
        <f>SUM(VLOOKUP(Table2[[#This Row],[Type]],Table1[[Type]:[Type Weight ]],2,FALSE),VLOOKUP(Table2[[#This Row],[Urgency]],Table1[[Urgency]:[Urgency Weight]],2,FALSE),VLOOKUP(Table2[[#This Row],[Personal Interest]],Table1[[Personal Interest]:[Interest Weight]],2,FALSE))/COUNTIF(Table2[[#This Row],[Type]:[Personal Interest]],"&lt;&gt;")</f>
        <v>0.31666666666666665</v>
      </c>
      <c r="G27" s="13" t="s">
        <v>44</v>
      </c>
      <c r="H27" t="s">
        <v>23</v>
      </c>
      <c r="I27" s="13"/>
    </row>
  </sheetData>
  <phoneticPr fontId="3" type="noConversion"/>
  <dataValidations count="4">
    <dataValidation type="list" allowBlank="1" showInputMessage="1" showErrorMessage="1" sqref="C11:C27" xr:uid="{1D88CA36-1020-41D6-A5FF-5776D2F4C8D5}">
      <formula1>Type_Options</formula1>
    </dataValidation>
    <dataValidation type="list" allowBlank="1" showInputMessage="1" showErrorMessage="1" sqref="D11:D27" xr:uid="{B2FB62DF-A071-406E-BA3B-892225D6DC14}">
      <formula1>Urgency_Options</formula1>
    </dataValidation>
    <dataValidation type="list" allowBlank="1" showInputMessage="1" showErrorMessage="1" sqref="E11:E27" xr:uid="{AFDA866C-2043-4AFF-889A-1EEB07EF3914}">
      <formula1>Interest_Options</formula1>
    </dataValidation>
    <dataValidation type="list" allowBlank="1" showInputMessage="1" showErrorMessage="1" sqref="H11:H27" xr:uid="{EB532564-A30A-4A8B-86A4-A09B561C56CB}">
      <formula1>Status_Options</formula1>
    </dataValidation>
  </dataValidations>
  <pageMargins left="0.7" right="0.7" top="0.75" bottom="0.75" header="0.3" footer="0.3"/>
  <pageSetup orientation="portrait" r:id="rId1"/>
  <legacy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Tasks</vt:lpstr>
      <vt:lpstr>Interest_Options</vt:lpstr>
      <vt:lpstr>Status_Options</vt:lpstr>
      <vt:lpstr>Type_Options</vt:lpstr>
      <vt:lpstr>Urgency_Options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Beau Batchelor</dc:creator>
  <cp:lastModifiedBy>Beau Batchelor</cp:lastModifiedBy>
  <dcterms:created xsi:type="dcterms:W3CDTF">2020-07-03T20:34:55Z</dcterms:created>
  <dcterms:modified xsi:type="dcterms:W3CDTF">2020-07-22T04:04:41Z</dcterms:modified>
</cp:coreProperties>
</file>