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5"/>
    <sheet state="visible" name="Recursos humanos" sheetId="2" r:id="rId6"/>
    <sheet state="visible" name="Monitor Admin" sheetId="3" r:id="rId7"/>
    <sheet state="visible" name="Torre Admin" sheetId="4" r:id="rId8"/>
    <sheet state="visible" name="Teclado Admin" sheetId="5" r:id="rId9"/>
    <sheet state="visible" name="Mouse Admin" sheetId="6" r:id="rId10"/>
    <sheet state="visible" name="Mother board Admin" sheetId="7" r:id="rId11"/>
    <sheet state="visible" name="CPU Admin" sheetId="8" r:id="rId12"/>
    <sheet state="visible" name="RAM Admin" sheetId="9" r:id="rId13"/>
    <sheet state="visible" name="NVMe Admin" sheetId="10" r:id="rId14"/>
    <sheet state="visible" name="GPU Admin" sheetId="11" r:id="rId15"/>
    <sheet state="visible" name="Portatil" sheetId="12" r:id="rId16"/>
    <sheet state="visible" name="Servidor Admin" sheetId="13" r:id="rId17"/>
    <sheet state="visible" name="Servidor nosotros" sheetId="14" r:id="rId18"/>
    <sheet state="visible" name="Microsoft 365 Licencia" sheetId="15" r:id="rId19"/>
    <sheet state="visible" name="Licencia antivirus protección e" sheetId="16" r:id="rId20"/>
    <sheet state="visible" name="Windows 11 Pro licencia sistema" sheetId="17" r:id="rId21"/>
    <sheet state="visible" name="Consolidado" sheetId="18" r:id="rId22"/>
  </sheets>
  <definedNames/>
  <calcPr/>
</workbook>
</file>

<file path=xl/sharedStrings.xml><?xml version="1.0" encoding="utf-8"?>
<sst xmlns="http://schemas.openxmlformats.org/spreadsheetml/2006/main" count="657" uniqueCount="470">
  <si>
    <t>BEAUTY BUGETS</t>
  </si>
  <si>
    <t>Fichas Técnicas</t>
  </si>
  <si>
    <t xml:space="preserve">Camargo Gutiérrez Karol Nicolle </t>
  </si>
  <si>
    <t>Aguilar Arcila Xavier</t>
  </si>
  <si>
    <t>Rodriguez Hernandez Koren Yosara Rock</t>
  </si>
  <si>
    <t>Romero Barrera Karol Yuliana</t>
  </si>
  <si>
    <t>Ficha: 3278643</t>
  </si>
  <si>
    <t>INFORMACIÓN GENERAL</t>
  </si>
  <si>
    <t>Denominación</t>
  </si>
  <si>
    <t>Nombre:</t>
  </si>
  <si>
    <t>BEAUTY BUDGETS</t>
  </si>
  <si>
    <t>Tipo:</t>
  </si>
  <si>
    <t>Aplicativo empresarial para la gestión administrativa y operativa de un salón de belleza.</t>
  </si>
  <si>
    <t>Nivel TRL:</t>
  </si>
  <si>
    <t>Indique el nivel de desarrollo tecnológico del producto según documento disponible en el siguiente</t>
  </si>
  <si>
    <t>Proyecto de investigación</t>
  </si>
  <si>
    <t>Título:</t>
  </si>
  <si>
    <t>Desarrollo del Software BEAUTYBUDGETS para el Salón de Belleza Nellycita</t>
  </si>
  <si>
    <t>Año:</t>
  </si>
  <si>
    <t>Código:</t>
  </si>
  <si>
    <t>Contexto negocio:</t>
  </si>
  <si>
    <t>El Salón de Belleza Nellycita ofrece servicios de estética y venta de productos capilares. Actualmente lleva sus registros de forma manual en un cuaderno. Está ubicado en Bosa Porvenir (Cra 49 Sur #91-13)</t>
  </si>
  <si>
    <t>Durante el diagnóstico se encontró que el salón trabajaba todo de manera manual, lo que causaba pérdida de datos, inventario desactualizado y dificultad para consultar información.
BEAUTYBUDGETS nace para solucionar esos problemas reales..</t>
  </si>
  <si>
    <t>Personal del negocio</t>
  </si>
  <si>
    <t>Nombre completo</t>
  </si>
  <si>
    <t>Telefono perosnal</t>
  </si>
  <si>
    <t>Cargo que desempeña</t>
  </si>
  <si>
    <t>Nelly Cadena</t>
  </si>
  <si>
    <t>Dueña</t>
  </si>
  <si>
    <t>Derly Barrera</t>
  </si>
  <si>
    <t>Administradora</t>
  </si>
  <si>
    <t>Nombre de los desarrolladores</t>
  </si>
  <si>
    <t>CC. y lugar de expedición</t>
  </si>
  <si>
    <t>Correo Electrónico</t>
  </si>
  <si>
    <t>Xavier Aguilar Arcila</t>
  </si>
  <si>
    <t>1014667367, Bogotá D.C</t>
  </si>
  <si>
    <r>
      <rPr>
        <rFont val="Calibri,sans-serif"/>
        <color rgb="FF1155CC"/>
        <sz val="11.0"/>
        <u/>
      </rPr>
      <t>xavieraguilar272727@gmail.com</t>
    </r>
  </si>
  <si>
    <t>Karol Nicolle Camargo Gutiérrez</t>
  </si>
  <si>
    <t>1013114645 Bogotá D.C</t>
  </si>
  <si>
    <r>
      <rPr>
        <rFont val="Calibri,sans-serif"/>
        <color rgb="FF1155CC"/>
        <u/>
      </rPr>
      <t>karoldana11@gmail.com</t>
    </r>
  </si>
  <si>
    <t>Koren Yosara Rock Rodríguez Hernández</t>
  </si>
  <si>
    <t>T.I 1010191736 Bogotá D.C</t>
  </si>
  <si>
    <r>
      <rPr>
        <rFont val="Calibri,sans-serif"/>
        <color rgb="FF1155CC"/>
        <sz val="11.0"/>
        <u/>
      </rPr>
      <t>korenhernandez1@gmail.com</t>
    </r>
  </si>
  <si>
    <t>Karol Yuliana Romero Barrera</t>
  </si>
  <si>
    <t>TI.1140918168 Bogotá D.C.</t>
  </si>
  <si>
    <r>
      <rPr>
        <rFont val="Calibri,sans-serif"/>
        <color rgb="FF1155CC"/>
        <sz val="11.0"/>
        <u/>
      </rPr>
      <t>karol27yuli@gmail.com</t>
    </r>
  </si>
  <si>
    <t>CUADRO DE COTIZACIONES</t>
  </si>
  <si>
    <t xml:space="preserve">Cuadro Comparativo de Cotizaciones </t>
  </si>
  <si>
    <t xml:space="preserve">Presupuestos (a)
</t>
  </si>
  <si>
    <r>
      <rPr>
        <rFont val="Arial"/>
        <b/>
        <color theme="1"/>
      </rPr>
      <t>Empresa</t>
    </r>
    <r>
      <rPr>
        <rFont val="Arial"/>
        <b val="0"/>
        <i/>
        <color theme="1"/>
        <sz val="10.0"/>
      </rPr>
      <t xml:space="preserve">
(Nombre fiscal de la empresa)</t>
    </r>
  </si>
  <si>
    <r>
      <rPr>
        <rFont val="Arial"/>
        <b/>
        <color theme="1"/>
      </rPr>
      <t>Nº de CUIT, Dirección, Teléfono</t>
    </r>
    <r>
      <rPr>
        <rFont val="Arial"/>
        <b val="0"/>
        <i/>
        <color theme="1"/>
        <sz val="10.0"/>
      </rPr>
      <t xml:space="preserve">
(Datos de la empresa)</t>
    </r>
  </si>
  <si>
    <r>
      <rPr>
        <rFont val="Arial"/>
        <b/>
        <color theme="1"/>
      </rPr>
      <t>Descripción del
bien/ servicio (b)</t>
    </r>
    <r>
      <rPr>
        <rFont val="Arial"/>
        <b val="0"/>
        <i/>
        <color theme="1"/>
        <sz val="10.0"/>
      </rPr>
      <t xml:space="preserve">
Características de los bienes/ servicios</t>
    </r>
  </si>
  <si>
    <r>
      <rPr>
        <rFont val="Arial"/>
        <b/>
        <color theme="1"/>
      </rPr>
      <t xml:space="preserve">Importe Unitario
</t>
    </r>
    <r>
      <rPr>
        <rFont val="Arial"/>
        <b val="0"/>
        <i/>
        <color theme="1"/>
        <sz val="10.0"/>
      </rPr>
      <t>(moneda nacional)</t>
    </r>
  </si>
  <si>
    <r>
      <rPr>
        <rFont val="Arial"/>
        <b/>
        <color theme="1"/>
        <u/>
      </rPr>
      <t xml:space="preserve">Importe Total
 IVA incluido
</t>
    </r>
    <r>
      <rPr>
        <rFont val="Arial"/>
        <b val="0"/>
        <i/>
        <color theme="1"/>
        <sz val="10.0"/>
        <u/>
      </rPr>
      <t>(moneda nacional)</t>
    </r>
  </si>
  <si>
    <r>
      <rPr>
        <rFont val="Arial"/>
        <b/>
        <color theme="1"/>
      </rPr>
      <t xml:space="preserve">Importe Total
</t>
    </r>
    <r>
      <rPr>
        <rFont val="Arial"/>
        <b val="0"/>
        <i/>
        <color theme="1"/>
        <sz val="10.0"/>
      </rPr>
      <t>(moneda extranjera)</t>
    </r>
  </si>
  <si>
    <t>Tipo de cambio</t>
  </si>
  <si>
    <r>
      <rPr>
        <rFont val="Arial"/>
        <b/>
        <color theme="1"/>
      </rPr>
      <t xml:space="preserve">Forma de Pago 
</t>
    </r>
    <r>
      <rPr>
        <rFont val="Arial"/>
        <b val="0"/>
        <i/>
        <color theme="1"/>
        <sz val="10.0"/>
      </rPr>
      <t>(Contado o Cheque)</t>
    </r>
  </si>
  <si>
    <r>
      <rPr>
        <rFont val="Arial"/>
        <b/>
        <color theme="1"/>
      </rPr>
      <t xml:space="preserve">Observaciones </t>
    </r>
    <r>
      <rPr>
        <rFont val="Arial"/>
        <b val="0"/>
        <i/>
        <color theme="1"/>
        <sz val="10.0"/>
      </rPr>
      <t xml:space="preserve">
(se debe incluir toda aquella característica que no ha sido posible incluir anteriormente)</t>
    </r>
  </si>
  <si>
    <t>Garantías</t>
  </si>
  <si>
    <r>
      <rPr>
        <rFont val="Arial"/>
        <b/>
        <color theme="1"/>
      </rPr>
      <t xml:space="preserve">Imagen </t>
    </r>
    <r>
      <rPr>
        <rFont val="Arial"/>
        <b val="0"/>
        <i/>
        <color theme="1"/>
        <sz val="8.0"/>
      </rPr>
      <t>(Imagen del producto)</t>
    </r>
  </si>
  <si>
    <t>Nº 1</t>
  </si>
  <si>
    <t>LG</t>
  </si>
  <si>
    <t>https://www.lg.com/co/monitores/smart-monitores/32u720sa-w/</t>
  </si>
  <si>
    <t xml:space="preserve">Pantalla 31.5″ / 32″, resolución 4K UHD (3840×2160), Panel VA, colores con gama DCI-P3 90 %, soporte HDR10, Entradas: 2× HDMI, 1× USB-C (con carga hasta 65 W), 2× USB-A, Parlantes integrados (2 × 5 W), Permite ajuste de altura/inclinación, ideal para escritorio de oficina. </t>
  </si>
  <si>
    <t>CONTADO</t>
  </si>
  <si>
    <t xml:space="preserve">Monitor 4K moderno, con amplia área de trabajo, ideal para un salón de belleza donde se gestionen herramientas administrativas, software comercial, imágenes y contenido digital. El tamaño grande facilita la visualización cómoda y mejora la productividad. </t>
  </si>
  <si>
    <t>Incluye garantíia de LG 1 año, según política estándar</t>
  </si>
  <si>
    <t xml:space="preserve">Nº2 </t>
  </si>
  <si>
    <t>SAMSUNG ELECTRONICS COLOMBIA S.A.</t>
  </si>
  <si>
    <t>https://www.exito.com/monitor-samsung-ls22d300ganxza-22-pulgadas-ips-ls22d300ganxza-monitor-de-oficina-negro-3214068/p</t>
  </si>
  <si>
    <t>Pantalla de 22 pulgadas, Resolución Full HD (1920 × 1080), Panel IPS (mejor color y ángulos de visión), Frecuencia de actualización: 100 Hz, Tiempo de respuesta: 5 ms, Conectividad: HDMI x1, VGA x1, Montaje VESA 100×100, Diseño compacto, ideal para escritorios pequeños, Perfecto para tareas de oficina, facturación, agenda, inventario y uso administrativo</t>
  </si>
  <si>
    <t>Monitor recomendado para proyectos administrativos como un salón de belleza, ya que ofrece alta resolución, gran área de trabajo, buena calidad de imagen y conectividad moderna. Perfecto para aplicaciones de facturación, agenda, inventario y material visual para clientes.</t>
  </si>
  <si>
    <t>Incluye garantía oficial LG de 1 año</t>
  </si>
  <si>
    <t>Nº 3</t>
  </si>
  <si>
    <t>ASUS / Alkosto Colombia</t>
  </si>
  <si>
    <t>https://www.alkosto.com/monitor-asus-238-pulgadas-va249hg-fhd-plano-negro/p/4711387795170</t>
  </si>
  <si>
    <t>Monitor ASUS VA249HG, pantalla de 23.8″, panel IPS Full HD (1920×1080), ideal para oficina/negocio. Tiene tasa de refresco hasta 120 Hz, tiempo de respuesta 1 ms, buena calidad de color y amplio ángulo de visión. Compatible con entradas HDMI y VGA, y ofrece una visualización cómoda para tareas administrativas, facturación, agendas, inventarios, fotos de clientes.</t>
  </si>
  <si>
    <t xml:space="preserve">Monitor económico, confiable y práctico, con buena relación costo-beneficio para uso administrativo (facturación, agenda, etc.). Cuenta con tecnología Eye Care para el cuidado de la vista. </t>
  </si>
  <si>
    <t>Garantía 36 meses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</si>
  <si>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</si>
  <si>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</si>
  <si>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Sugerencia</t>
  </si>
  <si>
    <t>Después de evaluar las tres alternativas, la recomendación más adecuada para un salón de belleza es la Opción 2: Samsung 22” Full HD, ya que ofrece el mejor equilibrio entre precio, calidad y funcionalidad.
Permite cumplir sin problemas las necesidades administrativas del negocio, ofrece buena visibilidad, ocupa poco espacio y su costo es considerablemente menor que la opción 1, manteniendo una excelente relación costo–beneficio.
Sin embargo, si el proyecto cuenta con mayor presupuesto y se desea un monitor con mayor área de trabajo y calidad superior, la Opción 1 de LG sería la elección ideal por su tamaño de 32”, resolución 4K y funciones avanzadas que aportan comodidad y eficiencia.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</si>
  <si>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</si>
  <si>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</si>
  <si>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</si>
  <si>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</si>
  <si>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</si>
  <si>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</si>
  <si>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</si>
  <si>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</si>
  <si>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Trebuchet MS"/>
        <b/>
        <color theme="1"/>
      </rPr>
      <t xml:space="preserve">Imagen </t>
    </r>
    <r>
      <rPr>
        <rFont val="Trebuchet MS"/>
        <b val="0"/>
        <i/>
        <color theme="1"/>
        <sz val="8.0"/>
      </rPr>
      <t>(Imagen del producto)</t>
    </r>
  </si>
  <si>
    <t>LENOVO COLOMBIA</t>
  </si>
  <si>
    <t>https://www.lenovo.com/co/es/p/computadoras-de-escritorio/thinkcentre/thinkcentre-serie-neo/lenovo-thinkcentre-neo-50s-gen-5-intel-sff/12xf002pls</t>
  </si>
  <si>
    <t>Procesador Intel Core i5 (14° gen), RAM 16 GB DDR5, SSD 512 GB NVMe, Windows 11 Pro, Formato Small Form Factor, Conectividad USB / HDMI / Ethernet</t>
  </si>
  <si>
    <t xml:space="preserve">Computador tipo empresarial recomendado para salón de belleza: rápido, silencioso y compacto. Ideal para facturación, agenda, control de inventario y registro de clientes. </t>
  </si>
  <si>
    <t>Incluye garantía Lenovo 1 año</t>
  </si>
  <si>
    <t>ASUS / MercadoLibre Colombia</t>
  </si>
  <si>
    <t>https://articulo.mercadolibre.com.co/MCO-1351708813-pc-de-escritorio-para-juegos-rog-strix-ga15dk-amd-ryzen-7-5-_JM</t>
  </si>
  <si>
    <t>Procesador AMD Ryzen 7 5800X, 16 GB RAM DDR4, SSD NVMe (capacidad según modelo del vendedor), Tarjeta gráfica dedicada NVIDIA GeForce, Conectividad: USB / HDMI / DisplayPort / Ethernet, Torre de alto rendimiento tipo gamer–workstation, Ideal para multitarea, edición, almacenamiento pesado y uso empresarial exigente</t>
  </si>
  <si>
    <t>Torre de alto rendimiento con capacidad superior a las necesidades básicas de un salón de belleza, pero útil si se prevé crecimiento del negocio, manejo de grandes volúmenes de fotos, edición de contenido publicitario, almacenamiento y multitarea pesada. Es más costosa que opciones empresariales estándar, pero ofrece alto desempeño y larga vida útil.</t>
  </si>
  <si>
    <t>Incluye garantia hasta 3 años para el procesador</t>
  </si>
  <si>
    <t>Mercado Libre – Vendedor Reacondicionados Colombia</t>
  </si>
  <si>
    <t>https://www.mercadolibre.com.co/cpu-torre-core-i5-6ta-gen-ram-8gb-ssd-512gb-reacondicionado/up/MCOU3315900177</t>
  </si>
  <si>
    <t>Procesador Intel Core i5 (6ª generación), Memoria RAM 8 GB DDR4, Almacenamiento SSD 512 GB, Sistema Operativo: Windows 10 Pro, Incluye torre completa lista para uso, Producto reacondicionado (usado, revisado y restaurado), Ideal para tareas básicas de oficina: facturación, agenda, inventario y atención al cliente</t>
  </si>
  <si>
    <t>Equipo reacondicionado, adecuado para un salón de belleza que requiera un computador económico para tareas simples: registro de clientes, manejo de agenda, facturación, promociones y redes sociales ligeras.
Es una opción funcional, pero al ser usado su vida útil puede ser menor que la de un equipo nuevo. Ideal para presupuestos ajustados.</t>
  </si>
  <si>
    <t>Incluye garantia hasta 6 meses</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</si>
  <si>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</si>
  <si>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</si>
  <si>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Sugerencias</t>
  </si>
  <si>
    <t>La opción recomendada es la Opción 1 – Lenovo ThinkCentre Neo 50s Gen 5, ya que ofrece el mejor balance entre rendimiento, precio, durabilidad y garantía. Es un equipo moderno, estable y empresarial, ideal para el trabajo diario de un salón de belleza sin pagar de más por características innecesarias.
La Opción 3 puede considerarse solo si el presupuesto es muy limitado, ya que cumple con lo básico pero con menor vida útil.
La Opción 2, aunque muy potente, no es una inversión eficiente para este tipo de negocio debido a su costo elevado y características que no se requieren.</t>
  </si>
  <si>
    <r>
      <rPr>
        <rFont val="Arial"/>
        <b/>
        <color theme="1"/>
      </rPr>
      <t>Empresa</t>
    </r>
    <r>
      <rPr>
        <rFont val="Arial"/>
        <b val="0"/>
        <i/>
        <color theme="1"/>
        <sz val="10.0"/>
      </rPr>
      <t xml:space="preserve">
(Nombre fiscal de la empresa)</t>
    </r>
  </si>
  <si>
    <r>
      <rPr>
        <rFont val="Arial"/>
        <b/>
        <color theme="1"/>
      </rPr>
      <t>Nº de CUIT, Dirección, Teléfono</t>
    </r>
    <r>
      <rPr>
        <rFont val="Arial"/>
        <b val="0"/>
        <i/>
        <color theme="1"/>
        <sz val="10.0"/>
      </rPr>
      <t xml:space="preserve">
(Datos de la empresa)</t>
    </r>
  </si>
  <si>
    <r>
      <rPr>
        <rFont val="Arial"/>
        <b/>
        <color theme="1"/>
      </rPr>
      <t>Descripción del
bien/ servicio (b)</t>
    </r>
    <r>
      <rPr>
        <rFont val="Arial"/>
        <b val="0"/>
        <i/>
        <color theme="1"/>
        <sz val="10.0"/>
      </rPr>
      <t xml:space="preserve">
Características de los bienes/ servicios</t>
    </r>
  </si>
  <si>
    <r>
      <rPr>
        <rFont val="Arial"/>
        <b/>
        <color theme="1"/>
      </rPr>
      <t xml:space="preserve">Importe Unitario
</t>
    </r>
    <r>
      <rPr>
        <rFont val="Arial"/>
        <b val="0"/>
        <i/>
        <color theme="1"/>
        <sz val="10.0"/>
      </rPr>
      <t>(moneda nacional)</t>
    </r>
  </si>
  <si>
    <r>
      <rPr>
        <rFont val="Arial"/>
        <b/>
        <color theme="1"/>
        <u/>
      </rPr>
      <t xml:space="preserve">Importe Total
 IVA incluido
</t>
    </r>
    <r>
      <rPr>
        <rFont val="Arial"/>
        <b val="0"/>
        <i/>
        <color theme="1"/>
        <sz val="10.0"/>
        <u/>
      </rPr>
      <t>(moneda nacional)</t>
    </r>
  </si>
  <si>
    <r>
      <rPr>
        <rFont val="Arial"/>
        <b/>
        <color theme="1"/>
      </rPr>
      <t xml:space="preserve">Importe Total
</t>
    </r>
    <r>
      <rPr>
        <rFont val="Arial"/>
        <b val="0"/>
        <i/>
        <color theme="1"/>
        <sz val="10.0"/>
      </rPr>
      <t>(moneda extranjera)</t>
    </r>
  </si>
  <si>
    <r>
      <rPr>
        <rFont val="Arial"/>
        <b/>
        <color theme="1"/>
      </rPr>
      <t xml:space="preserve">Forma de Pago 
</t>
    </r>
    <r>
      <rPr>
        <rFont val="Arial"/>
        <b val="0"/>
        <i/>
        <color theme="1"/>
        <sz val="10.0"/>
      </rPr>
      <t>(Contado o Cheque)</t>
    </r>
  </si>
  <si>
    <r>
      <rPr>
        <rFont val="Arial"/>
        <b/>
        <color theme="1"/>
      </rPr>
      <t xml:space="preserve">Observaciones </t>
    </r>
    <r>
      <rPr>
        <rFont val="Arial"/>
        <b val="0"/>
        <i/>
        <color theme="1"/>
        <sz val="10.0"/>
      </rPr>
      <t xml:space="preserve">
(se debe incluir toda aquella característica que no ha sido posible incluir anteriormente)</t>
    </r>
  </si>
  <si>
    <r>
      <rPr>
        <rFont val="Arial"/>
        <b/>
        <color theme="1"/>
      </rPr>
      <t xml:space="preserve">Imagen </t>
    </r>
    <r>
      <rPr>
        <rFont val="Arial"/>
        <b val="0"/>
        <i/>
        <color theme="1"/>
        <sz val="8.0"/>
      </rPr>
      <t>(Imagen del producto)</t>
    </r>
  </si>
  <si>
    <t>HyperX / Panamericana Librería y Papelería S.A.</t>
  </si>
  <si>
    <t>https://www.panamericana.com.co/teclado-alambrico-gaming-hyperx-alloy-core-rgb-672682/p</t>
  </si>
  <si>
    <t>Teclado Alámbrico HyperX Alloy Core RGB. Teclas suaves y silenciosas con sensación táctil. Incluye iluminación RGB con barra de luz y controles multimedia.</t>
  </si>
  <si>
    <t xml:space="preserve">Es resistente a salpicaduras (hasta 120 ml de líquido), lo cual es una ventaja clave en un salón. Sus teclas son silenciosas, ideal para un entorno de servicio. </t>
  </si>
  <si>
    <t>Garantía de 2 años</t>
  </si>
  <si>
    <t>HP / Alkosto (Colombiana de Comercio S.A.)</t>
  </si>
  <si>
    <t>https://www.alkosto.com/teclado-hp-alambrico-150-basic-negro/p/196548244195</t>
  </si>
  <si>
    <t>Teclado HP Alámbrico 150 Basic Negro. Modelo sencillo para uso de Hogar-Oficina. Conexión USB plug-and-play. Teclado tipo chiclet con diseño básico que se adapta a la posición natural</t>
  </si>
  <si>
    <t xml:space="preserve">Es la opción más económica y funcional para tareas administrativas básicas. Es ideal si se busca minimizar costos sin sacrificar la compatibilidad y facilidad de uso. Su principal desventaja frente al HyperX es que no ofrece resistencia a salpicaduras. </t>
  </si>
  <si>
    <t>Garantía de 12 meses</t>
  </si>
  <si>
    <r>
      <rPr>
        <rFont val="Arial"/>
      </rPr>
      <t xml:space="preserve">Trust / </t>
    </r>
    <r>
      <rPr>
        <rFont val="Arial"/>
        <color rgb="FF1155CC"/>
        <u/>
      </rPr>
      <t>Falabella.com.co</t>
    </r>
  </si>
  <si>
    <t>https://www.falabella.com.co/falabella-co/product/118288451/Teclado-trust-23883-alambrico-primo/118288453</t>
  </si>
  <si>
    <t>Teclado Trust 23883 Alámbrico Primo. Modelo básico y funcional, de bajo costo, con conectividad cableada. Ideal para entornos de oficina/negocio donde la funcionalidad principal es la digitación.</t>
  </si>
  <si>
    <t>Esta es la opción de costo más bajo de todos los teclados cotizados.Ideal para un uso administrativo muy básico donde el presupuesto es extremadamente ajustado.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</si>
  <si>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</si>
  <si>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</si>
  <si>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Al analizar las tres opciones cotizadas para el teclado, se evidencia que cada una ofrece diferentes niveles de calidad, durabilidad y adecuación para un entorno administrativo como un salón de belleza o pequeño negocio.
La opción 1 (HyperX) es la más completa y profesional. Sus teclas silenciosas y suaves, además de la resistencia a salpicaduras, son especialmente útiles en un ambiente donde puede haber humedad o líquidos cerca del área de trabajo. Aunque es la más costosa, su durabilidad y garantía de 2 años la convierten en una inversión confiable a largo plazo.</t>
  </si>
  <si>
    <r>
      <rPr>
        <rFont val="Arial"/>
        <b/>
        <color theme="1"/>
      </rPr>
      <t>Empresa</t>
    </r>
    <r>
      <rPr>
        <rFont val="Arial"/>
        <b val="0"/>
        <i/>
        <color theme="1"/>
        <sz val="10.0"/>
      </rPr>
      <t xml:space="preserve">
(Nombre fiscal de la empresa)</t>
    </r>
  </si>
  <si>
    <r>
      <rPr>
        <rFont val="Arial"/>
        <b/>
        <color theme="1"/>
      </rPr>
      <t>Nº de CUIT, Dirección, Teléfono</t>
    </r>
    <r>
      <rPr>
        <rFont val="Arial"/>
        <b val="0"/>
        <i/>
        <color theme="1"/>
        <sz val="10.0"/>
      </rPr>
      <t xml:space="preserve">
(Datos de la empresa)</t>
    </r>
  </si>
  <si>
    <r>
      <rPr>
        <rFont val="Arial"/>
        <b/>
        <color theme="1"/>
      </rPr>
      <t>Descripción del
bien/ servicio (b)</t>
    </r>
    <r>
      <rPr>
        <rFont val="Arial"/>
        <b val="0"/>
        <i/>
        <color theme="1"/>
        <sz val="10.0"/>
      </rPr>
      <t xml:space="preserve">
Características de los bienes/ servicios</t>
    </r>
  </si>
  <si>
    <r>
      <rPr>
        <rFont val="Arial"/>
        <b/>
        <color theme="1"/>
      </rPr>
      <t xml:space="preserve">Importe Unitario
</t>
    </r>
    <r>
      <rPr>
        <rFont val="Arial"/>
        <b val="0"/>
        <i/>
        <color theme="1"/>
        <sz val="10.0"/>
      </rPr>
      <t>(moneda nacional)</t>
    </r>
  </si>
  <si>
    <r>
      <rPr>
        <rFont val="Arial"/>
        <b/>
        <color theme="1"/>
        <u/>
      </rPr>
      <t xml:space="preserve">Importe Total
 IVA incluido
</t>
    </r>
    <r>
      <rPr>
        <rFont val="Arial"/>
        <b val="0"/>
        <i/>
        <color theme="1"/>
        <sz val="10.0"/>
        <u/>
      </rPr>
      <t>(moneda nacional)</t>
    </r>
  </si>
  <si>
    <r>
      <rPr>
        <rFont val="Arial"/>
        <b/>
        <color theme="1"/>
      </rPr>
      <t xml:space="preserve">Importe Total
</t>
    </r>
    <r>
      <rPr>
        <rFont val="Arial"/>
        <b val="0"/>
        <i/>
        <color theme="1"/>
        <sz val="10.0"/>
      </rPr>
      <t>(moneda extranjera)</t>
    </r>
  </si>
  <si>
    <r>
      <rPr>
        <rFont val="Arial"/>
        <b/>
        <color theme="1"/>
      </rPr>
      <t xml:space="preserve">Forma de Pago 
</t>
    </r>
    <r>
      <rPr>
        <rFont val="Arial"/>
        <b val="0"/>
        <i/>
        <color theme="1"/>
        <sz val="10.0"/>
      </rPr>
      <t>(Contado o Cheque)</t>
    </r>
  </si>
  <si>
    <r>
      <rPr>
        <rFont val="Arial"/>
        <b/>
        <color theme="1"/>
      </rPr>
      <t xml:space="preserve">Observaciones </t>
    </r>
    <r>
      <rPr>
        <rFont val="Arial"/>
        <b val="0"/>
        <i/>
        <color theme="1"/>
        <sz val="10.0"/>
      </rPr>
      <t xml:space="preserve">
(se debe incluir toda aquella característica que no ha sido posible incluir anteriormente)</t>
    </r>
  </si>
  <si>
    <r>
      <rPr>
        <rFont val="Arial"/>
        <b/>
        <color theme="1"/>
      </rPr>
      <t xml:space="preserve">Imagen </t>
    </r>
    <r>
      <rPr>
        <rFont val="Arial"/>
        <b val="0"/>
        <i/>
        <color theme="1"/>
        <sz val="8.0"/>
      </rPr>
      <t>(Imagen del producto)</t>
    </r>
  </si>
  <si>
    <t>https://www.alkosto.com/mouse-hp-alambrico-optico-100-negro/p/193905461370</t>
  </si>
  <si>
    <t>Mouse HP Alámbrico Óptico 100 Negro. Ratón básico y ergonómico diseñado para la comodidad diaria. Cuenta con un sensor óptico de 1600 DPI para una precisión adecuada en tareas de oficina. Conectividad USB plug-and-play y diseño ambidiestro, apto para diestros y zurdos. Tiene 3 botones.</t>
  </si>
  <si>
    <t>Es una solución de costo muy bajo que garantiza la funcionalidad básica necesaria para un punto de pago o estación de trabajo. Posee un diseño ergonómico para largas jornadas y es fácil de instalar.</t>
  </si>
  <si>
    <t xml:space="preserve">Garantía de 12 meses </t>
  </si>
  <si>
    <t>Esenses / Homecenter (Sociedad de Mejoras y Proyectos S.A.)</t>
  </si>
  <si>
    <t>https://www.homecenter.com.co/homecenter-co/product/720572/mouse-optico-esenses-alambrico-usb-om-20-negro/720572/</t>
  </si>
  <si>
    <t>Mouse Óptico Esenses Alámbrico USB OM-20 Negro. Ratón de gama básica, ideal para usos de oficina.</t>
  </si>
  <si>
    <t>El ratón más económico de las opciones cotizadas. Ideal para necesidades básicas.</t>
  </si>
  <si>
    <t>Logitech / Alkosto (Colombiana de Comercio S.A.)</t>
  </si>
  <si>
    <t>https://www.alkosto.com/mouse-logitech-g-alambrico-gaming-lightsync-g203-negro/p/097855155948</t>
  </si>
  <si>
    <t>Mouse LOGITECH G Alámbrico Gaming Lightsync G203 Negro. Ratón gamer con rendimiento y alta personalización.</t>
  </si>
  <si>
    <t>Mouse de gama gaming a un precio de oferta. Destaca por su sensor de alta precisión (8.000 DPI), iluminación RGB personalizable y alta tasa de respuesta (1 ms).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</si>
  <si>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</si>
  <si>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</si>
  <si>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Sugerencia </t>
  </si>
  <si>
    <t xml:space="preserve">
Es la opción más económica pero con buena calidad y ergonomía, ideal para estaciones de trabajo prolongadas, tiene garantía de 12 meses, funciona bien para tareas administrativas del salón.
:
Opción 2 (Esenses OM-20): Aún más económico, pero muy básico y con menor precisión.
Opción 3 (Logitech G203): Excelente rendimiento, pero está orientado a gaming; su costo adicional no aporta beneficios relevantes para un salón de belleza.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</si>
  <si>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</si>
  <si>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</si>
  <si>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</si>
  <si>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</si>
  <si>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</si>
  <si>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</si>
  <si>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</si>
  <si>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Arial"/>
        <b/>
        <color theme="1"/>
      </rPr>
      <t xml:space="preserve">Importe Total
</t>
    </r>
    <r>
      <rPr>
        <rFont val="Arial"/>
        <b val="0"/>
        <i/>
        <color theme="1"/>
        <sz val="8.0"/>
      </rPr>
      <t>(moneda extranjera)</t>
    </r>
  </si>
  <si>
    <r>
      <rPr>
        <rFont val="Arial"/>
        <b/>
        <color theme="1"/>
      </rPr>
      <t xml:space="preserve">Imagen </t>
    </r>
    <r>
      <rPr>
        <rFont val="Arial"/>
        <color theme="1"/>
      </rPr>
      <t xml:space="preserve">
</t>
    </r>
    <r>
      <rPr>
        <rFont val="Arial"/>
        <color theme="1"/>
        <sz val="8.0"/>
      </rPr>
      <t>(Imagen del articulo)</t>
    </r>
  </si>
  <si>
    <t>TECHINN</t>
  </si>
  <si>
    <t>https://www.tradeinn.com/techinn/es/msi-placa-base-pro-b650m-p/140345136/p?id_producte=141197689&amp;country=co</t>
  </si>
  <si>
    <t>MSI Placa base PRO B650M-P</t>
  </si>
  <si>
    <t xml:space="preserve">Ofrece lo esencial (M.2 NVMe, USB, suficiente VRM para i5) y suele ser la opción más económica. </t>
  </si>
  <si>
    <t>Garantía de 3 años</t>
  </si>
  <si>
    <t>https://www.tradeinn.com/techinn/es/asus-placa-base-prime-z790-p-wifi/141121774/p?id_producte=144199051&amp;country=co</t>
  </si>
  <si>
    <t xml:space="preserve">Asus Placa base PRIME Z790-P WIFI
</t>
  </si>
  <si>
    <t xml:space="preserve">Mejor VRM y más líneas PCIe/puertos; te da margen para upgrades (más discos, PCIe devices) y overclock si la CPU lo permite. </t>
  </si>
  <si>
    <t>Garantia de 3 años</t>
  </si>
  <si>
    <t>SPEED LOGIC</t>
  </si>
  <si>
    <t>https://speedlogic.com.co/tienda/placas-madre/intel-placas-madre/board-asus-prime-z890m-plus-wifi-4gpu-dp-usb-c-4-ddr5/</t>
  </si>
  <si>
    <t>Board Asus Prime Z890m Plus Wifi 4gpu Dp Usb-C 4 Ddr5</t>
  </si>
  <si>
    <t xml:space="preserve">Máxima conectividad y opciones de expansión, útil si quieres múltiples NVMe, tarjetas de red rápidas o integrar NAS/backup local. </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</si>
  <si>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</si>
  <si>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</si>
  <si>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sugerencias </t>
  </si>
  <si>
    <t>Las tres opciones son buenas y cumplen con lo necesario para el proyecto. La opción Nº1 ofrece un buen rendimiento a un precio económico, ideal para el sistema del salón. La opción Nº2 es más completa, con mejor capacidad de expansión y conectividad, perfecta si quieren un equipo que dure más años. La opción Nº3 es la más avanzada y potente, pensada para trabajos más exigentes y con muchas posibilidades de ampliación. Cualquiera funciona, solo cambia el nivel de capacidad y el presupuesto.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</si>
  <si>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</si>
  <si>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</si>
  <si>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</si>
  <si>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</si>
  <si>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</si>
  <si>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</si>
  <si>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</si>
  <si>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</si>
  <si>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</si>
  <si>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https://www.tradeinn.com/techinn/es/intel-cpu-core-i5-13400f-2.5ghz/140295689/p?id_producte=141074154&amp;country=co</t>
  </si>
  <si>
    <t>Intel CPU Core i5-13400F 2.5Ghz</t>
  </si>
  <si>
    <t xml:space="preserve"> Excelente relación precio/rendimiento para multitarea ligera-media; menos núcleos P pero suficiente para muchas apps y VMs pequeñas. </t>
  </si>
  <si>
    <t>3 años de garantía limitada</t>
  </si>
  <si>
    <t>MERCADO LIBRE</t>
  </si>
  <si>
    <t>https://www.mercadolibre.com.co/procesador-intel-core-i513600k-caja-abierta-nuevo/up/MCOU3404820117</t>
  </si>
  <si>
    <t>Procesador Intel Core I5-13600k</t>
  </si>
  <si>
    <t xml:space="preserve">Balance ideal entre rendimiento por núcleo y multinúcleo — muy buena para multitarea intensiva y cargas interactivas sin ir a i7/i9. </t>
  </si>
  <si>
    <t>3 años de garantía</t>
  </si>
  <si>
    <t>Intel CPU Core i5-14600KF</t>
  </si>
  <si>
    <t xml:space="preserve">Generación más reciente con optimizaciones y rendimiento single-thread mejorado; mejor elección si quieres “futuro-proof” dentro de la línea i5. </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</si>
  <si>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</si>
  <si>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</si>
  <si>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Los tres procesadores son buenas opciones y cumplen con el rendimiento necesario para el sistema de la peluquería. El i5-13400F ofrece un excelente equilibrio entre precio y desempeño, ideal para trabajos de oficina, manejo de datos y multitarea moderada. El i5-13600K brinda más potencia tanto en tareas por núcleo como en multitarea, perfecto si se desea un equipo rápido y capaz para cargas más intensas. El i5-14600KF es la generación más reciente y ofrece el mejor rendimiento y mayor vida útil futura dentro de la línea i5. Cualquiera funciona bien; la diferencia está en la potencia y el presupuesto disponible.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</si>
  <si>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</si>
  <si>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</si>
  <si>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</si>
  <si>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</si>
  <si>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</si>
  <si>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</si>
  <si>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</si>
  <si>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</si>
  <si>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</si>
  <si>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DISCO SOLIDO</t>
  </si>
  <si>
    <t>https://discosolido.com/products/memoria-ram-32gb-16x2-ddr4-crucial-pc?variant=44262437683375&amp;country=CO&amp;currency=COP</t>
  </si>
  <si>
    <t>Memoria Ram 32GB (16X2) DDR4 Crucial PC</t>
  </si>
  <si>
    <t>Ofrece rendimiento estable y buena temperatura incluso en cargas exigentes, ideal para multitarea intensa, y cuenta con garantía limitada de por vida, lo que le da un respaldo confiable y duradero.</t>
  </si>
  <si>
    <t>30 días</t>
  </si>
  <si>
    <t>ASTRO</t>
  </si>
  <si>
    <t>https://astrosetups.com.co/store/ram-ddr5-16gb-6000-2x8gb-kingston-fury-beast</t>
  </si>
  <si>
    <t>RAM DDR5 16GB (6000) (2X8GB) Kingston FURY Beast</t>
  </si>
  <si>
    <t>Ofrece alta velocidad y excelente estabilidad para tareas exigentes y equipos modernos, con mejoras claras en rendimiento frente a DDR4; además, incluye garantía limitada de por vida, lo que asegura un respaldo sólido ante fallas de fabricación</t>
  </si>
  <si>
    <t>https://www.mercadolibre.com.co/memoria-ram-ddr5-16gb-6000mhz-adata-xpg-lancer-blade-rgb-dimm/p/MCO57721029#polycard_client=search-nordic&amp;search_layout=stack&amp;position=9&amp;type=product&amp;tracking_id=b8bb895d-9c1f-48c9-b00c-96145a8c596c&amp;wid=MCO1735564051&amp;sid=search</t>
  </si>
  <si>
    <t>Memoria RAM DDR5 16GB 6000MHz Adata XPG Lancer Blade RGB DIMM</t>
  </si>
  <si>
    <t>Buen rendimiento y baja latencia para tareas de alta demanda, además de un diseño compacto con iluminación RGB; también cuenta con garantía limitada de por vida, lo que brinda un respaldo confiable frente a fallas de fabricación.</t>
  </si>
  <si>
    <t>6 meses</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</si>
  <si>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</si>
  <si>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</si>
  <si>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memoria RAM son de buena calidad y ofrecen excelente rendimiento. La opción Nº1 (32GB DDR4 Crucial) es ideal para multitarea intensa y brinda gran estabilidad a un precio accesible. La opción Nº2 (DDR5 Kingston Fury Beast) ofrece mayor velocidad y un rendimiento más moderno, perfecta para equipos actuales que necesitan rapidez adicional. La opción Nº3 (DDR5 Adata XPG Lancer Blade) combina alto desempeño con un diseño estético y compacto, ideal para quien busca potencia y estilo. Todas cuentan con garantía de por vida, así que cualquiera es una compra confiable; la diferencia está en la velocidad, capacidad y presupuesto.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</si>
  <si>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</si>
  <si>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</si>
  <si>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</si>
  <si>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</si>
  <si>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</si>
  <si>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</si>
  <si>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</si>
  <si>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</si>
  <si>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</si>
  <si>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CASTOR DATA</t>
  </si>
  <si>
    <t>https://www.castordata.com.co/shop/snv3s-500g-unidad-de-estado-solido-ssd-kingston-500g-nv3-m-2-2280-pcie-4-0-nvme-4857#attr=36175,36176,61422,36178,36180,36181,36182,36183,36179</t>
  </si>
  <si>
    <t>UNIDAD DE ESTADO SOLIDO SSD KINGSTON 500G NV3 M.2 2280 PCIE 4.0 NVME</t>
  </si>
  <si>
    <t xml:space="preserve">Velocidades muy superiores a las unidades SATA y un rendimiento estable para arranque rápido y multitarea, ideal para equipos modernos de uso administrativo o general. </t>
  </si>
  <si>
    <t>Incluye garantía limitada de 3 años</t>
  </si>
  <si>
    <t>METRO TECNOLOGY</t>
  </si>
  <si>
    <t>https://www.metrotechnology.co/producto/disco-solido-ssd-1tb-legend-700-pcle-gen3-x4-m-2-2280/</t>
  </si>
  <si>
    <t>Disco Sólido (SSD) 1TB ADATA LEGEND 860 PCle Gen4 x4 M.2 2280</t>
  </si>
  <si>
    <t xml:space="preserve">Velocidades de lectura/escritura muy altas (hasta ~6000/5000 MB/s), lo que se traduce en arranques rápidos, carga veloz de aplicaciones y excelente rendimiento en multitarea o tareas de mayor demanda. </t>
  </si>
  <si>
    <t>Incluye garantía de 5 años por defectos de fabricación.</t>
  </si>
  <si>
    <t>https://discosolido.com/products/disco-solido-1tb-samsung-990?variant=43899946860719&amp;country=CO&amp;currency=COP</t>
  </si>
  <si>
    <t>Disco Sólido 1TB Samsung 990 EVO NVMe M.2</t>
  </si>
  <si>
    <t xml:space="preserve">Gran velocidad: permite arranques rápidos, cargas de sistema y programas casi instantáneas, y muy buenos tiempos de respuesta incluso con tareas pesadas o multitarea intensiva. </t>
  </si>
  <si>
    <t>Garantía limitada de 5 años</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</si>
  <si>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</si>
  <si>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</si>
  <si>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unidades SSD ofrecen excelente rendimiento y son adecuadas para mejorar la velocidad del equipo. La opción Nº1 (Kingston 500GB NV3) brinda un desempeño rápido y estable para tareas de oficina y uso general a un precio muy accesible. La opción Nº2 (ADATA LEGEND 860 1TB) ofrece mayor capacidad y velocidades más altas, ideal para quienes requieren más espacio y aplicaciones que carguen muy rápido. La opción Nº3 (Samsung 990 EVO 1TB) combina muy alta velocidad con gran confiabilidad, siendo una opción premium con excelente respuesta incluso en tareas más exigentes. Todas son buenas alternativas; la diferencia está en la capacidad y el nivel de velocidad que se necesite.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</si>
  <si>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</si>
  <si>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</si>
  <si>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</si>
  <si>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</si>
  <si>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</si>
  <si>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</si>
  <si>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</si>
  <si>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</si>
  <si>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</si>
  <si>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https://www.mercadolibre.com.co/tarjeta-gigabyte-gtx-1650-oc-4gb-ddr6/p/MCO24543433#polycard_client=search-nordic&amp;search_layout=stack&amp;position=1&amp;type=product&amp;tracking_id=7a7275be-76df-420e-9f35-823019d15906&amp;wid=MCO1590614051&amp;sid=search</t>
  </si>
  <si>
    <t>Tarjeta Gigabyte Gtx 1650 Oc 4gb Ddr6</t>
  </si>
  <si>
    <t xml:space="preserve">Buen desempeño en tareas gráficas básicas o moderadas, con memoria GDDR6 de 4 GB y un sistema de enfriamiento eficiente, ideal para trabajos administrativos, edición ligera, uso multimedia o multitarea con interfaz gráfica. </t>
  </si>
  <si>
    <t>Garantía limitada de 3 año</t>
  </si>
  <si>
    <t>ENJOY VIDEOGAMES</t>
  </si>
  <si>
    <t>https://enjoyvideogames.com.co/product/tarjeta-de-video-msi-ventus-geforce-rtx-3050-6gb-oc/</t>
  </si>
  <si>
    <t>Tarjeta de video MSI Ventus GeForce RTX 3050 6GB OC</t>
  </si>
  <si>
    <t xml:space="preserve">Buen desempeño gráfico gracias a su arquitectura moderna, 6 GB GDDR6, soporte Ray Tracing y memoria rápida, ideal para edición ligera, diseño, trabajos con múltiples monitores o incluso juegos moderados. </t>
  </si>
  <si>
    <t>Garantía limitada de 3 años</t>
  </si>
  <si>
    <t>THE MARK</t>
  </si>
  <si>
    <t>https://themark.com.co/producto/tarjeta-de-video-msi-rtx-4060-ventus-2x-8gb-gddr6/</t>
  </si>
  <si>
    <t>TARJETA DE VIDEO MSI RTX 4060 VENTUS 2X 8GB GDDR6</t>
  </si>
  <si>
    <t xml:space="preserve">Ofrece rendimiento de próxima generación gracias a su arquitectura NVIDIA Ada Lovelace, con 8 GB GDDR6, 3072 núcleos CUDA, soporte de trazado de rayos y tecnologías modernas (como DLSS 3). </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</si>
  <si>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</si>
  <si>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</si>
  <si>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tarjetas gráficas son buenas opciones dependiendo del nivel de rendimiento que se necesite. La opción Nº1 (GTX 1650 4GB) ofrece un desempeño sólido para tareas gráficas básicas, edición ligera y uso general del equipo. La opción Nº2 (RTX 3050 6GB) mejora la potencia con una arquitectura más moderna, ideal para diseño, multitarea con varias pantallas y aplicaciones que requieren más fluidez. La opción Nº3 (RTX 4060 8GB) es la más avanzada, con tecnologías de última generación y excelente rendimiento para tareas más exigentes. Todas cuentan con garantía y buen funcionamiento; la diferencia está en el nivel de potencia y el presupuesto.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</si>
  <si>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</si>
  <si>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</si>
  <si>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</si>
  <si>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</si>
  <si>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</si>
  <si>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</si>
  <si>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</si>
  <si>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</si>
  <si>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Garantía</t>
  </si>
  <si>
    <t>IMAGEN</t>
  </si>
  <si>
    <t>Microsoft</t>
  </si>
  <si>
    <t>https://www.microsoft.com/en-in/surface/devices/surface-laptop-5?activetab=pivot:overviewtab</t>
  </si>
  <si>
    <t>Microsoft Surface Laptop 5 - Computadora portátil con pantalla táctil de 13.5 pulgadas, 2256 x 1504, Intel Core i7 de 12ª generación i7-1265U, plataforma Intel Evo, RAM total de 16 GB, SSD de 512 GB, platino</t>
  </si>
  <si>
    <t xml:space="preserve">CONTADO </t>
  </si>
  <si>
    <t>El portátil cuenta con garantía y devoluciones gestionadas por Amazon dentro de los primeros 30 días.</t>
  </si>
  <si>
    <t>Garantía 30 días</t>
  </si>
  <si>
    <t xml:space="preserve">Lenovo </t>
  </si>
  <si>
    <t>https://www.lenovo.com</t>
  </si>
  <si>
    <t xml:space="preserve">Laptop Lenovo IdeaPad Slim 3 — Intel Core i5-12450H, 16 GB RAM, 512 GB SSD, pantalla 15.6" FHD, Windows 11. </t>
  </si>
  <si>
    <t>Portátil liviano y resistente; SSD rápido, RAM suficiente para multitarea; pantalla FHD; ideales para oficina, estudio y trabajo general. Puertos suficientes, pero sin GPU dedicada — gráficos integrados</t>
  </si>
  <si>
    <t>Garantía 12 meses</t>
  </si>
  <si>
    <t>https://www.mercadolibre.com.co/portatil-hp-victus-core-i513420h-16gb-512gb-ssd-rtx-3050/up/MCOU3534744012</t>
  </si>
  <si>
    <t>Portátil Gamer HP Victus 15.6" (Intel Core i5 13420H, 16GB RAM DDR4, 512GB SSD, NVIDIA GeForce RTX 3050 6GB)</t>
  </si>
  <si>
    <t xml:space="preserve">Pantalla FHD, no incluye sistema operativo (FreeDOS). </t>
  </si>
  <si>
    <t>Garantía estándar de 1 año con HP y vendedor.</t>
  </si>
  <si>
    <t>Las tres opciones de portátiles ofrecen buen rendimiento según la necesidad del usuario. La opción Nº1 (Surface Laptop 5) destaca por su diseño premium, pantalla táctil de alta calidad y excelente desempeño para tareas profesionales y de oficina, además de contar con respaldo directo de Microsoft. La opción Nº2 (Lenovo IdeaPad Slim 3) es una alternativa muy equilibrada: rápida, liviana y con suficiente potencia para estudio, trabajo general y multitarea diaria a un precio más accesible. La opción Nº3 (HP Victus) ofrece el mayor rendimiento gráfico gracias a su tarjeta RTX 3050, ideal para quienes necesiten potencia adicional en diseño, edición o aplicaciones que requieren procesamiento más fuerte. Todas son buenas opciones; la diferencia está en el nivel de rendimiento, el diseño y el presupuesto que se quiera invertir.</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</si>
  <si>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</si>
  <si>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</si>
  <si>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</si>
  <si>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</si>
  <si>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</si>
  <si>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</si>
  <si>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</si>
  <si>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</si>
  <si>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Imagen</t>
  </si>
  <si>
    <t xml:space="preserve">Mercado libre </t>
  </si>
  <si>
    <t>https://articulo.mercadolibre.com.co/MCO-1309810379-servidor-lenovo-st50-v2-intel-xeon-e-2324g-16gb-ram-2tb-_JM</t>
  </si>
  <si>
    <t>Servidor Lenovo ThinkSystem ST250 / Xeon E-2124 / 16GB RAM / 1TB HDD</t>
  </si>
  <si>
    <t>Mini PC/servidor de bajo consumo ideal para NAS y laboratorios domésticos. Precio estimado para versión básica.</t>
  </si>
  <si>
    <t xml:space="preserve"> Garantía un año </t>
  </si>
  <si>
    <t xml:space="preserve">MERCADO LIBRE </t>
  </si>
  <si>
    <t>https://articulo.mercadolibre.com.co/MCO-1432710788-dell-optiplex-7040-core-i7-16gb-ssd-512gb-windows-10-pro-_JM</t>
  </si>
  <si>
    <t>PC Dell OptiPlex Reacondicionado/Core i5 10ma Gen/8GB RAM/256GB SSD M.2</t>
  </si>
  <si>
    <t>Equipo empresarial reacondicionado de uso general, se puede usar para tareas de administrador de bajo impacto.</t>
  </si>
  <si>
    <t>Garantía un año.</t>
  </si>
  <si>
    <t>https://articulo.mercadolibre.com.co/MCO-1555503332-lenovo-thinkcentre-m93p-i5-4th-8gb-ssd-240gb-mini-pc-reacondicionado-_JM</t>
  </si>
  <si>
    <t>Servidor Lenovo ThinkServer/Torre/Xeon/16GB RAM/2x900GB SAS</t>
  </si>
  <si>
    <t xml:space="preserve">Servidor de torre potente, ideal para PYMEs, rendimiento confiable en formato de oficina.garantía un año </t>
  </si>
  <si>
    <t>Garantía un año</t>
  </si>
  <si>
    <t>Las tres opciones ofrecen buen rendimiento según el nivel de trabajo que se necesite. La opción Nº1 es un servidor compacto y económico, ideal para tareas básicas como almacenamiento, copias de seguridad o pequeños servicios internos. La opción Nº2 es un equipo empresarial reacondicionado que funciona muy bien para actividades de oficina, administración y uso general sin exigir demasiados recursos. La opción Nº3 es el servidor más robusto, diseñado para cargas más pesadas y funcionamiento continuo en pequeñas empresas que requieren mayor estabilidad y capacidad. Todas son buenas alternativas; la diferencia está en la potencia, el uso que se le dará y el presupuesto disponible.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</si>
  <si>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</si>
  <si>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</si>
  <si>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</si>
  <si>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</si>
  <si>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</si>
  <si>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</si>
  <si>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</si>
  <si>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</si>
  <si>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imágenes </t>
  </si>
  <si>
    <t xml:space="preserve">Distrisant Colombia </t>
  </si>
  <si>
    <t>https://www.distrisantcolombia.com/product-page/servidor-hp-proliant-ml310e-gen8-v2-intel-xeon-e3-1220-v3-ram-12gb-dd-1tb</t>
  </si>
  <si>
    <t xml:space="preserve">Servidor HP ProLiant ML310e Gen8 v2, Intel Xeon E3-1220 v3, RAM 16GB, DD 1TB
</t>
  </si>
  <si>
    <t>El primer servidor de placa única x86 hackable del mundo: ZimaBoard es un servidor de placa única de bajo costo diseñado exclusivamente para fabricantes.</t>
  </si>
  <si>
    <t>Garantía 6 meses</t>
  </si>
  <si>
    <t>https://www.mercadolibre.com.co/desktop-lenovo-thinkcentre-neo-50s-g5-core-i5-16gb-512gb/up/MCOU3137849077</t>
  </si>
  <si>
    <t>Lenovo ThinkSystem ST250	Servidor torre — ThinkSystem ST250 / Xeon / RAM y almacenamiento configurables</t>
  </si>
  <si>
    <t>Servidor robusto, buena opción para backend, bases de datos y sistema productivo.</t>
  </si>
  <si>
    <t>Garantía 1 año</t>
  </si>
  <si>
    <t>Mercado Libre</t>
  </si>
  <si>
    <t>https://www.mercadolibre.com.co/servidor-lenovo-thinkserver-ts440-xeon-ram-16gb-600gbx2-sas/up/MCOU2419922386</t>
  </si>
  <si>
    <t>Lenovo ThinkServer TS440 / Intel Xeon E3-1226 v3 / 16 GB RAM / 2× 600 GB SAS (1.2 TB) — servidor torre reacondicionado</t>
  </si>
  <si>
    <t xml:space="preserve">servidor adecuado para desarrollo, pruebas o servidor ligero; verificar estado. </t>
  </si>
  <si>
    <t>Garantía de un año.</t>
  </si>
  <si>
    <t>Las tres opciones de servidor son buenas y se adaptan a diferentes necesidades. La opción Nº1 (HP ProLiant ML310e Gen8 v2) es un servidor confiable para tareas generales, ideal para pequeñas operaciones que necesitan estabilidad y buen rendimiento inicial. La opción Nº2 (Lenovo ThinkSystem ST250) ofrece mayor robustez y es adecuada para manejar bases de datos, backend y procesos productivos con más carga. La opción Nº3 (Lenovo TS440 reacondicionado) es una alternativa económica con buen rendimiento para desarrollo, pruebas o servicios ligeros, siempre que se verifique su garantía y estado. Todas son útiles; la diferencia está en la potencia, el uso y el presupuesto disponible.</t>
  </si>
  <si>
    <r>
      <rPr>
        <rFont val="Trebuchet MS"/>
        <b/>
        <color theme="1"/>
        <sz val="10.0"/>
      </rPr>
      <t>Empresa</t>
    </r>
    <r>
      <rPr>
        <rFont val="Trebuchet MS"/>
        <b val="0"/>
        <i/>
        <color theme="1"/>
        <sz val="8.0"/>
      </rPr>
      <t xml:space="preserve">
(Nombre fiscal de la empresa)</t>
    </r>
  </si>
  <si>
    <r>
      <rPr>
        <rFont val="Trebuchet MS"/>
        <b/>
        <color theme="1"/>
      </rPr>
      <t>Nº de CUIT, Dirección, Teléfono</t>
    </r>
    <r>
      <rPr>
        <rFont val="Trebuchet MS"/>
        <b val="0"/>
        <i/>
        <color theme="1"/>
      </rPr>
      <t xml:space="preserve">
</t>
    </r>
    <r>
      <rPr>
        <rFont val="Trebuchet MS"/>
        <b val="0"/>
        <i/>
        <color theme="1"/>
        <sz val="8.0"/>
      </rPr>
      <t>(Datos de la empresa)</t>
    </r>
  </si>
  <si>
    <r>
      <rPr>
        <rFont val="Trebuchet MS"/>
        <b/>
        <color theme="1"/>
      </rPr>
      <t>Descripción del
bien/ servicio (b)</t>
    </r>
    <r>
      <rPr>
        <rFont val="Trebuchet MS"/>
        <b val="0"/>
        <i/>
        <color theme="1"/>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</si>
  <si>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</si>
  <si>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u/>
      </rPr>
      <t xml:space="preserve">Importe Total
 IVA incluido
</t>
    </r>
    <r>
      <rPr>
        <rFont val="Trebuchet MS"/>
        <b val="0"/>
        <i/>
        <color theme="1"/>
        <sz val="8.0"/>
        <u/>
      </rPr>
      <t>(moneda nacional)</t>
    </r>
  </si>
  <si>
    <r>
      <rPr>
        <rFont val="Arial"/>
        <b/>
        <color theme="1"/>
      </rPr>
      <t xml:space="preserve">Importe Total
</t>
    </r>
    <r>
      <rPr>
        <rFont val="Arial"/>
        <b val="0"/>
        <i/>
        <color theme="1"/>
        <sz val="8.0"/>
      </rPr>
      <t>(moneda extranjera)</t>
    </r>
  </si>
  <si>
    <r>
      <rPr>
        <rFont val="Trebuchet MS"/>
        <b/>
        <color theme="1"/>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</si>
  <si>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</si>
  <si>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t>INDACTEC S.A.S.</t>
  </si>
  <si>
    <t>https://indactec.com/licencias/</t>
  </si>
  <si>
    <t xml:space="preserve">Licencia Microsoft 365 empresa. Aplicaciones Office (Word, Excel, PowerPoint, Outlook), correo corporativo, OneDrive, Teams, soporte técnico, licencia legal original. </t>
  </si>
  <si>
    <t>Licencia original, con soporte técnico y posibilidad de renovación anual.</t>
  </si>
  <si>
    <t xml:space="preserve">Garantías cubiertas por el fabricante depende del problema </t>
  </si>
  <si>
    <t xml:space="preserve">NSIT S.A.S. </t>
  </si>
  <si>
    <t>https://www.nsit.com.co/contactenos/</t>
  </si>
  <si>
    <t xml:space="preserve">Licencia Microsoft 365 Empresa (suscripción anual / usuario) + servicios TI Suite Office, correo corporativo, Teams, soporte y consultoría TI. </t>
  </si>
  <si>
    <t>Cheque o transferencia</t>
  </si>
  <si>
    <t>Incluye asesoría e implementación en la red corporativa.</t>
  </si>
  <si>
    <t>LicenciasOnline S.A. (Anectis S.A.S.)</t>
  </si>
  <si>
    <t>https://www.microsoft.com/es-es/licensing/licensing-programs/isv-program-colombia?utm_source</t>
  </si>
  <si>
    <t xml:space="preserve">Acceso a todas las apps Office, nube, soporte Microsoft, entrega digital inmediata. </t>
  </si>
  <si>
    <t>Entrega digital, válida para renovar anualmente.</t>
  </si>
  <si>
    <t>Garaantia de 6 meses</t>
  </si>
  <si>
    <r>
      <rPr>
        <rFont val="Arial"/>
        <b/>
        <color theme="1"/>
      </rPr>
      <t xml:space="preserve">(a) Se deben presentar tres (3) presupuestos cuando:   
   </t>
    </r>
    <r>
      <rPr>
        <rFont val="Arial"/>
        <b val="0"/>
        <color theme="1"/>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rPr>
      <t>En caso de no contar con tres (3) presupuestos, o no poder seleccionar al proveedor que ofrece menor precio, presentar este cuadro una nota de justificación siguiendo las pautas del ítem    (XX)</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</si>
  <si>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</si>
  <si>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licencias Microsoft 365 son confiables y ofrecen las herramientas esenciales para el trabajo empresarial. La opción Nº1 brinda una licencia original con soporte técnico y todas las aplicaciones principales, ideal para uso general. La opción Nº2 incluye además consultoría e implementación, lo que la hace conveniente para empresas que necesitan acompañamiento en la configuración. La opción Nº3 es la más económica, con entrega digital inmediata y acceso completo a Office y la nube, perfecta para una activación rápida y sencilla. Todas funcionan muy bien; la diferencia está en el soporte adicional y el presupuesto.</t>
  </si>
  <si>
    <r>
      <rPr>
        <rFont val="Trebuchet MS"/>
        <b/>
        <color theme="1"/>
        <sz val="10.0"/>
      </rPr>
      <t>Empresa</t>
    </r>
    <r>
      <rPr>
        <rFont val="Trebuchet MS"/>
        <b val="0"/>
        <i/>
        <color theme="1"/>
        <sz val="8.0"/>
      </rPr>
      <t xml:space="preserve">
(Nombre fiscal de la empresa)</t>
    </r>
  </si>
  <si>
    <r>
      <rPr>
        <rFont val="Trebuchet MS"/>
        <b/>
        <color theme="1"/>
      </rPr>
      <t>Nº de CUIT, Dirección, Teléfono</t>
    </r>
    <r>
      <rPr>
        <rFont val="Trebuchet MS"/>
        <b val="0"/>
        <i/>
        <color theme="1"/>
      </rPr>
      <t xml:space="preserve">
</t>
    </r>
    <r>
      <rPr>
        <rFont val="Trebuchet MS"/>
        <b val="0"/>
        <i/>
        <color theme="1"/>
        <sz val="8.0"/>
      </rPr>
      <t>(Datos de la empresa)</t>
    </r>
  </si>
  <si>
    <r>
      <rPr>
        <rFont val="Trebuchet MS"/>
        <b/>
        <color theme="1"/>
      </rPr>
      <t>Descripción del
bien/ servicio (b)</t>
    </r>
    <r>
      <rPr>
        <rFont val="Trebuchet MS"/>
        <b val="0"/>
        <i/>
        <color theme="1"/>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</si>
  <si>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</si>
  <si>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u/>
      </rPr>
      <t xml:space="preserve">Importe Total
 IVA incluido
</t>
    </r>
    <r>
      <rPr>
        <rFont val="Trebuchet MS"/>
        <b val="0"/>
        <i/>
        <color theme="1"/>
        <sz val="8.0"/>
        <u/>
      </rPr>
      <t>(moneda nacional)</t>
    </r>
  </si>
  <si>
    <r>
      <rPr>
        <rFont val="Arial"/>
        <b/>
        <color theme="1"/>
      </rPr>
      <t xml:space="preserve">Importe Total
</t>
    </r>
    <r>
      <rPr>
        <rFont val="Arial"/>
        <b val="0"/>
        <i/>
        <color theme="1"/>
        <sz val="8.0"/>
      </rPr>
      <t>(moneda extranjera)</t>
    </r>
  </si>
  <si>
    <r>
      <rPr>
        <rFont val="Trebuchet MS"/>
        <b/>
        <color theme="1"/>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</si>
  <si>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</si>
  <si>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t>NSIT S.A.S.</t>
  </si>
  <si>
    <t>Licencia ESET Endpoint Security – protección antivirus, antimalware, antiransomware, protección para sistemas Windows, Mac, Linux; soporte técnico y mantenimiento según plan.</t>
  </si>
  <si>
    <t>Licencia digital, incluye código de activación + descarga oficial, entrega inmediata vía email. Basado en oferta de paquete “1 servidor + 5 PCs”.</t>
  </si>
  <si>
    <t>Soporte Antivirus Ltda.</t>
  </si>
  <si>
    <t>https://www.soporteantivirus.com.co/?utm_source</t>
  </si>
  <si>
    <t>Licenciamiento ESET (o similares antivirus), con opción de suscripción anual o mensual, soporte, instalación, configuración y mantenimiento — opción flexible para empresas.</t>
  </si>
  <si>
    <t>Contado o según acuerdo al contratar (podría ser anual)</t>
  </si>
  <si>
    <t>Licencia + soporte + configuración; modalidad flexible (mensual o anual), ideal para empresas con varios equipos; solicitar NIT y detalle del contrato.</t>
  </si>
  <si>
    <t>6 meses de garantía</t>
  </si>
  <si>
    <t>Distribuidor genérico en Colombia</t>
  </si>
  <si>
    <t>https://colombia.com.co/producto/eset-nod32-antivirus-3-pcs-1-ano-digital/?utm_source</t>
  </si>
  <si>
    <t>Licencia digital de ESET (según anuncio: antivirus 100% original, envío de código + link de descarga oficial, activación inmediata). Compatible con Windows, Mac, Linux.</t>
  </si>
  <si>
    <t>Licencia digital; entrega inmediata; ideal para pequeña empresa, importante confirmar datos fiscales y validez de la licencia.</t>
  </si>
  <si>
    <r>
      <rPr>
        <rFont val="Arial"/>
        <b/>
        <color theme="1"/>
      </rPr>
      <t xml:space="preserve">(a) Se deben presentar tres (3) presupuestos cuando:   
   </t>
    </r>
    <r>
      <rPr>
        <rFont val="Arial"/>
        <b val="0"/>
        <color theme="1"/>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rPr>
      <t>En caso de no contar con tres (3) presupuestos, o no poder seleccionar al proveedor que ofrece menor precio, presentar este cuadro una nota de justificación siguiendo las pautas del ítem    (XX)</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</si>
  <si>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</si>
  <si>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licenciamiento ofrecen buena protección y funciones completas para la seguridad de la empresa. La opción Nº1 de NSIT S.A.S. incluye una licencia digital oficial con entrega inmediata y soporte, ideal para empresas que requieren activación rápida y un paquete listo para varios equipos. La opción Nº2 de Soporte Antivirus Ltda. agrega instalación, configuración y la posibilidad de pagar por suscripción mensual o anual, lo que brinda mayor flexibilidad según las necesidades del negocio. La opción Nº3 del distribuidor genérico también es válida y económica, con activación inmediata y compatibilidad multiplataforma, conveniente para pequeñas empresas que buscan una solución rápida. Todas son buenas alternativas; varían en el tipo de soporte y la flexibilidad del servicio.</t>
  </si>
  <si>
    <r>
      <rPr>
        <rFont val="Trebuchet MS"/>
        <b/>
        <color theme="1"/>
        <sz val="10.0"/>
      </rPr>
      <t>Empresa</t>
    </r>
    <r>
      <rPr>
        <rFont val="Trebuchet MS"/>
        <b val="0"/>
        <i/>
        <color theme="1"/>
        <sz val="8.0"/>
      </rPr>
      <t xml:space="preserve">
(Nombre fiscal de la empresa)</t>
    </r>
  </si>
  <si>
    <r>
      <rPr>
        <rFont val="Trebuchet MS"/>
        <b/>
        <color theme="1"/>
      </rPr>
      <t>Nº de CUIT, Dirección, Teléfono</t>
    </r>
    <r>
      <rPr>
        <rFont val="Trebuchet MS"/>
        <b val="0"/>
        <i/>
        <color theme="1"/>
      </rPr>
      <t xml:space="preserve">
</t>
    </r>
    <r>
      <rPr>
        <rFont val="Trebuchet MS"/>
        <b val="0"/>
        <i/>
        <color theme="1"/>
        <sz val="8.0"/>
      </rPr>
      <t>(Datos de la empresa)</t>
    </r>
  </si>
  <si>
    <r>
      <rPr>
        <rFont val="Trebuchet MS"/>
        <b/>
        <color theme="1"/>
      </rPr>
      <t>Descripción del
bien/ servicio (b)</t>
    </r>
    <r>
      <rPr>
        <rFont val="Trebuchet MS"/>
        <b val="0"/>
        <i/>
        <color theme="1"/>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</si>
  <si>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</si>
  <si>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u/>
      </rPr>
      <t xml:space="preserve">Importe Total
 IVA incluido
</t>
    </r>
    <r>
      <rPr>
        <rFont val="Trebuchet MS"/>
        <b val="0"/>
        <i/>
        <color theme="1"/>
        <sz val="8.0"/>
        <u/>
      </rPr>
      <t>(moneda nacional)</t>
    </r>
  </si>
  <si>
    <r>
      <rPr>
        <rFont val="Arial"/>
        <b/>
        <color theme="1"/>
      </rPr>
      <t xml:space="preserve">Importe Total
</t>
    </r>
    <r>
      <rPr>
        <rFont val="Arial"/>
        <b val="0"/>
        <i/>
        <color theme="1"/>
        <sz val="8.0"/>
      </rPr>
      <t>(moneda extranjera)</t>
    </r>
  </si>
  <si>
    <r>
      <rPr>
        <rFont val="Trebuchet MS"/>
        <b/>
        <color theme="1"/>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</si>
  <si>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</si>
  <si>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t>Lasus</t>
  </si>
  <si>
    <t>https://lasus.com.co/es/licencias-y-software?utm_source</t>
  </si>
  <si>
    <t>Licencia para Windows 11 Pro 64 bits (idioma español), versión oficial, incluye clave de producto + medio de instalación (o descarga) según lo indicado en catálogo.</t>
  </si>
  <si>
    <t>Licencia oficial, clave digital o ESD, entrega inmediata tras pago. Se debe confirmar vigencia y que la clave sea original.</t>
  </si>
  <si>
    <t>Dependiendo de la fabrica puede ser de de 3 meses</t>
  </si>
  <si>
    <t>Grupo DECO</t>
  </si>
  <si>
    <t>https://grupodeco.co/?utm_source</t>
  </si>
  <si>
    <t>Licencia Windows 11 Pro (oficial) vendida como parte del portafolio de licencias corporativas/distribuidores.</t>
  </si>
  <si>
    <t>Contado o según acuerdo al contratar</t>
  </si>
  <si>
    <t>La licencia es oficial, distribuida por reseller; solicitar comprobante de originalidad y factura.</t>
  </si>
  <si>
    <t>Distribuidor Online Genérico</t>
  </si>
  <si>
    <t>https://latinkeys.com/colombia/producto/windows-11-pro-licencia-5pc/?utm_source</t>
  </si>
  <si>
    <t>Licencia Windows 11 Pro 64 bits — clave digital (ESD), entrega por correo electrónico, incluye guía de instalación.</t>
  </si>
  <si>
    <t>Licencia digital, entrega por correo; enviar confirmación de originalidad y factura. Es importante verificar validez si se requiere para empresa.</t>
  </si>
  <si>
    <t>Garantia 6 meses</t>
  </si>
  <si>
    <r>
      <rPr>
        <rFont val="Arial"/>
        <b/>
        <color theme="1"/>
      </rPr>
      <t xml:space="preserve">(a) Se deben presentar tres (3) presupuestos cuando:   
   </t>
    </r>
    <r>
      <rPr>
        <rFont val="Arial"/>
        <b val="0"/>
        <color theme="1"/>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rPr>
      <t>En caso de no contar con tres (3) presupuestos, o no poder seleccionar al proveedor que ofrece menor precio, presentar este cuadro una nota de justificación siguiendo las pautas del ítem    (XX)</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</si>
  <si>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</si>
  <si>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licencias para Windows 11 Pro son válidas y ofrecen soluciones confiables para la activación del sistema operativo. La opción Nº1 (Lasus) destaca por su entrega inmediata y garantía de licencia oficial, ideal para implementaciones rápidas. La opción Nº2 (Grupo DECO) es una alternativa corporativa respaldada por un distribuidor autorizado, conveniente para empresas que requieren factura y comprobante de originalidad. La opción Nº3 (Distribuidor Online Genérico) ofrece el precio más económico con entrega digital y guía de instalación, siendo práctica para activaciones sencillas, siempre verificando la validez para uso empresarial. Todas cumplen su función; la diferencia está en el soporte ofrecido y el presupuesto disponible.</t>
  </si>
  <si>
    <t>Consolidado</t>
  </si>
  <si>
    <t>Producto</t>
  </si>
  <si>
    <t>¿Por que esta opción?</t>
  </si>
  <si>
    <t>Precio</t>
  </si>
  <si>
    <t>Samsung 22” Full HD</t>
  </si>
  <si>
    <t>Es la mejor alternativa, ya que ofrece el mejor equilibrio entre precio, calidad y funcionalidad para un salón de belleza. Cumple adecuadamente con las necesidades administrativas del negocio, proporciona una buena visibilidad, ocupa poco espacio y mantiene un costo accesible, garantizando una excelente relación costo–beneficio sin incorporar características innecesarias para este tipo de proyecto.</t>
  </si>
  <si>
    <t>Teclado Alámbrico HyperX Alloy Core RGB</t>
  </si>
  <si>
    <t>La opción 1 (HyperX) es la más completa y profesional. Sus teclas silenciosas y suaves, además de la resistencia a salpicaduras, son especialmente útiles en un ambiente donde puede haber humedad o líquidos cerca del área de trabajo. Aunque es la más costosa, su durabilidad y garantía de 2 años la convierten en una inversión confiable a largo plazo.</t>
  </si>
  <si>
    <t>Mouse HP Alámbrico Óptico 100 Negro</t>
  </si>
  <si>
    <t>Es la mejor alternativa, ya que ofrece una buena relación entre precio, calidad y ergonomía, siendo adecuada para un uso prolongado en estaciones de trabajo administrativas. Además, cuenta con garantía de 12 meses y un desempeño suficiente para las tareas diarias del salón de belleza, sin incurrir en costos adicionales por características que no son necesarias para este tipo de negocio.</t>
  </si>
  <si>
    <t>Asus Placa Base PRIME Z790-P WIFI</t>
  </si>
  <si>
    <t>Es la mejor alternativa, ya  que ofrece una excelente relación de rendimiento y durabilidad a futuro. Su mejor VRM la hace ideal para aprovechar procesadores de alta gama y realizar overclock si se desea, lo cual asegura un desempeño óptimo en tareas exigentes. Además, la garantía de 5 años (la más extensa de todas) y las capacidades de expansión PCIe la convierten en una inversión sólida y con la mayor proyección de vida útil, justificando la inversión superior sin llegar al sobrecosto de la Opción N° 3.</t>
  </si>
  <si>
    <t>Intel Core i5-13400F,</t>
  </si>
  <si>
    <t>Es la mejor alternativa, ya que ofrece el mejor equilibrio entre rendimiento, eficiencia y costo para las necesidades del sistema de la peluquería. Su desempeño es más que suficiente para tareas administrativas, manejo de bases de datos y multitarea moderada, garantizando fluidez y estabilidad en el trabajo diario. Además, evita un gasto innecesario en potencia adicional que no sería aprovechada, convirtiéndose en la opción más adecuada y rentable para el proyecto.</t>
  </si>
  <si>
    <t>Memoria Ram 32GB (16X2) DDR4</t>
  </si>
  <si>
    <t>Es la mejor alternativa, ya que ofrece una excelente capacidad y estabilidad a un costo más accesible, lo cual es ideal para el sistema de la peluquería. Su memoria es más que suficiente para multitarea, gestión de datos y uso continuo del sistema, garantizando un rendimiento fluido y confiable. Además, evita invertir en tecnologías más recientes (DDR5) cuya mejora de velocidad no representa un beneficio significativo para este tipo de aplicación, convirtiéndola en la opción más eficiente en términos de costo–beneficio.</t>
  </si>
  <si>
    <t>SSD KINGSTON 500G NV3 M.2 2280 PCIE 4.0</t>
  </si>
  <si>
    <t>Es la mejor alternativa, ya que ofrece un rendimiento rápido y estable más que suficiente para las tareas administrativas y el funcionamiento del sistema de la peluquería. Su capacidad cubre adecuadamente el almacenamiento de datos, aplicaciones y documentos del negocio, manteniendo un costo accesible. Las opciones de mayor velocidad y capacidad no aportan beneficios significativos para este tipo de uso, por lo que esta unidad representa la mejor relación costo–beneficio para el proyecto.</t>
  </si>
  <si>
    <t>GTX 1650 de 4 GB</t>
  </si>
  <si>
    <t>Es la mejor alternativa, ya que ofrece un rendimiento suficiente para las necesidades del proyecto, permitiendo realizar sin inconvenientes tareas gráficas básicas, edición ligera y uso general del equipo. Las opciones RTX 3050 y RTX 4060, aunque brindan mayor potencia y tecnologías más recientes, están orientadas a cargas gráficas más exigentes que no son necesarias para el contexto del negocio, lo que implicaría un mayor costo sin un beneficio proporcional. Por ello, la GTX 1650 representa la opción más adecuada en términos de funcionalidad, eficiencia y relación costo–beneficio.</t>
  </si>
  <si>
    <t>Lenovo IdeaPad Slim 3</t>
  </si>
  <si>
    <t>Es la mejor alternativa, ya que ofrece un equilibrio óptimo entre rendimiento, portabilidad y costo. Su desempeño es suficiente para tareas de estudio, trabajo administrativo y multitarea diaria, manteniendo un diseño liviano y un precio más accesible. Las otras opciones, aunque cuentan con características destacadas, incluyen prestaciones orientadas a usos más específicos o de mayor costo que no son indispensables para las necesidades del proyecto, por lo que el IdeaPad Slim 3 representa la opción más conveniente en términos de funcionalidad y relación costo–beneficio.</t>
  </si>
  <si>
    <t>Es la mejor alternativa, ya que ofrece un balance óptimo entre rendimiento, estabilidad y costo para el tipo de uso previsto. Al ser un equipo empresarial reacondicionado, proporciona la confiabilidad necesaria para tareas administrativas, almacenamiento y servicios internos, sin el sobrecosto de un servidor robusto orientado a cargas más exigentes que no son requeridas en este proyecto. Por esta razón, la Opción Nº2 representa la elección más adecuada en términos de funcionalidad y relación costo–beneficio.</t>
  </si>
  <si>
    <t>Lenovo ThinkServer Tower (Xeon / 16GB RAM / 2x900GB)</t>
  </si>
  <si>
    <t>Es la mejor alternativa, ya que está diseñada específicamente como un servidor de torre potente para el entorno de las PYMEs, asegurando un rendimiento confiable y el formato de oficina necesario. Su configuración con un procesador Xeon y discos SAS (reconocidos por su velocidad y fiabilidad en entornos de servidor) la posicionan como la inversión más adecuada para manejar cargas de trabajo empresariales y datos críticos, superando a la Opción N° 1 (enfocada a uso doméstico) y la Opción N° 2 (un PC reacondicionado para uso general).</t>
  </si>
  <si>
    <t>Servidor Cloud “Avanzado 1”</t>
  </si>
  <si>
    <t>Es la mejor alternativa, ya que, aunque tiene el precio más alto, es el único que ofrece recursos de alto rendimiento y escalabilidad esenciales para operar software administrativo, facturación, y sistemas internos de una empresa con eficiencia. Con 16 GB de RAM y 480 GB de SSD (muy superiores a las otras opciones) y un procesador Xeon dedicado, este plan garantiza la confiabilidad y el soporte técnico especializado sin costos de repuesto, lo cual es vital para operaciones críticas, justificando plenamente su costo superior.</t>
  </si>
  <si>
    <t>Microsoft 365 Licencia</t>
  </si>
  <si>
    <t>Es la mejor alternativa, ya que ofrece una licencia original con soporte técnico incluido y todas las aplicaciones principales de Microsoft 365, cubriendo de forma adecuada las necesidades del entorno empresarial. Esta opción garantiza estabilidad, actualizaciones constantes y respaldo oficial, sin generar costos adicionales por servicios de consultoría que no son indispensables para el proyecto, lo que la convierte en la opción más conveniente en términos de confiabilidad y relación costo–beneficio.</t>
  </si>
  <si>
    <t>Licencia antivirus Protección endpoint</t>
  </si>
  <si>
    <t>Es la mejor alternativa, ya que ofrece una licencia digital oficial, activación inmediata y soporte incluido, lo que garantiza una implementación rápida y confiable para la seguridad del sistema. Además, al estar orientada a uso empresarial y permitir la protección de varios equipos, cubre adecuadamente las necesidades del negocio sin requerir servicios adicionales de instalación o planes de pago más complejos. Por ello, representa la opción más conveniente en términos de seguridad, simplicidad y relación costo–beneficio para el proyecto.</t>
  </si>
  <si>
    <t>Windows 11 pro licencia sistema operativo</t>
  </si>
  <si>
    <t>Es la mejor alternativa, ya que ofrece una licencia corporativa respaldada por un distribuidor autorizado, con factura y comprobante de originalidad, lo cual es fundamental para un entorno empresarial. Esta opción garantiza cumplimiento legal, soporte adecuado y mayor confiabilidad a largo plazo, evitando riesgos asociados a licencias de procedencia dudosa. Por ello, representa la opción más segura y conveniente en términos de legalidad, soporte y estabilidad para la implementación de Windows 11 Pro en el proyecto.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</si>
</sst>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_);[Red]\(&quot;$&quot;#,##0.00\)"/>
    <numFmt numFmtId="165" formatCode="_([$$-409]* #,##0.00_);_([$$-409]* \(#,##0.00\);_([$$-409]* &quot;-&quot;??_);_(@_)"/>
    <numFmt numFmtId="166" formatCode="_-[$$-409]* #,##0.00_ ;_-[$$-409]* \-#,##0.00\ ;_-[$$-409]* &quot;-&quot;??_ ;_-@_ "/>
    <numFmt numFmtId="167" formatCode="&quot;$&quot;#,##0_);[Red]\(&quot;$&quot;#,##0\)"/>
    <numFmt numFmtId="168" formatCode="_-[$$-240A]\ * #,##0.00_-;\-[$$-240A]\ * #,##0.00_-;_-[$$-240A]\ * &quot;-&quot;??_-;_-@"/>
    <numFmt numFmtId="169" formatCode="&quot;$&quot;#,##0.00"/>
  </numFmts>
  <fonts count="45">
    <font>
      <sz val="10.0"/>
      <color rgb="FF000000"/>
      <name val="Arial"/>
      <scheme val="minor"/>
    </font>
    <font>
      <color theme="1"/>
      <name val="Arial"/>
      <scheme val="minor"/>
    </font>
    <font>
      <b/>
      <sz val="27.0"/>
      <color theme="1"/>
      <name val="Times New Roman"/>
    </font>
    <font/>
    <font>
      <b/>
      <sz val="15.0"/>
      <color theme="1"/>
      <name val="Arial"/>
      <scheme val="minor"/>
    </font>
    <font>
      <sz val="15.0"/>
      <color theme="1"/>
      <name val="Times New Roman"/>
    </font>
    <font>
      <b/>
      <sz val="11.0"/>
      <color rgb="FF000000"/>
      <name val="Calibri"/>
    </font>
    <font>
      <b/>
      <color theme="1"/>
      <name val="Arial"/>
      <scheme val="minor"/>
    </font>
    <font>
      <sz val="11.0"/>
      <color rgb="FF000000"/>
      <name val="Calibri"/>
    </font>
    <font>
      <sz val="11.0"/>
      <color rgb="FF808080"/>
      <name val="Calibri"/>
    </font>
    <font>
      <u/>
      <sz val="11.0"/>
      <color rgb="FF0000FF"/>
      <name val="Calibri"/>
    </font>
    <font>
      <u/>
      <color rgb="FF0000FF"/>
      <name val="Calibri"/>
    </font>
    <font>
      <color theme="1"/>
      <name val="Arial"/>
    </font>
    <font>
      <b/>
      <sz val="12.0"/>
      <color theme="1"/>
      <name val="Arial"/>
    </font>
    <font>
      <b/>
      <color theme="1"/>
      <name val="Arial"/>
    </font>
    <font>
      <b/>
      <u/>
      <color theme="1"/>
      <name val="Arial"/>
    </font>
    <font>
      <u/>
      <color rgb="FF0000FF"/>
      <name val="Arial"/>
    </font>
    <font>
      <u/>
      <color theme="1"/>
      <name val="Arial"/>
    </font>
    <font>
      <u/>
      <color rgb="FF0000FF"/>
      <name val="Arial"/>
    </font>
    <font>
      <u/>
      <color rgb="FF0000FF"/>
      <name val="Arial"/>
    </font>
    <font>
      <b/>
      <color theme="1"/>
      <name val="Trebuchet MS"/>
    </font>
    <font>
      <b/>
      <u/>
      <color theme="1"/>
      <name val="Trebuchet MS"/>
    </font>
    <font>
      <color theme="1"/>
      <name val="Trebuchet MS"/>
    </font>
    <font>
      <u/>
      <color theme="1"/>
      <name val="Trebuchet MS"/>
    </font>
    <font>
      <color theme="1"/>
      <name val="Proxima Nova"/>
    </font>
    <font>
      <color rgb="FF231F20"/>
      <name val="Trebuchet MS"/>
    </font>
    <font>
      <u/>
      <color rgb="FF0000FF"/>
      <name val="Arial"/>
    </font>
    <font>
      <color theme="1"/>
      <name val="Open Sans"/>
    </font>
    <font>
      <color rgb="FF222222"/>
      <name val="Arial"/>
    </font>
    <font>
      <color theme="1"/>
      <name val="Montserrat"/>
    </font>
    <font>
      <u/>
      <color rgb="FF0000FF"/>
      <name val="Arial"/>
    </font>
    <font>
      <u/>
      <color rgb="FF0000FF"/>
      <name val="Arial"/>
    </font>
    <font>
      <u/>
      <color rgb="FF0000FF"/>
      <name val="Arial"/>
    </font>
    <font>
      <b/>
      <u/>
      <color theme="1"/>
      <name val="Trebuchet MS"/>
    </font>
    <font>
      <u/>
      <color theme="1"/>
      <name val="Trebuchet MS"/>
    </font>
    <font>
      <color rgb="FF000000"/>
      <name val="Arial"/>
    </font>
    <font>
      <color rgb="FF0000FF"/>
      <name val="Arial"/>
    </font>
    <font>
      <color rgb="FF666666"/>
      <name val="Arial"/>
    </font>
    <font>
      <b/>
      <color rgb="FF666666"/>
      <name val="Arial"/>
    </font>
    <font>
      <color rgb="FF231F20"/>
      <name val="Arial"/>
    </font>
    <font>
      <color rgb="FF444444"/>
      <name val="Arial"/>
    </font>
    <font>
      <b/>
      <u/>
      <color theme="1"/>
      <name val="Trebuchet MS"/>
    </font>
    <font>
      <b/>
      <u/>
      <color theme="1"/>
      <name val="Trebuchet MS"/>
    </font>
    <font>
      <b/>
      <sz val="12.0"/>
      <color theme="1"/>
      <name val="Times New Roman"/>
    </font>
    <font>
      <sz val="12.0"/>
      <color theme="1"/>
      <name val="Times New Roman"/>
    </font>
  </fonts>
  <fills count="10">
    <fill>
      <patternFill patternType="none"/>
    </fill>
    <fill>
      <patternFill patternType="lightGray"/>
    </fill>
    <fill>
      <patternFill patternType="solid">
        <fgColor rgb="FFD9EAD3"/>
        <bgColor rgb="FFD9EAD3"/>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D9D9D9"/>
        <bgColor rgb="FFD9D9D9"/>
      </patternFill>
    </fill>
  </fills>
  <borders count="2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readingOrder="0" shrinkToFit="0" vertical="center" wrapText="1"/>
    </xf>
    <xf borderId="0" fillId="2" fontId="4" numFmtId="0" xfId="0" applyAlignment="1" applyFont="1">
      <alignment horizontal="center" readingOrder="0" shrinkToFit="0" vertical="center" wrapText="1"/>
    </xf>
    <xf borderId="5"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4" fillId="2" fontId="5" numFmtId="0" xfId="0" applyAlignment="1" applyBorder="1" applyFont="1">
      <alignment horizontal="center" readingOrder="0" shrinkToFit="0" vertical="center" wrapText="1"/>
    </xf>
    <xf borderId="5" fillId="0" fontId="3" numFmtId="0" xfId="0" applyBorder="1" applyFont="1"/>
    <xf borderId="0" fillId="2" fontId="5" numFmtId="0" xfId="0" applyAlignment="1" applyFont="1">
      <alignment horizontal="center" readingOrder="0" shrinkToFit="0" vertical="center" wrapText="1"/>
    </xf>
    <xf borderId="5" fillId="2" fontId="5" numFmtId="0" xfId="0" applyAlignment="1" applyBorder="1" applyFont="1">
      <alignment horizontal="center" readingOrder="0" shrinkToFit="0" vertical="center" wrapText="1"/>
    </xf>
    <xf borderId="6" fillId="2" fontId="5" numFmtId="0" xfId="0" applyAlignment="1" applyBorder="1" applyFont="1">
      <alignment horizontal="center" readingOrder="0" shrinkToFit="0" vertical="center" wrapText="1"/>
    </xf>
    <xf borderId="7" fillId="0" fontId="3" numFmtId="0" xfId="0" applyBorder="1" applyFont="1"/>
    <xf borderId="8" fillId="0" fontId="3" numFmtId="0" xfId="0" applyBorder="1" applyFont="1"/>
    <xf borderId="9" fillId="0" fontId="6" numFmtId="0" xfId="0" applyAlignment="1" applyBorder="1" applyFont="1">
      <alignment horizontal="center" readingOrder="0" shrinkToFit="0" wrapText="1"/>
    </xf>
    <xf borderId="10" fillId="0" fontId="3" numFmtId="0" xfId="0" applyBorder="1" applyFont="1"/>
    <xf borderId="11" fillId="0" fontId="3" numFmtId="0" xfId="0" applyBorder="1" applyFont="1"/>
    <xf borderId="0" fillId="0" fontId="7" numFmtId="0" xfId="0" applyAlignment="1" applyFont="1">
      <alignment horizontal="center" readingOrder="0" shrinkToFit="0" vertical="center" wrapText="1"/>
    </xf>
    <xf borderId="12" fillId="0" fontId="6" numFmtId="0" xfId="0" applyAlignment="1" applyBorder="1" applyFont="1">
      <alignment horizontal="left" readingOrder="0" shrinkToFit="0" vertical="center" wrapText="1"/>
    </xf>
    <xf borderId="13" fillId="0" fontId="6" numFmtId="0" xfId="0" applyAlignment="1" applyBorder="1" applyFont="1">
      <alignment horizontal="left" readingOrder="0" shrinkToFit="0" vertical="center" wrapText="1"/>
    </xf>
    <xf borderId="9" fillId="0" fontId="8" numFmtId="0" xfId="0" applyAlignment="1" applyBorder="1" applyFont="1">
      <alignment horizontal="left" readingOrder="0" shrinkToFit="0" vertical="center" wrapText="1"/>
    </xf>
    <xf borderId="14" fillId="0" fontId="3" numFmtId="0" xfId="0" applyBorder="1" applyFont="1"/>
    <xf borderId="15" fillId="0" fontId="3" numFmtId="0" xfId="0" applyBorder="1" applyFont="1"/>
    <xf borderId="0" fillId="0" fontId="2" numFmtId="0" xfId="0" applyAlignment="1" applyFont="1">
      <alignment horizontal="center" readingOrder="0" shrinkToFit="0" vertical="center" wrapText="1"/>
    </xf>
    <xf borderId="9" fillId="0" fontId="1" numFmtId="0" xfId="0" applyAlignment="1" applyBorder="1" applyFont="1">
      <alignment horizontal="left" shrinkToFit="0" vertical="center" wrapText="1"/>
    </xf>
    <xf borderId="9" fillId="0" fontId="9" numFmtId="0" xfId="0" applyAlignment="1" applyBorder="1" applyFont="1">
      <alignment horizontal="left" readingOrder="0" shrinkToFit="0" vertical="center" wrapText="1"/>
    </xf>
    <xf borderId="0" fillId="0" fontId="5" numFmtId="0" xfId="0" applyAlignment="1" applyFont="1">
      <alignment horizontal="center" readingOrder="0" shrinkToFit="0" vertical="center" wrapText="1"/>
    </xf>
    <xf borderId="9" fillId="0" fontId="6" numFmtId="0" xfId="0" applyAlignment="1" applyBorder="1" applyFont="1">
      <alignment horizontal="center" readingOrder="0" shrinkToFit="0" vertical="center" wrapText="1"/>
    </xf>
    <xf borderId="13"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3" fillId="0" fontId="8" numFmtId="0" xfId="0" applyAlignment="1" applyBorder="1" applyFont="1">
      <alignment horizontal="left" readingOrder="0" shrinkToFit="0" vertical="center" wrapText="1"/>
    </xf>
    <xf borderId="13" fillId="0" fontId="8" numFmtId="0" xfId="0" applyAlignment="1" applyBorder="1" applyFont="1">
      <alignment horizontal="left" readingOrder="0" shrinkToFit="0" vertical="center" wrapText="1"/>
    </xf>
    <xf borderId="4" fillId="0" fontId="3" numFmtId="0" xfId="0" applyBorder="1" applyFont="1"/>
    <xf borderId="13" fillId="0" fontId="10" numFmtId="0" xfId="0" applyAlignment="1" applyBorder="1" applyFont="1">
      <alignment horizontal="left" readingOrder="0" shrinkToFit="0" vertical="center" wrapText="1"/>
    </xf>
    <xf borderId="13" fillId="0" fontId="11" numFmtId="0" xfId="0" applyAlignment="1" applyBorder="1" applyFont="1">
      <alignment horizontal="left" readingOrder="0" shrinkToFit="0" vertical="center" wrapText="1"/>
    </xf>
    <xf borderId="6" fillId="0" fontId="3" numFmtId="0" xfId="0" applyBorder="1" applyFont="1"/>
    <xf borderId="0" fillId="0" fontId="12" numFmtId="0" xfId="0" applyAlignment="1" applyFont="1">
      <alignment vertical="bottom"/>
    </xf>
    <xf borderId="0" fillId="0" fontId="13" numFmtId="0" xfId="0" applyAlignment="1" applyFont="1">
      <alignment horizontal="center"/>
    </xf>
    <xf borderId="9" fillId="3" fontId="13" numFmtId="0" xfId="0" applyAlignment="1" applyBorder="1" applyFill="1" applyFont="1">
      <alignment horizontal="center" shrinkToFit="0" wrapText="1"/>
    </xf>
    <xf borderId="13" fillId="4" fontId="14" numFmtId="0" xfId="0" applyAlignment="1" applyBorder="1" applyFill="1" applyFont="1">
      <alignment horizontal="center" shrinkToFit="0" wrapText="1"/>
    </xf>
    <xf borderId="13" fillId="0" fontId="14" numFmtId="0" xfId="0" applyAlignment="1" applyBorder="1" applyFont="1">
      <alignment horizontal="center" shrinkToFit="0" wrapText="1"/>
    </xf>
    <xf borderId="13" fillId="5" fontId="15" numFmtId="0" xfId="0" applyAlignment="1" applyBorder="1" applyFill="1" applyFont="1">
      <alignment horizontal="center" shrinkToFit="0" wrapText="1"/>
    </xf>
    <xf borderId="16" fillId="6" fontId="14" numFmtId="0" xfId="0" applyAlignment="1" applyBorder="1" applyFill="1" applyFont="1">
      <alignment horizontal="center" shrinkToFit="0" wrapText="1"/>
    </xf>
    <xf borderId="13" fillId="0" fontId="14" numFmtId="0" xfId="0" applyAlignment="1" applyBorder="1" applyFont="1">
      <alignment horizontal="center" readingOrder="0" shrinkToFit="0" vertical="center" wrapText="1"/>
    </xf>
    <xf borderId="13" fillId="0" fontId="14" numFmtId="0" xfId="0" applyAlignment="1" applyBorder="1" applyFont="1">
      <alignment horizontal="center" shrinkToFit="0" vertical="center" wrapText="1"/>
    </xf>
    <xf borderId="9" fillId="0" fontId="12" numFmtId="0" xfId="0" applyAlignment="1" applyBorder="1" applyFont="1">
      <alignment horizontal="center" readingOrder="0" shrinkToFit="0" vertical="center" wrapText="1"/>
    </xf>
    <xf borderId="12" fillId="0" fontId="16" numFmtId="0" xfId="0" applyAlignment="1" applyBorder="1" applyFont="1">
      <alignment readingOrder="0" shrinkToFit="0" vertical="center" wrapText="1"/>
    </xf>
    <xf borderId="13" fillId="0" fontId="12" numFmtId="0" xfId="0" applyAlignment="1" applyBorder="1" applyFont="1">
      <alignment horizontal="center" readingOrder="0" shrinkToFit="0" vertical="center" wrapText="1"/>
    </xf>
    <xf borderId="13" fillId="0" fontId="12" numFmtId="164" xfId="0" applyAlignment="1" applyBorder="1" applyFont="1" applyNumberFormat="1">
      <alignment horizontal="center" readingOrder="0" shrinkToFit="0" vertical="center" wrapText="1"/>
    </xf>
    <xf borderId="13" fillId="0" fontId="12" numFmtId="165" xfId="0" applyAlignment="1" applyBorder="1" applyFont="1" applyNumberFormat="1">
      <alignment horizontal="center" shrinkToFit="0" vertical="center" wrapText="1"/>
    </xf>
    <xf borderId="13" fillId="7" fontId="17" numFmtId="166" xfId="0" applyAlignment="1" applyBorder="1" applyFill="1" applyFont="1" applyNumberFormat="1">
      <alignment horizontal="center" shrinkToFit="0" vertical="center" wrapText="1"/>
    </xf>
    <xf borderId="13" fillId="0" fontId="12" numFmtId="0" xfId="0" applyAlignment="1" applyBorder="1" applyFont="1">
      <alignment horizontal="center" shrinkToFit="0" vertical="center" wrapText="1"/>
    </xf>
    <xf borderId="13" fillId="7" fontId="12" numFmtId="0" xfId="0" applyAlignment="1" applyBorder="1" applyFont="1">
      <alignment readingOrder="0" shrinkToFit="0" vertical="center" wrapText="1"/>
    </xf>
    <xf borderId="13" fillId="7" fontId="12" numFmtId="0" xfId="0" applyAlignment="1" applyBorder="1" applyFont="1">
      <alignment horizontal="center" readingOrder="0" shrinkToFit="0" vertical="center" wrapText="1"/>
    </xf>
    <xf borderId="13" fillId="0" fontId="1" numFmtId="0" xfId="0" applyAlignment="1" applyBorder="1" applyFont="1">
      <alignment horizontal="center"/>
    </xf>
    <xf borderId="13" fillId="7" fontId="18" numFmtId="0" xfId="0" applyAlignment="1" applyBorder="1" applyFont="1">
      <alignment horizontal="center" readingOrder="0" shrinkToFit="0" vertical="center" wrapText="1"/>
    </xf>
    <xf borderId="13" fillId="0" fontId="12" numFmtId="164" xfId="0" applyAlignment="1" applyBorder="1" applyFont="1" applyNumberFormat="1">
      <alignment horizontal="center" shrinkToFit="0" vertical="center" wrapText="1"/>
    </xf>
    <xf borderId="13" fillId="0" fontId="19" numFmtId="0" xfId="0" applyAlignment="1" applyBorder="1" applyFont="1">
      <alignment horizontal="center" readingOrder="0" shrinkToFit="0" vertical="center" wrapText="1"/>
    </xf>
    <xf borderId="13" fillId="0" fontId="12" numFmtId="167" xfId="0" applyAlignment="1" applyBorder="1" applyFont="1" applyNumberFormat="1">
      <alignment horizontal="center" readingOrder="0" shrinkToFit="0" vertical="center" wrapText="1"/>
    </xf>
    <xf borderId="13" fillId="0" fontId="12" numFmtId="0" xfId="0" applyAlignment="1" applyBorder="1" applyFont="1">
      <alignment vertical="center"/>
    </xf>
    <xf borderId="13" fillId="0" fontId="1" numFmtId="0" xfId="0" applyBorder="1" applyFont="1"/>
    <xf borderId="9" fillId="0" fontId="14" numFmtId="0" xfId="0" applyAlignment="1" applyBorder="1" applyFont="1">
      <alignment shrinkToFit="0" wrapText="1"/>
    </xf>
    <xf borderId="0" fillId="0" fontId="14"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vertical="center" wrapText="1"/>
    </xf>
    <xf borderId="13" fillId="4" fontId="14" numFmtId="0" xfId="0" applyAlignment="1" applyBorder="1" applyFont="1">
      <alignment horizontal="center" shrinkToFit="0" vertical="center" wrapText="1"/>
    </xf>
    <xf borderId="13" fillId="0" fontId="20" numFmtId="0" xfId="0" applyAlignment="1" applyBorder="1" applyFont="1">
      <alignment horizontal="center" shrinkToFit="0" vertical="center" wrapText="1"/>
    </xf>
    <xf borderId="13" fillId="5" fontId="21" numFmtId="0" xfId="0" applyAlignment="1" applyBorder="1" applyFont="1">
      <alignment horizontal="center" shrinkToFit="0" vertical="center" wrapText="1"/>
    </xf>
    <xf borderId="16" fillId="6" fontId="14" numFmtId="0" xfId="0" applyAlignment="1" applyBorder="1" applyFont="1">
      <alignment horizontal="center" shrinkToFit="0" vertical="center" wrapText="1"/>
    </xf>
    <xf borderId="13" fillId="0" fontId="20" numFmtId="0" xfId="0" applyAlignment="1" applyBorder="1" applyFont="1">
      <alignment horizontal="center" readingOrder="0" shrinkToFit="0" vertical="center" wrapText="1"/>
    </xf>
    <xf borderId="13" fillId="0" fontId="14" numFmtId="0" xfId="0" applyAlignment="1" applyBorder="1" applyFont="1">
      <alignment horizontal="center" vertical="center"/>
    </xf>
    <xf borderId="13" fillId="0" fontId="22" numFmtId="0" xfId="0" applyAlignment="1" applyBorder="1" applyFont="1">
      <alignment horizontal="center" readingOrder="0" shrinkToFit="0" vertical="center" wrapText="1"/>
    </xf>
    <xf borderId="13" fillId="0" fontId="22" numFmtId="168" xfId="0" applyAlignment="1" applyBorder="1" applyFont="1" applyNumberFormat="1">
      <alignment horizontal="center" readingOrder="0" shrinkToFit="0" vertical="center" wrapText="1"/>
    </xf>
    <xf borderId="13" fillId="0" fontId="22" numFmtId="165" xfId="0" applyAlignment="1" applyBorder="1" applyFont="1" applyNumberFormat="1">
      <alignment horizontal="center" readingOrder="0" shrinkToFit="0" vertical="center" wrapText="1"/>
    </xf>
    <xf borderId="13" fillId="0" fontId="23" numFmtId="166" xfId="0" applyAlignment="1" applyBorder="1" applyFont="1" applyNumberFormat="1">
      <alignment horizontal="center" shrinkToFit="0" vertical="center" wrapText="1"/>
    </xf>
    <xf borderId="13" fillId="0" fontId="22" numFmtId="0" xfId="0" applyAlignment="1" applyBorder="1" applyFont="1">
      <alignment horizontal="center" shrinkToFit="0" vertical="center" wrapText="1"/>
    </xf>
    <xf borderId="17" fillId="7" fontId="24" numFmtId="0" xfId="0" applyAlignment="1" applyBorder="1" applyFont="1">
      <alignment horizontal="center" readingOrder="0" shrinkToFit="0" vertical="center" wrapText="1"/>
    </xf>
    <xf borderId="11" fillId="7" fontId="24" numFmtId="0" xfId="0" applyAlignment="1" applyBorder="1" applyFont="1">
      <alignment horizontal="center" readingOrder="0" shrinkToFit="0" vertical="center" wrapText="1"/>
    </xf>
    <xf borderId="13" fillId="0" fontId="25" numFmtId="0" xfId="0" applyAlignment="1" applyBorder="1" applyFont="1">
      <alignment horizontal="center" readingOrder="0" shrinkToFit="0" vertical="center" wrapText="1"/>
    </xf>
    <xf borderId="13" fillId="0" fontId="26" numFmtId="0" xfId="0" applyAlignment="1" applyBorder="1" applyFont="1">
      <alignment horizontal="center" readingOrder="0" shrinkToFit="0" vertical="center" wrapText="1"/>
    </xf>
    <xf borderId="13" fillId="0" fontId="22" numFmtId="165" xfId="0" applyAlignment="1" applyBorder="1" applyFont="1" applyNumberFormat="1">
      <alignment horizontal="center" shrinkToFit="0" vertical="center" wrapText="1"/>
    </xf>
    <xf borderId="17" fillId="7" fontId="27" numFmtId="0" xfId="0" applyAlignment="1" applyBorder="1" applyFont="1">
      <alignment horizontal="center" readingOrder="0" shrinkToFit="0" vertical="center" wrapText="1"/>
    </xf>
    <xf borderId="11" fillId="7" fontId="27" numFmtId="0" xfId="0" applyAlignment="1" applyBorder="1" applyFont="1">
      <alignment horizontal="center" readingOrder="0" shrinkToFit="0" vertical="center" wrapText="1"/>
    </xf>
    <xf borderId="13" fillId="7" fontId="28" numFmtId="0" xfId="0" applyAlignment="1" applyBorder="1" applyFont="1">
      <alignment horizontal="center" readingOrder="0" shrinkToFit="0" vertical="center" wrapText="1"/>
    </xf>
    <xf borderId="17" fillId="7" fontId="29" numFmtId="0" xfId="0" applyAlignment="1" applyBorder="1" applyFont="1">
      <alignment horizontal="center" readingOrder="0" shrinkToFit="0" vertical="center" wrapText="1"/>
    </xf>
    <xf borderId="11" fillId="7" fontId="29" numFmtId="0" xfId="0" applyAlignment="1" applyBorder="1" applyFont="1">
      <alignment horizontal="center" readingOrder="0" shrinkToFit="0" vertical="center" wrapText="1"/>
    </xf>
    <xf borderId="13" fillId="0" fontId="12" numFmtId="0" xfId="0" applyAlignment="1" applyBorder="1" applyFont="1">
      <alignment vertical="bottom"/>
    </xf>
    <xf borderId="13" fillId="0" fontId="12" numFmtId="0" xfId="0" applyAlignment="1" applyBorder="1" applyFont="1">
      <alignment vertical="top"/>
    </xf>
    <xf borderId="0" fillId="0" fontId="12" numFmtId="0" xfId="0" applyAlignment="1" applyFont="1">
      <alignment vertical="top"/>
    </xf>
    <xf borderId="0" fillId="0" fontId="1" numFmtId="0" xfId="0" applyAlignment="1" applyFont="1">
      <alignment horizontal="left" readingOrder="0" vertical="center"/>
    </xf>
    <xf borderId="0" fillId="0" fontId="1" numFmtId="0" xfId="0" applyAlignment="1" applyFont="1">
      <alignment horizontal="center"/>
    </xf>
    <xf borderId="12" fillId="0" fontId="30" numFmtId="0" xfId="0" applyAlignment="1" applyBorder="1" applyFont="1">
      <alignment horizontal="center" readingOrder="0" shrinkToFit="0" vertical="center" wrapText="1"/>
    </xf>
    <xf borderId="9" fillId="0" fontId="31" numFmtId="0" xfId="0" applyAlignment="1" applyBorder="1" applyFont="1">
      <alignment horizontal="center" readingOrder="0" shrinkToFit="0" vertical="center" wrapText="1"/>
    </xf>
    <xf borderId="13" fillId="7" fontId="32" numFmtId="0" xfId="0" applyAlignment="1" applyBorder="1" applyFont="1">
      <alignment horizontal="center" readingOrder="0" shrinkToFit="0" vertical="center" wrapText="1"/>
    </xf>
    <xf borderId="9" fillId="0" fontId="12" numFmtId="0" xfId="0" applyAlignment="1" applyBorder="1" applyFont="1">
      <alignment horizontal="center" readingOrder="0" shrinkToFit="0" vertical="center" wrapText="1"/>
    </xf>
    <xf borderId="0" fillId="0" fontId="13" numFmtId="0" xfId="0" applyAlignment="1" applyFont="1">
      <alignment horizontal="center" shrinkToFit="0" wrapText="1"/>
    </xf>
    <xf borderId="13" fillId="0" fontId="20" numFmtId="0" xfId="0" applyAlignment="1" applyBorder="1" applyFont="1">
      <alignment horizontal="center" shrinkToFit="0" vertical="top" wrapText="1"/>
    </xf>
    <xf borderId="13" fillId="5" fontId="33" numFmtId="0" xfId="0" applyAlignment="1" applyBorder="1" applyFont="1">
      <alignment horizontal="center" shrinkToFit="0" vertical="top" wrapText="1"/>
    </xf>
    <xf borderId="16" fillId="6" fontId="14" numFmtId="0" xfId="0" applyAlignment="1" applyBorder="1" applyFont="1">
      <alignment horizontal="center" shrinkToFit="0" vertical="top" wrapText="1"/>
    </xf>
    <xf borderId="13" fillId="0" fontId="20" numFmtId="0" xfId="0" applyAlignment="1" applyBorder="1" applyFont="1">
      <alignment horizontal="center" readingOrder="0" shrinkToFit="0" vertical="top" wrapText="1"/>
    </xf>
    <xf borderId="9" fillId="0" fontId="1" numFmtId="0" xfId="0" applyAlignment="1" applyBorder="1" applyFont="1">
      <alignment horizontal="center" readingOrder="0" vertical="top"/>
    </xf>
    <xf borderId="0" fillId="0" fontId="20" numFmtId="0" xfId="0" applyAlignment="1" applyFont="1">
      <alignment horizontal="center" readingOrder="0" shrinkToFit="0" vertical="top" wrapText="1"/>
    </xf>
    <xf borderId="0" fillId="0" fontId="1" numFmtId="0" xfId="0" applyAlignment="1" applyFont="1">
      <alignment horizontal="center" readingOrder="0" vertical="top"/>
    </xf>
    <xf borderId="13" fillId="0" fontId="34" numFmtId="166" xfId="0" applyAlignment="1" applyBorder="1" applyFont="1" applyNumberFormat="1">
      <alignment horizontal="center" shrinkToFit="0" vertical="center" wrapText="1"/>
    </xf>
    <xf borderId="11" fillId="7" fontId="24" numFmtId="0" xfId="0" applyAlignment="1" applyBorder="1" applyFont="1">
      <alignment horizontal="center" readingOrder="0" shrinkToFit="0" vertical="center" wrapText="1"/>
    </xf>
    <xf borderId="9" fillId="0" fontId="1" numFmtId="0" xfId="0" applyAlignment="1" applyBorder="1" applyFont="1">
      <alignment horizontal="center"/>
    </xf>
    <xf borderId="0" fillId="0" fontId="24" numFmtId="0" xfId="0" applyAlignment="1" applyFont="1">
      <alignment horizontal="center" readingOrder="0" shrinkToFit="0" vertical="center" wrapText="1"/>
    </xf>
    <xf borderId="13" fillId="7" fontId="35" numFmtId="0" xfId="0" applyAlignment="1" applyBorder="1" applyFont="1">
      <alignment horizontal="center" readingOrder="0" shrinkToFit="0" vertical="center" wrapText="1"/>
    </xf>
    <xf borderId="9" fillId="0" fontId="1" numFmtId="0" xfId="0" applyAlignment="1" applyBorder="1" applyFont="1">
      <alignment horizontal="center" vertical="center"/>
    </xf>
    <xf borderId="0" fillId="0" fontId="1" numFmtId="0" xfId="0" applyAlignment="1" applyFont="1">
      <alignment horizontal="center" vertical="center"/>
    </xf>
    <xf borderId="9" fillId="0" fontId="1" numFmtId="0" xfId="0" applyBorder="1" applyFont="1"/>
    <xf borderId="11" fillId="0" fontId="14" numFmtId="0" xfId="0" applyAlignment="1" applyBorder="1" applyFont="1">
      <alignment shrinkToFit="0" wrapText="1"/>
    </xf>
    <xf borderId="13" fillId="4" fontId="14" numFmtId="0" xfId="0" applyAlignment="1" applyBorder="1" applyFont="1">
      <alignment horizontal="center" shrinkToFit="0" vertical="top" wrapText="1"/>
    </xf>
    <xf borderId="13" fillId="0" fontId="1" numFmtId="0" xfId="0" applyAlignment="1" applyBorder="1" applyFont="1">
      <alignment horizontal="center" readingOrder="0" vertical="top"/>
    </xf>
    <xf borderId="13" fillId="0" fontId="1" numFmtId="0" xfId="0" applyAlignment="1" applyBorder="1" applyFont="1">
      <alignment horizontal="center" vertical="center"/>
    </xf>
    <xf borderId="13" fillId="0" fontId="1" numFmtId="0" xfId="0" applyAlignment="1" applyBorder="1" applyFont="1">
      <alignment horizontal="center" readingOrder="0"/>
    </xf>
    <xf borderId="0" fillId="0" fontId="12" numFmtId="0" xfId="0" applyFont="1"/>
    <xf borderId="9" fillId="3" fontId="12" numFmtId="0" xfId="0" applyBorder="1" applyFont="1"/>
    <xf borderId="0" fillId="3" fontId="12" numFmtId="0" xfId="0" applyFont="1"/>
    <xf borderId="13" fillId="4" fontId="12" numFmtId="0" xfId="0" applyBorder="1" applyFont="1"/>
    <xf borderId="12" fillId="0" fontId="12" numFmtId="0" xfId="0" applyBorder="1" applyFont="1"/>
    <xf borderId="18" fillId="5" fontId="12" numFmtId="0" xfId="0" applyBorder="1" applyFont="1"/>
    <xf borderId="19" fillId="6" fontId="12" numFmtId="0" xfId="0" applyBorder="1" applyFont="1"/>
    <xf borderId="9" fillId="0" fontId="14" numFmtId="0" xfId="0" applyAlignment="1" applyBorder="1" applyFont="1">
      <alignment horizontal="center" shrinkToFit="0" vertical="center" wrapText="1"/>
    </xf>
    <xf borderId="13" fillId="0" fontId="36" numFmtId="0" xfId="0" applyAlignment="1" applyBorder="1" applyFont="1">
      <alignment horizontal="center" shrinkToFit="0" vertical="center" wrapText="1"/>
    </xf>
    <xf borderId="13" fillId="7" fontId="12" numFmtId="0" xfId="0" applyAlignment="1" applyBorder="1" applyFont="1">
      <alignment horizontal="center" shrinkToFit="0" vertical="center" wrapText="1"/>
    </xf>
    <xf borderId="13" fillId="7" fontId="12" numFmtId="168" xfId="0" applyAlignment="1" applyBorder="1" applyFont="1" applyNumberFormat="1">
      <alignment horizontal="center" shrinkToFit="0" vertical="center" wrapText="1"/>
    </xf>
    <xf borderId="13" fillId="7" fontId="37" numFmtId="0" xfId="0" applyAlignment="1" applyBorder="1" applyFont="1">
      <alignment horizontal="center" shrinkToFit="0" vertical="center" wrapText="1"/>
    </xf>
    <xf borderId="13" fillId="7" fontId="38" numFmtId="0" xfId="0" applyAlignment="1" applyBorder="1" applyFont="1">
      <alignment horizontal="center" readingOrder="0" shrinkToFit="0" vertical="center" wrapText="1"/>
    </xf>
    <xf borderId="9" fillId="0" fontId="14" numFmtId="0" xfId="0" applyAlignment="1" applyBorder="1" applyFont="1">
      <alignment horizontal="center" vertical="center"/>
    </xf>
    <xf borderId="13" fillId="0" fontId="39" numFmtId="0" xfId="0" applyAlignment="1" applyBorder="1" applyFont="1">
      <alignment horizontal="center" readingOrder="0" shrinkToFit="0" vertical="center" wrapText="1"/>
    </xf>
    <xf borderId="13" fillId="7" fontId="40" numFmtId="0" xfId="0" applyAlignment="1" applyBorder="1" applyFont="1">
      <alignment horizontal="center" readingOrder="0" shrinkToFit="0" vertical="center" wrapText="1"/>
    </xf>
    <xf borderId="13" fillId="0" fontId="12" numFmtId="168" xfId="0" applyAlignment="1" applyBorder="1" applyFont="1" applyNumberFormat="1">
      <alignment horizontal="center" readingOrder="0" shrinkToFit="0" vertical="center" wrapText="1"/>
    </xf>
    <xf borderId="13" fillId="8" fontId="40" numFmtId="0" xfId="0" applyAlignment="1" applyBorder="1" applyFill="1" applyFont="1">
      <alignment horizontal="center" readingOrder="0" shrinkToFit="0" vertical="center" wrapText="1"/>
    </xf>
    <xf borderId="12" fillId="8" fontId="40" numFmtId="0" xfId="0" applyAlignment="1" applyBorder="1" applyFont="1">
      <alignment horizontal="center" readingOrder="0" shrinkToFit="0" vertical="center" wrapText="1"/>
    </xf>
    <xf borderId="13" fillId="7" fontId="12" numFmtId="168" xfId="0" applyAlignment="1" applyBorder="1" applyFont="1" applyNumberFormat="1">
      <alignment horizontal="center" readingOrder="0" shrinkToFit="0" vertical="center" wrapText="1"/>
    </xf>
    <xf borderId="0" fillId="3" fontId="13" numFmtId="0" xfId="0" applyAlignment="1" applyFont="1">
      <alignment horizontal="center" shrinkToFit="0" wrapText="1"/>
    </xf>
    <xf borderId="12" fillId="0" fontId="20" numFmtId="0" xfId="0" applyAlignment="1" applyBorder="1" applyFont="1">
      <alignment horizontal="center" shrinkToFit="0" vertical="center" wrapText="1"/>
    </xf>
    <xf borderId="18" fillId="5" fontId="41" numFmtId="0" xfId="0" applyAlignment="1" applyBorder="1" applyFont="1">
      <alignment horizontal="center" shrinkToFit="0" vertical="center" wrapText="1"/>
    </xf>
    <xf borderId="19" fillId="6" fontId="14" numFmtId="165" xfId="0" applyAlignment="1" applyBorder="1" applyFont="1" applyNumberFormat="1">
      <alignment horizontal="center" shrinkToFit="0" vertical="center" wrapText="1"/>
    </xf>
    <xf borderId="13" fillId="0" fontId="20" numFmtId="0" xfId="0" applyAlignment="1" applyBorder="1" applyFont="1">
      <alignment horizontal="center" shrinkToFit="0" wrapText="1"/>
    </xf>
    <xf borderId="13" fillId="0" fontId="12" numFmtId="168" xfId="0" applyAlignment="1" applyBorder="1" applyFont="1" applyNumberFormat="1">
      <alignment horizontal="center" shrinkToFit="0" vertical="center" wrapText="1"/>
    </xf>
    <xf borderId="13" fillId="7" fontId="37" numFmtId="0" xfId="0" applyAlignment="1" applyBorder="1" applyFont="1">
      <alignment horizontal="center" readingOrder="0" shrinkToFit="0" vertical="center" wrapText="1"/>
    </xf>
    <xf borderId="13" fillId="0" fontId="39" numFmtId="0" xfId="0" applyAlignment="1" applyBorder="1" applyFont="1">
      <alignment horizontal="center" shrinkToFit="0" vertical="center" wrapText="1"/>
    </xf>
    <xf borderId="13" fillId="0" fontId="12" numFmtId="0" xfId="0" applyAlignment="1" applyBorder="1" applyFont="1">
      <alignment horizontal="center" shrinkToFit="0" vertical="center" wrapText="1"/>
    </xf>
    <xf borderId="12" fillId="0" fontId="20" numFmtId="0" xfId="0" applyAlignment="1" applyBorder="1" applyFont="1">
      <alignment horizontal="center" readingOrder="0" shrinkToFit="0" vertical="center" wrapText="1"/>
    </xf>
    <xf borderId="13" fillId="0" fontId="1" numFmtId="0" xfId="0" applyAlignment="1" applyBorder="1" applyFont="1">
      <alignment horizontal="center" readingOrder="0" vertical="center"/>
    </xf>
    <xf borderId="13" fillId="7" fontId="12" numFmtId="165" xfId="0" applyAlignment="1" applyBorder="1" applyFont="1" applyNumberFormat="1">
      <alignment horizontal="center" shrinkToFit="0" vertical="center" wrapText="1"/>
    </xf>
    <xf borderId="13" fillId="0" fontId="1" numFmtId="0" xfId="0" applyAlignment="1" applyBorder="1" applyFont="1">
      <alignment vertical="center"/>
    </xf>
    <xf borderId="0" fillId="0" fontId="12" numFmtId="0" xfId="0" applyAlignment="1" applyFont="1">
      <alignment horizontal="center" vertical="center"/>
    </xf>
    <xf borderId="0" fillId="0" fontId="13" numFmtId="0" xfId="0" applyAlignment="1" applyFont="1">
      <alignment horizontal="center" vertical="center"/>
    </xf>
    <xf borderId="9" fillId="3" fontId="13" numFmtId="0" xfId="0" applyAlignment="1" applyBorder="1" applyFont="1">
      <alignment horizontal="center" shrinkToFit="0" vertical="center" wrapText="1"/>
    </xf>
    <xf borderId="0" fillId="3" fontId="13" numFmtId="0" xfId="0" applyAlignment="1" applyFont="1">
      <alignment horizontal="center" shrinkToFit="0" vertical="center" wrapText="1"/>
    </xf>
    <xf borderId="18" fillId="5" fontId="42" numFmtId="0" xfId="0" applyAlignment="1" applyBorder="1" applyFont="1">
      <alignment horizontal="center" readingOrder="0" shrinkToFit="0" vertical="center" wrapText="1"/>
    </xf>
    <xf borderId="19" fillId="6" fontId="14" numFmtId="0" xfId="0" applyAlignment="1" applyBorder="1" applyFont="1">
      <alignment horizontal="center" readingOrder="0" shrinkToFit="0" vertical="center" wrapText="1"/>
    </xf>
    <xf borderId="13" fillId="0" fontId="12" numFmtId="166" xfId="0" applyAlignment="1" applyBorder="1" applyFont="1" applyNumberFormat="1">
      <alignment horizontal="center" shrinkToFit="0" vertical="center" wrapText="1"/>
    </xf>
    <xf borderId="7" fillId="0" fontId="12" numFmtId="3" xfId="0" applyAlignment="1" applyBorder="1" applyFont="1" applyNumberFormat="1">
      <alignment horizontal="center" vertical="center"/>
    </xf>
    <xf borderId="9" fillId="0" fontId="14" numFmtId="0" xfId="0" applyAlignment="1" applyBorder="1" applyFont="1">
      <alignment horizontal="left" readingOrder="0" shrinkToFit="0" vertical="center" wrapText="1"/>
    </xf>
    <xf borderId="0" fillId="0" fontId="14" numFmtId="0" xfId="0" applyAlignment="1" applyFont="1">
      <alignment horizontal="left" readingOrder="0" shrinkToFit="0" vertical="center" wrapText="1"/>
    </xf>
    <xf borderId="0" fillId="0" fontId="12" numFmtId="0" xfId="0" applyAlignment="1" applyFont="1">
      <alignment horizontal="left" vertical="center"/>
    </xf>
    <xf borderId="9" fillId="0" fontId="14" numFmtId="0" xfId="0" applyAlignment="1" applyBorder="1" applyFont="1">
      <alignment horizontal="left" shrinkToFit="0" vertical="center" wrapText="1"/>
    </xf>
    <xf borderId="0" fillId="0" fontId="14" numFmtId="0" xfId="0" applyAlignment="1" applyFont="1">
      <alignment horizontal="left" shrinkToFit="0" vertical="center" wrapText="1"/>
    </xf>
    <xf borderId="0" fillId="0" fontId="12" numFmtId="0" xfId="0" applyAlignment="1" applyFont="1">
      <alignment horizontal="center" readingOrder="0" vertical="center"/>
    </xf>
    <xf borderId="0" fillId="0" fontId="12" numFmtId="0" xfId="0" applyAlignment="1" applyFont="1">
      <alignment horizontal="center" readingOrder="0" shrinkToFit="0" vertical="center" wrapText="1"/>
    </xf>
    <xf borderId="0" fillId="0" fontId="14" numFmtId="0" xfId="0" applyAlignment="1" applyFont="1">
      <alignment horizontal="center" readingOrder="0" vertical="center"/>
    </xf>
    <xf borderId="13" fillId="7" fontId="35" numFmtId="0" xfId="0" applyAlignment="1" applyBorder="1" applyFont="1">
      <alignment horizontal="center" readingOrder="0" shrinkToFit="0" vertical="center" wrapText="1"/>
    </xf>
    <xf borderId="9" fillId="9" fontId="43" numFmtId="0" xfId="0" applyAlignment="1" applyBorder="1" applyFill="1" applyFont="1">
      <alignment horizontal="center"/>
    </xf>
    <xf borderId="0" fillId="0" fontId="12" numFmtId="0" xfId="0" applyAlignment="1" applyFont="1">
      <alignment vertical="bottom"/>
    </xf>
    <xf borderId="13" fillId="9" fontId="43" numFmtId="0" xfId="0" applyAlignment="1" applyBorder="1" applyFont="1">
      <alignment horizontal="center" shrinkToFit="0" vertical="center" wrapText="1"/>
    </xf>
    <xf borderId="13" fillId="9" fontId="43" numFmtId="0" xfId="0" applyAlignment="1" applyBorder="1" applyFont="1">
      <alignment horizontal="center" vertical="center"/>
    </xf>
    <xf borderId="13" fillId="9" fontId="44" numFmtId="0" xfId="0" applyAlignment="1" applyBorder="1" applyFont="1">
      <alignment horizontal="center" vertical="center"/>
    </xf>
    <xf borderId="13" fillId="0" fontId="44" numFmtId="0" xfId="0" applyAlignment="1" applyBorder="1" applyFont="1">
      <alignment horizontal="center" shrinkToFit="0" vertical="center" wrapText="1"/>
    </xf>
    <xf borderId="13" fillId="0" fontId="44" numFmtId="0" xfId="0" applyAlignment="1" applyBorder="1" applyFont="1">
      <alignment shrinkToFit="0" vertical="center" wrapText="1"/>
    </xf>
    <xf borderId="13" fillId="0" fontId="44" numFmtId="169" xfId="0" applyAlignment="1" applyBorder="1" applyFont="1" applyNumberFormat="1">
      <alignment horizontal="right" vertical="center"/>
    </xf>
    <xf borderId="13" fillId="0" fontId="44" numFmtId="0" xfId="0" applyAlignment="1" applyBorder="1" applyFont="1">
      <alignment horizontal="center" shrinkToFit="0" vertical="center" wrapText="1"/>
    </xf>
    <xf borderId="13" fillId="0" fontId="4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2.jpg"/><Relationship Id="rId2" Type="http://schemas.openxmlformats.org/officeDocument/2006/relationships/image" Target="../media/image10.jpg"/><Relationship Id="rId3"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jpg"/><Relationship Id="rId3"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5.jpg"/><Relationship Id="rId3" Type="http://schemas.openxmlformats.org/officeDocument/2006/relationships/image" Target="../media/image7.jpg"/></Relationships>
</file>

<file path=xl/drawings/_rels/drawing6.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21.jpg"/><Relationship Id="rId3" Type="http://schemas.openxmlformats.org/officeDocument/2006/relationships/image" Target="../media/image8.jp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34.png"/><Relationship Id="rId3"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7.png"/><Relationship Id="rId3"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19.png"/><Relationship Id="rId3"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23.png"/><Relationship Id="rId3" Type="http://schemas.openxmlformats.org/officeDocument/2006/relationships/image" Target="../media/image2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5.jpg"/><Relationship Id="rId2" Type="http://schemas.openxmlformats.org/officeDocument/2006/relationships/image" Target="../media/image26.png"/><Relationship Id="rId3" Type="http://schemas.openxmlformats.org/officeDocument/2006/relationships/image" Target="../media/image29.jpg"/></Relationships>
</file>

<file path=xl/drawings/_rels/drawing13.xml.rels><?xml version="1.0" encoding="UTF-8" standalone="yes"?><Relationships xmlns="http://schemas.openxmlformats.org/package/2006/relationships"><Relationship Id="rId1" Type="http://schemas.openxmlformats.org/officeDocument/2006/relationships/image" Target="../media/image28.jpg"/><Relationship Id="rId2" Type="http://schemas.openxmlformats.org/officeDocument/2006/relationships/image" Target="../media/image35.jpg"/><Relationship Id="rId3" Type="http://schemas.openxmlformats.org/officeDocument/2006/relationships/image" Target="../media/image3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6.jpg"/><Relationship Id="rId2" Type="http://schemas.openxmlformats.org/officeDocument/2006/relationships/image" Target="../media/image32.jpg"/><Relationship Id="rId3" Type="http://schemas.openxmlformats.org/officeDocument/2006/relationships/image" Target="../media/image3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295275" cy="200025"/>
    <xdr:pic>
      <xdr:nvPicPr>
        <xdr:cNvPr id="0" name="image2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200025" cy="200025"/>
    <xdr:pic>
      <xdr:nvPicPr>
        <xdr:cNvPr id="0" name="image10.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200025" cy="20002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1076325" cy="10763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23825" cy="2000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857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200025" cy="200025"/>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20002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200025" cy="200025"/>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228600" cy="200025"/>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200025" cy="200025"/>
    <xdr:pic>
      <xdr:nvPicPr>
        <xdr:cNvPr id="0" name="image21.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200025" cy="200025"/>
    <xdr:pic>
      <xdr:nvPicPr>
        <xdr:cNvPr id="0" name="image8.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714375" cy="80010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962025" cy="962025"/>
    <xdr:pic>
      <xdr:nvPicPr>
        <xdr:cNvPr id="0" name="image34.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962025" cy="962025"/>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200025" cy="20002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80975" cy="200025"/>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180975" cy="2000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800100" cy="80010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638300" cy="9906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1638300" cy="485775"/>
    <xdr:pic>
      <xdr:nvPicPr>
        <xdr:cNvPr id="0" name="image2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800100" cy="800100"/>
    <xdr:pic>
      <xdr:nvPicPr>
        <xdr:cNvPr id="0" name="image2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009650" cy="1009650"/>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962025" cy="96202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857250" cy="857250"/>
    <xdr:pic>
      <xdr:nvPicPr>
        <xdr:cNvPr id="0" name="image30.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257300" cy="1009650"/>
    <xdr:pic>
      <xdr:nvPicPr>
        <xdr:cNvPr id="0" name="image23.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962025" cy="962025"/>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8</xdr:row>
      <xdr:rowOff>0</xdr:rowOff>
    </xdr:from>
    <xdr:ext cx="962025" cy="590550"/>
    <xdr:pic>
      <xdr:nvPicPr>
        <xdr:cNvPr id="0" name="image25.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9</xdr:row>
      <xdr:rowOff>0</xdr:rowOff>
    </xdr:from>
    <xdr:ext cx="962025" cy="771525"/>
    <xdr:pic>
      <xdr:nvPicPr>
        <xdr:cNvPr id="0" name="image26.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10</xdr:row>
      <xdr:rowOff>0</xdr:rowOff>
    </xdr:from>
    <xdr:ext cx="200025" cy="200025"/>
    <xdr:pic>
      <xdr:nvPicPr>
        <xdr:cNvPr id="0" name="image29.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7</xdr:row>
      <xdr:rowOff>0</xdr:rowOff>
    </xdr:from>
    <xdr:ext cx="809625" cy="809625"/>
    <xdr:pic>
      <xdr:nvPicPr>
        <xdr:cNvPr id="0" name="image28.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8</xdr:row>
      <xdr:rowOff>0</xdr:rowOff>
    </xdr:from>
    <xdr:ext cx="723900" cy="904875"/>
    <xdr:pic>
      <xdr:nvPicPr>
        <xdr:cNvPr id="0" name="image35.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0</xdr:rowOff>
    </xdr:from>
    <xdr:ext cx="504825" cy="828675"/>
    <xdr:pic>
      <xdr:nvPicPr>
        <xdr:cNvPr id="0" name="image3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7</xdr:row>
      <xdr:rowOff>0</xdr:rowOff>
    </xdr:from>
    <xdr:ext cx="962025" cy="523875"/>
    <xdr:pic>
      <xdr:nvPicPr>
        <xdr:cNvPr id="0" name="image36.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8</xdr:row>
      <xdr:rowOff>0</xdr:rowOff>
    </xdr:from>
    <xdr:ext cx="962025" cy="685800"/>
    <xdr:pic>
      <xdr:nvPicPr>
        <xdr:cNvPr id="0" name="image32.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0</xdr:rowOff>
    </xdr:from>
    <xdr:ext cx="428625" cy="828675"/>
    <xdr:pic>
      <xdr:nvPicPr>
        <xdr:cNvPr id="0" name="image3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xavieraguilar272727@gmail.com" TargetMode="External"/><Relationship Id="rId2" Type="http://schemas.openxmlformats.org/officeDocument/2006/relationships/hyperlink" Target="mailto:karoldana11@gmail.com" TargetMode="External"/><Relationship Id="rId3" Type="http://schemas.openxmlformats.org/officeDocument/2006/relationships/hyperlink" Target="mailto:korenhernandez1@gmail.com" TargetMode="External"/><Relationship Id="rId4" Type="http://schemas.openxmlformats.org/officeDocument/2006/relationships/hyperlink" Target="mailto:karol27yuli@gmail.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g.com/co/monitores/smart-monitores/32u720sa-w/" TargetMode="External"/><Relationship Id="rId2" Type="http://schemas.openxmlformats.org/officeDocument/2006/relationships/hyperlink" Target="https://www.exito.com/monitor-samsung-ls22d300ganxza-22-pulgadas-ips-ls22d300ganxza-monitor-de-oficina-negro-3214068/p" TargetMode="External"/><Relationship Id="rId3" Type="http://schemas.openxmlformats.org/officeDocument/2006/relationships/hyperlink" Target="https://www.alkosto.com/monitor-asus-238-pulgadas-va249hg-fhd-plano-negro/p/4711387795170"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enovo.com/co/es/p/computadoras-de-escritorio/thinkcentre/thinkcentre-serie-neo/lenovo-thinkcentre-neo-50s-gen-5-intel-sff/12xf002pls" TargetMode="External"/><Relationship Id="rId2" Type="http://schemas.openxmlformats.org/officeDocument/2006/relationships/hyperlink" Target="https://articulo.mercadolibre.com.co/MCO-1351708813-pc-de-escritorio-para-juegos-rog-strix-ga15dk-amd-ryzen-7-5-_JM" TargetMode="External"/><Relationship Id="rId3" Type="http://schemas.openxmlformats.org/officeDocument/2006/relationships/hyperlink" Target="https://www.mercadolibre.com.co/cpu-torre-core-i5-6ta-gen-ram-8gb-ssd-512gb-reacondicionado/up/MCOU331590017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panamericana.com.co/teclado-alambrico-gaming-hyperx-alloy-core-rgb-672682/p" TargetMode="External"/><Relationship Id="rId2" Type="http://schemas.openxmlformats.org/officeDocument/2006/relationships/hyperlink" Target="https://www.alkosto.com/teclado-hp-alambrico-150-basic-negro/p/196548244195" TargetMode="External"/><Relationship Id="rId3" Type="http://schemas.openxmlformats.org/officeDocument/2006/relationships/hyperlink" Target="http://falabella.com.co/" TargetMode="External"/><Relationship Id="rId4" Type="http://schemas.openxmlformats.org/officeDocument/2006/relationships/hyperlink" Target="https://www.falabella.com.co/falabella-co/product/118288451/Teclado-trust-23883-alambrico-primo/118288453"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alkosto.com/mouse-hp-alambrico-optico-100-negro/p/193905461370" TargetMode="External"/><Relationship Id="rId2" Type="http://schemas.openxmlformats.org/officeDocument/2006/relationships/hyperlink" Target="https://www.homecenter.com.co/homecenter-co/product/720572/mouse-optico-esenses-alambrico-usb-om-20-negro/720572/" TargetMode="External"/><Relationship Id="rId3" Type="http://schemas.openxmlformats.org/officeDocument/2006/relationships/hyperlink" Target="https://www.alkosto.com/mouse-logitech-g-alambrico-gaming-lightsync-g203-negro/p/097855155948"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tradeinn.com/techinn/es/msi-placa-base-pro-b650m-p/140345136/p?id_producte=141197689&amp;country=co" TargetMode="External"/><Relationship Id="rId2" Type="http://schemas.openxmlformats.org/officeDocument/2006/relationships/hyperlink" Target="https://www.tradeinn.com/techinn/es/asus-placa-base-prime-z790-p-wifi/141121774/p?id_producte=144199051&amp;country=co" TargetMode="External"/><Relationship Id="rId3" Type="http://schemas.openxmlformats.org/officeDocument/2006/relationships/hyperlink" Target="https://powerdeal.com.co/collections/pc-gamer-ensamblados/products/pc-torre-ghost-amd-ryzen-athlon-3000g-8gb-ssd-500-gb-sata-pd"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radeinn.com/techinn/es/intel-cpu-core-i5-13400f-2.5ghz/140295689/p?id_producte=141074154&amp;country=co" TargetMode="External"/><Relationship Id="rId2" Type="http://schemas.openxmlformats.org/officeDocument/2006/relationships/hyperlink" Target="https://www.mercadolibre.com.co/procesador-intel-core-i513600k-caja-abierta-nuevo/up/MCOU3404820117" TargetMode="External"/><Relationship Id="rId3" Type="http://schemas.openxmlformats.org/officeDocument/2006/relationships/hyperlink" Target="https://powerdeal.com.co/collections/pc-gamer-ensamblados/products/pc-torre-ghost-amd-ryzen-athlon-3000g-8gb-ssd-500-gb-sata-pd"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vantechsystem.com/product/memoria-ram-kingston-fury-impact-ddr4-16gb-portatil-3200mhz/" TargetMode="External"/><Relationship Id="rId2" Type="http://schemas.openxmlformats.org/officeDocument/2006/relationships/hyperlink" Target="https://astrosetups.com.co/store/ram-ddr5-16gb-6000-2x8gb-kingston-fury-beast" TargetMode="External"/><Relationship Id="rId3" Type="http://schemas.openxmlformats.org/officeDocument/2006/relationships/hyperlink" Target="https://www.mercadolibre.com.co/memoria-ram-ddr5-16gb-6000mhz-adata-xpg-lancer-blade-rgb-dimm/p/MCO57721029"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astordata.com.co/shop/snv3s-500g-unidad-de-estado-solido-ssd-kingston-500g-nv3-m-2-2280-pcie-4-0-nvme-4857" TargetMode="External"/><Relationship Id="rId2" Type="http://schemas.openxmlformats.org/officeDocument/2006/relationships/hyperlink" Target="https://www.metrotechnology.co/producto/disco-solido-ssd-1tb-legend-700-pcle-gen3-x4-m-2-2280/" TargetMode="External"/><Relationship Id="rId3" Type="http://schemas.openxmlformats.org/officeDocument/2006/relationships/hyperlink" Target="https://discosolido.com/products/disco-solido-1tb-samsung-990?variant=43899946860719&amp;country=CO&amp;currency=COP"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rcadolibre.com.co/tarjeta-gigabyte-gtx-1650-oc-4gb-ddr6/p/MCO24543433" TargetMode="External"/><Relationship Id="rId2" Type="http://schemas.openxmlformats.org/officeDocument/2006/relationships/hyperlink" Target="https://enjoyvideogames.com.co/product/tarjeta-de-video-msi-ventus-geforce-rtx-3050-6gb-oc/" TargetMode="External"/><Relationship Id="rId3" Type="http://schemas.openxmlformats.org/officeDocument/2006/relationships/hyperlink" Target="https://themark.com.co/producto/tarjeta-de-video-msi-rtx-4060-ventus-2x-8gb-gddr6/"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icrosoft.com/en-in/surface/devices/surface-laptop-5?activetab=pivot:overviewtab" TargetMode="External"/><Relationship Id="rId2" Type="http://schemas.openxmlformats.org/officeDocument/2006/relationships/hyperlink" Target="https://www.lenovo.com" TargetMode="External"/><Relationship Id="rId3" Type="http://schemas.openxmlformats.org/officeDocument/2006/relationships/hyperlink" Target="https://www.mercadolibre.com.co/portatil-hp-victus-core-i513420h-16gb-512gb-ssd-rtx-3050/up/MCOU3534744012"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articulo.mercadolibre.com.co/MCO-1309810379-servidor-lenovo-st50-v2-intel-xeon-e-2324g-16gb-ram-2tb-_JM" TargetMode="External"/><Relationship Id="rId2" Type="http://schemas.openxmlformats.org/officeDocument/2006/relationships/hyperlink" Target="https://articulo.mercadolibre.com.co/MCO-1432710788-dell-optiplex-7040-core-i7-16gb-ssd-512gb-windows-10-pro-_JM" TargetMode="External"/><Relationship Id="rId3" Type="http://schemas.openxmlformats.org/officeDocument/2006/relationships/hyperlink" Target="https://articulo.mercadolibre.com.co/MCO-1555503332-lenovo-thinkcentre-m93p-i5-4th-8gb-ssd-240gb-mini-pc-reacondicionado-_JM"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distrisantcolombia.com/product-page/servidor-hp-proliant-ml310e-gen8-v2-intel-xeon-e3-1220-v3-ram-12gb-dd-1tb" TargetMode="External"/><Relationship Id="rId2" Type="http://schemas.openxmlformats.org/officeDocument/2006/relationships/hyperlink" Target="https://www.mercadolibre.com.co/desktop-lenovo-thinkcentre-neo-50s-g5-core-i5-16gb-512gb/up/MCOU3137849077" TargetMode="External"/><Relationship Id="rId3" Type="http://schemas.openxmlformats.org/officeDocument/2006/relationships/hyperlink" Target="https://www.mercadolibre.com.co/servidor-lenovo-thinkserver-ts440-xeon-ram-16gb-600gbx2-sas/up/MCOU2419922386"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A2" s="1"/>
      <c r="B2" s="1"/>
      <c r="C2" s="1"/>
      <c r="D2" s="1"/>
      <c r="E2" s="1"/>
      <c r="F2" s="1"/>
      <c r="G2" s="1"/>
      <c r="H2" s="1"/>
      <c r="I2" s="1"/>
      <c r="J2" s="1"/>
      <c r="K2" s="1"/>
      <c r="L2" s="1"/>
    </row>
    <row r="3">
      <c r="A3" s="1"/>
      <c r="B3" s="1"/>
      <c r="C3" s="1"/>
      <c r="D3" s="1"/>
      <c r="E3" s="1"/>
      <c r="F3" s="1"/>
      <c r="G3" s="1"/>
      <c r="H3" s="1"/>
      <c r="I3" s="1"/>
      <c r="J3" s="1"/>
      <c r="K3" s="1"/>
      <c r="L3" s="1"/>
    </row>
    <row r="4">
      <c r="A4" s="1"/>
      <c r="B4" s="1"/>
      <c r="C4" s="1"/>
      <c r="D4" s="1"/>
      <c r="E4" s="1"/>
      <c r="F4" s="1"/>
      <c r="G4" s="1"/>
      <c r="H4" s="1"/>
      <c r="I4" s="1"/>
      <c r="J4" s="1"/>
      <c r="K4" s="1"/>
      <c r="L4" s="1"/>
    </row>
    <row r="5">
      <c r="A5" s="1"/>
      <c r="B5" s="1"/>
      <c r="C5" s="1"/>
      <c r="D5" s="1"/>
      <c r="E5" s="1"/>
      <c r="F5" s="1"/>
      <c r="G5" s="1"/>
      <c r="H5" s="1"/>
      <c r="I5" s="1"/>
      <c r="J5" s="1"/>
      <c r="K5" s="1"/>
      <c r="L5" s="1"/>
    </row>
    <row r="6">
      <c r="A6" s="1"/>
      <c r="B6" s="1"/>
      <c r="C6" s="1"/>
      <c r="D6" s="1"/>
      <c r="E6" s="1"/>
      <c r="F6" s="1"/>
      <c r="G6" s="1"/>
      <c r="H6" s="1"/>
      <c r="I6" s="1"/>
      <c r="J6" s="1"/>
      <c r="K6" s="1"/>
      <c r="L6" s="1"/>
    </row>
    <row r="7">
      <c r="A7" s="1"/>
      <c r="B7" s="1"/>
      <c r="C7" s="2" t="s">
        <v>0</v>
      </c>
      <c r="D7" s="3"/>
      <c r="E7" s="3"/>
      <c r="F7" s="3"/>
      <c r="G7" s="4"/>
      <c r="H7" s="1"/>
      <c r="I7" s="1"/>
      <c r="J7" s="1"/>
      <c r="K7" s="1"/>
      <c r="L7" s="1"/>
    </row>
    <row r="8">
      <c r="A8" s="1"/>
      <c r="B8" s="1"/>
      <c r="C8" s="5"/>
      <c r="D8" s="6" t="s">
        <v>1</v>
      </c>
      <c r="G8" s="7"/>
      <c r="H8" s="1"/>
      <c r="I8" s="1"/>
      <c r="J8" s="1"/>
      <c r="K8" s="1"/>
      <c r="L8" s="1"/>
    </row>
    <row r="9">
      <c r="A9" s="1"/>
      <c r="B9" s="1"/>
      <c r="C9" s="5"/>
      <c r="D9" s="8"/>
      <c r="E9" s="8"/>
      <c r="F9" s="8"/>
      <c r="G9" s="7"/>
      <c r="H9" s="1"/>
      <c r="I9" s="1"/>
      <c r="J9" s="1"/>
      <c r="K9" s="1"/>
      <c r="L9" s="1"/>
    </row>
    <row r="10">
      <c r="A10" s="1"/>
      <c r="B10" s="1"/>
      <c r="C10" s="9" t="s">
        <v>2</v>
      </c>
      <c r="G10" s="10"/>
      <c r="H10" s="1"/>
      <c r="I10" s="1"/>
      <c r="J10" s="1"/>
      <c r="K10" s="1"/>
      <c r="L10" s="1"/>
    </row>
    <row r="11">
      <c r="A11" s="1"/>
      <c r="B11" s="1"/>
      <c r="C11" s="9" t="s">
        <v>3</v>
      </c>
      <c r="G11" s="10"/>
      <c r="H11" s="1"/>
      <c r="I11" s="1"/>
      <c r="J11" s="1"/>
      <c r="K11" s="1"/>
      <c r="L11" s="1"/>
    </row>
    <row r="12">
      <c r="A12" s="1"/>
      <c r="B12" s="1"/>
      <c r="C12" s="9" t="s">
        <v>4</v>
      </c>
      <c r="G12" s="10"/>
      <c r="H12" s="1"/>
      <c r="I12" s="1"/>
      <c r="J12" s="1"/>
      <c r="K12" s="1"/>
      <c r="L12" s="1"/>
    </row>
    <row r="13">
      <c r="A13" s="1"/>
      <c r="B13" s="1"/>
      <c r="C13" s="9" t="s">
        <v>5</v>
      </c>
      <c r="G13" s="10"/>
      <c r="H13" s="1"/>
      <c r="I13" s="1"/>
      <c r="J13" s="1"/>
      <c r="K13" s="1"/>
      <c r="L13" s="1"/>
    </row>
    <row r="14">
      <c r="A14" s="1"/>
      <c r="B14" s="1"/>
      <c r="C14" s="9"/>
      <c r="D14" s="11"/>
      <c r="E14" s="11"/>
      <c r="F14" s="11"/>
      <c r="G14" s="12"/>
      <c r="H14" s="1"/>
      <c r="I14" s="1"/>
      <c r="J14" s="1"/>
      <c r="K14" s="1"/>
      <c r="L14" s="1"/>
    </row>
    <row r="15">
      <c r="A15" s="1"/>
      <c r="B15" s="1"/>
      <c r="C15" s="9"/>
      <c r="G15" s="10"/>
      <c r="H15" s="1"/>
      <c r="I15" s="1"/>
      <c r="J15" s="1"/>
      <c r="K15" s="1"/>
      <c r="L15" s="1"/>
    </row>
    <row r="16">
      <c r="A16" s="1"/>
      <c r="B16" s="1"/>
      <c r="C16" s="13" t="s">
        <v>6</v>
      </c>
      <c r="D16" s="14"/>
      <c r="E16" s="14"/>
      <c r="F16" s="14"/>
      <c r="G16" s="15"/>
      <c r="H16" s="1"/>
      <c r="I16" s="1"/>
      <c r="J16" s="1"/>
      <c r="K16" s="1"/>
      <c r="L16" s="1"/>
    </row>
    <row r="17">
      <c r="A17" s="1"/>
      <c r="B17" s="1"/>
      <c r="C17" s="1"/>
      <c r="D17" s="1"/>
      <c r="E17" s="1"/>
      <c r="F17" s="1"/>
      <c r="G17" s="1"/>
      <c r="H17" s="1"/>
      <c r="I17" s="1"/>
      <c r="J17" s="1"/>
      <c r="K17" s="1"/>
      <c r="L17" s="1"/>
    </row>
    <row r="18">
      <c r="A18" s="1"/>
      <c r="B18" s="1"/>
      <c r="C18" s="1"/>
      <c r="D18" s="1"/>
      <c r="E18" s="1"/>
      <c r="F18" s="1"/>
      <c r="G18" s="1"/>
      <c r="H18" s="1"/>
      <c r="I18" s="1"/>
      <c r="J18" s="1"/>
      <c r="K18" s="1"/>
      <c r="L18" s="1"/>
    </row>
    <row r="19">
      <c r="A19" s="1"/>
      <c r="B19" s="1"/>
      <c r="C19" s="1"/>
      <c r="D19" s="1"/>
      <c r="E19" s="1"/>
      <c r="F19" s="1"/>
      <c r="G19" s="1"/>
      <c r="H19" s="1"/>
      <c r="I19" s="1"/>
      <c r="J19" s="1"/>
      <c r="K19" s="1"/>
      <c r="L19" s="1"/>
    </row>
    <row r="20">
      <c r="A20" s="1"/>
      <c r="B20" s="1"/>
      <c r="C20" s="1"/>
      <c r="D20" s="1"/>
      <c r="E20" s="1"/>
      <c r="F20" s="1"/>
      <c r="G20" s="1"/>
      <c r="H20" s="1"/>
      <c r="I20" s="1"/>
      <c r="J20" s="1"/>
      <c r="K20" s="1"/>
      <c r="L20" s="1"/>
    </row>
    <row r="21">
      <c r="A21" s="1"/>
      <c r="B21" s="1"/>
      <c r="C21" s="1"/>
      <c r="D21" s="1"/>
      <c r="E21" s="1"/>
      <c r="F21" s="1"/>
      <c r="G21" s="1"/>
      <c r="H21" s="1"/>
      <c r="I21" s="1"/>
      <c r="J21" s="1"/>
      <c r="K21" s="1"/>
      <c r="L21" s="1"/>
    </row>
    <row r="22">
      <c r="A22" s="1"/>
      <c r="B22" s="1"/>
      <c r="C22" s="1"/>
      <c r="D22" s="1"/>
      <c r="E22" s="1"/>
      <c r="F22" s="1"/>
      <c r="G22" s="1"/>
      <c r="H22" s="1"/>
      <c r="I22" s="1"/>
      <c r="J22" s="1"/>
      <c r="K22" s="1"/>
      <c r="L22" s="1"/>
    </row>
    <row r="23">
      <c r="A23" s="1"/>
      <c r="B23" s="1"/>
      <c r="C23" s="1"/>
      <c r="D23" s="1"/>
      <c r="E23" s="1"/>
      <c r="F23" s="1"/>
      <c r="G23" s="1"/>
      <c r="H23" s="1"/>
      <c r="I23" s="1"/>
      <c r="J23" s="1"/>
      <c r="K23" s="1"/>
      <c r="L23" s="1"/>
    </row>
    <row r="24">
      <c r="A24" s="1"/>
      <c r="B24" s="1"/>
      <c r="C24" s="1"/>
      <c r="D24" s="1"/>
      <c r="E24" s="1"/>
      <c r="F24" s="1"/>
      <c r="G24" s="1"/>
      <c r="H24" s="1"/>
      <c r="I24" s="1"/>
      <c r="J24" s="1"/>
      <c r="K24" s="1"/>
      <c r="L24" s="1"/>
    </row>
    <row r="25">
      <c r="A25" s="1"/>
      <c r="B25" s="1"/>
      <c r="C25" s="1"/>
      <c r="D25" s="1"/>
      <c r="E25" s="1"/>
      <c r="F25" s="1"/>
      <c r="G25" s="1"/>
      <c r="H25" s="1"/>
      <c r="I25" s="1"/>
      <c r="J25" s="1"/>
      <c r="K25" s="1"/>
      <c r="L25" s="1"/>
    </row>
    <row r="26">
      <c r="A26" s="1"/>
      <c r="B26" s="1"/>
      <c r="C26" s="1"/>
      <c r="D26" s="1"/>
      <c r="E26" s="1"/>
      <c r="F26" s="1"/>
      <c r="G26" s="1"/>
      <c r="H26" s="1"/>
      <c r="I26" s="1"/>
      <c r="J26" s="1"/>
      <c r="K26" s="1"/>
      <c r="L26" s="1"/>
    </row>
    <row r="27">
      <c r="A27" s="1"/>
      <c r="B27" s="1"/>
      <c r="C27" s="1"/>
      <c r="D27" s="1"/>
      <c r="E27" s="1"/>
      <c r="F27" s="1"/>
      <c r="G27" s="1"/>
      <c r="H27" s="1"/>
      <c r="I27" s="1"/>
      <c r="J27" s="1"/>
      <c r="K27" s="1"/>
      <c r="L27" s="1"/>
    </row>
    <row r="28">
      <c r="A28" s="1"/>
      <c r="B28" s="1"/>
      <c r="C28" s="1"/>
      <c r="D28" s="1"/>
      <c r="E28" s="1"/>
      <c r="F28" s="1"/>
      <c r="G28" s="1"/>
      <c r="H28" s="1"/>
      <c r="I28" s="1"/>
      <c r="J28" s="1"/>
      <c r="K28" s="1"/>
      <c r="L28" s="1"/>
    </row>
  </sheetData>
  <mergeCells count="8">
    <mergeCell ref="C7:G7"/>
    <mergeCell ref="D8:F8"/>
    <mergeCell ref="C10:G10"/>
    <mergeCell ref="C11:G11"/>
    <mergeCell ref="C12:G12"/>
    <mergeCell ref="C13:G13"/>
    <mergeCell ref="C15:G15"/>
    <mergeCell ref="C16:G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9.75"/>
    <col customWidth="1" min="3" max="3" width="15.0"/>
    <col customWidth="1" min="6" max="6" width="17.25"/>
    <col customWidth="1" min="7" max="7" width="16.13"/>
    <col customWidth="1" min="8" max="8" width="16.25"/>
  </cols>
  <sheetData>
    <row r="1">
      <c r="A1" s="1"/>
      <c r="B1" s="1"/>
      <c r="C1" s="1"/>
      <c r="D1" s="1"/>
      <c r="E1" s="1"/>
      <c r="F1" s="1"/>
      <c r="G1" s="1"/>
      <c r="H1" s="1"/>
      <c r="I1" s="1"/>
      <c r="J1" s="1"/>
      <c r="K1" s="1"/>
      <c r="L1" s="1"/>
      <c r="M1" s="1"/>
      <c r="N1" s="1"/>
      <c r="O1" s="1"/>
    </row>
    <row r="2">
      <c r="A2" s="1"/>
      <c r="B2" s="1"/>
      <c r="C2" s="16" t="s">
        <v>7</v>
      </c>
      <c r="D2" s="17"/>
      <c r="E2" s="17"/>
      <c r="F2" s="17"/>
      <c r="G2" s="17"/>
      <c r="H2" s="17"/>
      <c r="I2" s="18"/>
      <c r="J2" s="1"/>
      <c r="K2" s="1"/>
      <c r="L2" s="1"/>
      <c r="M2" s="1"/>
      <c r="N2" s="1"/>
      <c r="O2" s="1"/>
    </row>
    <row r="3">
      <c r="A3" s="1"/>
      <c r="B3" s="19"/>
      <c r="C3" s="20" t="s">
        <v>8</v>
      </c>
      <c r="D3" s="21" t="s">
        <v>9</v>
      </c>
      <c r="E3" s="22" t="s">
        <v>10</v>
      </c>
      <c r="F3" s="17"/>
      <c r="G3" s="17"/>
      <c r="H3" s="17"/>
      <c r="I3" s="18"/>
      <c r="J3" s="1"/>
      <c r="K3" s="1"/>
      <c r="L3" s="1"/>
      <c r="M3" s="1"/>
      <c r="N3" s="1"/>
      <c r="O3" s="1"/>
    </row>
    <row r="4">
      <c r="A4" s="1"/>
      <c r="B4" s="19"/>
      <c r="C4" s="23"/>
      <c r="D4" s="21" t="s">
        <v>11</v>
      </c>
      <c r="E4" s="22" t="s">
        <v>12</v>
      </c>
      <c r="F4" s="17"/>
      <c r="G4" s="17"/>
      <c r="H4" s="17"/>
      <c r="I4" s="18"/>
      <c r="J4" s="1"/>
      <c r="K4" s="1"/>
      <c r="L4" s="1"/>
      <c r="M4" s="1"/>
      <c r="N4" s="1"/>
      <c r="O4" s="1"/>
    </row>
    <row r="5">
      <c r="A5" s="1"/>
      <c r="B5" s="1"/>
      <c r="C5" s="24"/>
      <c r="D5" s="21" t="s">
        <v>13</v>
      </c>
      <c r="E5" s="22" t="s">
        <v>14</v>
      </c>
      <c r="F5" s="17"/>
      <c r="G5" s="17"/>
      <c r="H5" s="17"/>
      <c r="I5" s="18"/>
      <c r="J5" s="1"/>
      <c r="K5" s="1"/>
      <c r="L5" s="1"/>
      <c r="M5" s="1"/>
      <c r="N5" s="1"/>
      <c r="O5" s="1"/>
    </row>
    <row r="6">
      <c r="A6" s="1"/>
      <c r="B6" s="1"/>
      <c r="C6" s="20" t="s">
        <v>15</v>
      </c>
      <c r="D6" s="21" t="s">
        <v>16</v>
      </c>
      <c r="E6" s="22" t="s">
        <v>17</v>
      </c>
      <c r="F6" s="17"/>
      <c r="G6" s="17"/>
      <c r="H6" s="17"/>
      <c r="I6" s="18"/>
      <c r="J6" s="1"/>
      <c r="K6" s="1"/>
      <c r="L6" s="1"/>
      <c r="M6" s="1"/>
      <c r="N6" s="1"/>
      <c r="O6" s="1"/>
    </row>
    <row r="7">
      <c r="A7" s="1"/>
      <c r="B7" s="1"/>
      <c r="C7" s="23"/>
      <c r="D7" s="21" t="s">
        <v>18</v>
      </c>
      <c r="E7" s="22">
        <v>2025.0</v>
      </c>
      <c r="F7" s="17"/>
      <c r="G7" s="17"/>
      <c r="H7" s="17"/>
      <c r="I7" s="18"/>
      <c r="J7" s="25"/>
      <c r="K7" s="1"/>
      <c r="L7" s="1"/>
      <c r="M7" s="1"/>
      <c r="N7" s="1"/>
      <c r="O7" s="1"/>
    </row>
    <row r="8">
      <c r="A8" s="1"/>
      <c r="B8" s="1"/>
      <c r="C8" s="23"/>
      <c r="D8" s="21" t="s">
        <v>19</v>
      </c>
      <c r="E8" s="26"/>
      <c r="F8" s="17"/>
      <c r="G8" s="17"/>
      <c r="H8" s="17"/>
      <c r="I8" s="18"/>
      <c r="J8" s="1"/>
      <c r="K8" s="1"/>
      <c r="L8" s="1"/>
      <c r="M8" s="1"/>
      <c r="N8" s="1"/>
      <c r="O8" s="1"/>
    </row>
    <row r="9">
      <c r="A9" s="1"/>
      <c r="B9" s="1"/>
      <c r="C9" s="23"/>
      <c r="D9" s="21" t="s">
        <v>20</v>
      </c>
      <c r="E9" s="22" t="s">
        <v>21</v>
      </c>
      <c r="F9" s="17"/>
      <c r="G9" s="17"/>
      <c r="H9" s="17"/>
      <c r="I9" s="18"/>
      <c r="J9" s="1"/>
      <c r="K9" s="1"/>
      <c r="L9" s="1"/>
      <c r="M9" s="1"/>
      <c r="N9" s="1"/>
      <c r="O9" s="1"/>
    </row>
    <row r="10">
      <c r="A10" s="1"/>
      <c r="B10" s="1"/>
      <c r="C10" s="24"/>
      <c r="D10" s="27" t="s">
        <v>22</v>
      </c>
      <c r="E10" s="17"/>
      <c r="F10" s="17"/>
      <c r="G10" s="17"/>
      <c r="H10" s="17"/>
      <c r="I10" s="18"/>
      <c r="J10" s="28"/>
      <c r="K10" s="1"/>
      <c r="L10" s="1"/>
      <c r="M10" s="1"/>
      <c r="N10" s="1"/>
      <c r="O10" s="1"/>
    </row>
    <row r="11">
      <c r="A11" s="1"/>
      <c r="B11" s="1"/>
      <c r="C11" s="20" t="s">
        <v>23</v>
      </c>
      <c r="D11" s="29" t="s">
        <v>24</v>
      </c>
      <c r="E11" s="18"/>
      <c r="F11" s="30" t="s">
        <v>25</v>
      </c>
      <c r="G11" s="30" t="s">
        <v>26</v>
      </c>
      <c r="H11" s="31"/>
      <c r="I11" s="4"/>
      <c r="K11" s="1"/>
      <c r="L11" s="1"/>
      <c r="M11" s="1"/>
      <c r="N11" s="1"/>
      <c r="O11" s="1"/>
    </row>
    <row r="12">
      <c r="A12" s="1"/>
      <c r="B12" s="1"/>
      <c r="C12" s="23"/>
      <c r="D12" s="22" t="s">
        <v>27</v>
      </c>
      <c r="E12" s="18"/>
      <c r="F12" s="32">
        <v>3.195276596E9</v>
      </c>
      <c r="G12" s="33" t="s">
        <v>28</v>
      </c>
      <c r="H12" s="34"/>
      <c r="I12" s="10"/>
      <c r="K12" s="1"/>
      <c r="L12" s="1"/>
      <c r="M12" s="1"/>
      <c r="N12" s="1"/>
      <c r="O12" s="1"/>
    </row>
    <row r="13">
      <c r="A13" s="1"/>
      <c r="B13" s="1"/>
      <c r="C13" s="23"/>
      <c r="D13" s="22" t="s">
        <v>29</v>
      </c>
      <c r="E13" s="18"/>
      <c r="F13" s="32">
        <v>3.224812682E9</v>
      </c>
      <c r="G13" s="33" t="s">
        <v>30</v>
      </c>
      <c r="H13" s="34"/>
      <c r="I13" s="10"/>
      <c r="K13" s="1"/>
      <c r="L13" s="1"/>
      <c r="M13" s="1"/>
      <c r="N13" s="1"/>
      <c r="O13" s="1"/>
    </row>
    <row r="14">
      <c r="A14" s="1"/>
      <c r="B14" s="1"/>
      <c r="C14" s="20" t="s">
        <v>31</v>
      </c>
      <c r="D14" s="29" t="s">
        <v>24</v>
      </c>
      <c r="E14" s="18"/>
      <c r="F14" s="30" t="s">
        <v>32</v>
      </c>
      <c r="G14" s="30" t="s">
        <v>33</v>
      </c>
      <c r="H14" s="34"/>
      <c r="I14" s="10"/>
      <c r="K14" s="1"/>
      <c r="L14" s="1"/>
      <c r="M14" s="1"/>
      <c r="N14" s="1"/>
      <c r="O14" s="1"/>
    </row>
    <row r="15">
      <c r="A15" s="1"/>
      <c r="B15" s="1"/>
      <c r="C15" s="23"/>
      <c r="D15" s="22" t="s">
        <v>34</v>
      </c>
      <c r="E15" s="18"/>
      <c r="F15" s="32" t="s">
        <v>35</v>
      </c>
      <c r="G15" s="35" t="s">
        <v>36</v>
      </c>
      <c r="H15" s="34"/>
      <c r="I15" s="10"/>
      <c r="K15" s="1"/>
      <c r="L15" s="1"/>
      <c r="M15" s="1"/>
      <c r="N15" s="1"/>
      <c r="O15" s="1"/>
    </row>
    <row r="16">
      <c r="A16" s="1"/>
      <c r="B16" s="1"/>
      <c r="C16" s="23"/>
      <c r="D16" s="22" t="s">
        <v>37</v>
      </c>
      <c r="E16" s="18"/>
      <c r="F16" s="32" t="s">
        <v>38</v>
      </c>
      <c r="G16" s="36" t="s">
        <v>39</v>
      </c>
      <c r="H16" s="34"/>
      <c r="I16" s="10"/>
      <c r="K16" s="1"/>
      <c r="L16" s="1"/>
      <c r="M16" s="1"/>
      <c r="N16" s="1"/>
      <c r="O16" s="1"/>
    </row>
    <row r="17">
      <c r="A17" s="1"/>
      <c r="B17" s="1"/>
      <c r="C17" s="23"/>
      <c r="D17" s="22" t="s">
        <v>40</v>
      </c>
      <c r="E17" s="18"/>
      <c r="F17" s="32" t="s">
        <v>41</v>
      </c>
      <c r="G17" s="35" t="s">
        <v>42</v>
      </c>
      <c r="H17" s="34"/>
      <c r="I17" s="10"/>
      <c r="K17" s="1"/>
      <c r="L17" s="1"/>
      <c r="M17" s="1"/>
      <c r="N17" s="1"/>
      <c r="O17" s="1"/>
    </row>
    <row r="18">
      <c r="A18" s="1"/>
      <c r="B18" s="1"/>
      <c r="C18" s="24"/>
      <c r="D18" s="22" t="s">
        <v>43</v>
      </c>
      <c r="E18" s="18"/>
      <c r="F18" s="32" t="s">
        <v>44</v>
      </c>
      <c r="G18" s="35" t="s">
        <v>45</v>
      </c>
      <c r="H18" s="37"/>
      <c r="I18" s="15"/>
      <c r="K18" s="1"/>
      <c r="L18" s="1"/>
      <c r="M18" s="1"/>
      <c r="N18" s="1"/>
      <c r="O18" s="1"/>
    </row>
    <row r="19">
      <c r="A19" s="1"/>
      <c r="B19" s="1"/>
      <c r="C19" s="1"/>
      <c r="D19" s="1"/>
      <c r="K19" s="1"/>
      <c r="L19" s="1"/>
      <c r="M19" s="1"/>
      <c r="N19" s="1"/>
      <c r="O19" s="1"/>
    </row>
    <row r="20">
      <c r="A20" s="1"/>
      <c r="B20" s="1"/>
      <c r="C20" s="1"/>
      <c r="D20" s="1"/>
      <c r="K20" s="1"/>
      <c r="L20" s="1"/>
      <c r="M20" s="1"/>
      <c r="N20" s="1"/>
      <c r="O20" s="1"/>
    </row>
    <row r="21">
      <c r="A21" s="1"/>
      <c r="B21" s="1"/>
      <c r="C21" s="1"/>
      <c r="D21" s="1"/>
      <c r="K21" s="1"/>
      <c r="L21" s="1"/>
      <c r="M21" s="1"/>
      <c r="N21" s="1"/>
      <c r="O21" s="1"/>
    </row>
    <row r="22">
      <c r="A22" s="1"/>
      <c r="B22" s="1"/>
      <c r="C22" s="1"/>
      <c r="D22" s="1"/>
      <c r="K22" s="1"/>
      <c r="L22" s="1"/>
      <c r="M22" s="1"/>
      <c r="N22" s="1"/>
      <c r="O22" s="1"/>
    </row>
    <row r="23">
      <c r="A23" s="1"/>
      <c r="B23" s="1"/>
      <c r="C23" s="1"/>
      <c r="D23" s="1"/>
      <c r="K23" s="1"/>
      <c r="L23" s="1"/>
      <c r="M23" s="1"/>
      <c r="N23" s="1"/>
      <c r="O23" s="1"/>
    </row>
    <row r="24">
      <c r="A24" s="1"/>
      <c r="B24" s="1"/>
      <c r="C24" s="1"/>
      <c r="D24" s="1"/>
      <c r="K24" s="1"/>
      <c r="L24" s="1"/>
      <c r="M24" s="1"/>
      <c r="N24" s="1"/>
      <c r="O24" s="1"/>
    </row>
    <row r="25">
      <c r="A25" s="1"/>
      <c r="B25" s="1"/>
      <c r="C25" s="1"/>
      <c r="D25" s="1"/>
      <c r="K25" s="1"/>
      <c r="L25" s="1"/>
      <c r="M25" s="1"/>
      <c r="N25" s="1"/>
      <c r="O25" s="1"/>
    </row>
    <row r="26">
      <c r="A26" s="1"/>
      <c r="B26" s="1"/>
      <c r="K26" s="1"/>
      <c r="L26" s="1"/>
      <c r="M26" s="1"/>
      <c r="N26" s="1"/>
      <c r="O26" s="1"/>
    </row>
    <row r="27">
      <c r="A27" s="1"/>
      <c r="B27" s="1"/>
      <c r="K27" s="1"/>
      <c r="L27" s="1"/>
      <c r="M27" s="1"/>
      <c r="N27" s="1"/>
      <c r="O27" s="1"/>
    </row>
  </sheetData>
  <mergeCells count="22">
    <mergeCell ref="E7:I7"/>
    <mergeCell ref="E8:I8"/>
    <mergeCell ref="E9:I9"/>
    <mergeCell ref="D10:I10"/>
    <mergeCell ref="C2:I2"/>
    <mergeCell ref="C3:C5"/>
    <mergeCell ref="E3:I3"/>
    <mergeCell ref="E4:I4"/>
    <mergeCell ref="E5:I5"/>
    <mergeCell ref="C6:C10"/>
    <mergeCell ref="E6:I6"/>
    <mergeCell ref="D15:E15"/>
    <mergeCell ref="D16:E16"/>
    <mergeCell ref="D17:E17"/>
    <mergeCell ref="D18:E18"/>
    <mergeCell ref="C11:C13"/>
    <mergeCell ref="D11:E11"/>
    <mergeCell ref="H11:I18"/>
    <mergeCell ref="D12:E12"/>
    <mergeCell ref="D13:E13"/>
    <mergeCell ref="C14:C18"/>
    <mergeCell ref="D14:E14"/>
  </mergeCells>
  <hyperlinks>
    <hyperlink r:id="rId1" ref="G15"/>
    <hyperlink r:id="rId2" ref="G16"/>
    <hyperlink r:id="rId3" ref="G17"/>
    <hyperlink r:id="rId4" ref="G18"/>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7ADF"/>
    <outlinePr summaryBelow="0" summaryRight="0"/>
  </sheetPr>
  <sheetViews>
    <sheetView workbookViewId="0"/>
  </sheetViews>
  <sheetFormatPr customHeight="1" defaultColWidth="12.63" defaultRowHeight="15.75"/>
  <cols>
    <col customWidth="1" min="2" max="2" width="18.75"/>
    <col customWidth="1" min="3" max="3" width="21.5"/>
    <col customWidth="1" min="4" max="4" width="33.5"/>
    <col customWidth="1" min="10" max="10" width="36.25"/>
    <col customWidth="1" min="11" max="11" width="25.0"/>
    <col customWidth="1" min="12" max="12" width="23.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41" t="s">
        <v>48</v>
      </c>
      <c r="B6" s="42" t="s">
        <v>49</v>
      </c>
      <c r="C6" s="42" t="s">
        <v>50</v>
      </c>
      <c r="D6" s="42" t="s">
        <v>51</v>
      </c>
      <c r="E6" s="42" t="s">
        <v>52</v>
      </c>
      <c r="F6" s="43" t="s">
        <v>53</v>
      </c>
      <c r="G6" s="44" t="s">
        <v>54</v>
      </c>
      <c r="H6" s="42" t="s">
        <v>55</v>
      </c>
      <c r="I6" s="42" t="s">
        <v>56</v>
      </c>
      <c r="J6" s="42" t="s">
        <v>57</v>
      </c>
      <c r="K6" s="45" t="s">
        <v>58</v>
      </c>
      <c r="L6" s="45" t="s">
        <v>59</v>
      </c>
    </row>
    <row r="7">
      <c r="A7" s="46" t="s">
        <v>60</v>
      </c>
      <c r="B7" s="47" t="s">
        <v>61</v>
      </c>
      <c r="C7" s="48" t="s">
        <v>62</v>
      </c>
      <c r="D7" s="49" t="s">
        <v>63</v>
      </c>
      <c r="E7" s="50">
        <v>1990000.0</v>
      </c>
      <c r="F7" s="50">
        <f t="shared" ref="F7:F9" si="1">E7*19%</f>
        <v>378100</v>
      </c>
      <c r="G7" s="51">
        <f t="shared" ref="G7:G9" si="2">(E7+F7)/3900</f>
        <v>607.2051282</v>
      </c>
      <c r="H7" s="52">
        <f t="shared" ref="H7:H9" si="3">G7*3900</f>
        <v>2368100</v>
      </c>
      <c r="I7" s="53" t="s">
        <v>64</v>
      </c>
      <c r="J7" s="54" t="s">
        <v>65</v>
      </c>
      <c r="K7" s="55" t="s">
        <v>66</v>
      </c>
      <c r="L7" s="56"/>
    </row>
    <row r="8">
      <c r="A8" s="46" t="s">
        <v>67</v>
      </c>
      <c r="B8" s="47" t="s">
        <v>68</v>
      </c>
      <c r="C8" s="57" t="s">
        <v>69</v>
      </c>
      <c r="D8" s="49" t="s">
        <v>70</v>
      </c>
      <c r="E8" s="58">
        <v>699000.0</v>
      </c>
      <c r="F8" s="50">
        <f t="shared" si="1"/>
        <v>132810</v>
      </c>
      <c r="G8" s="51">
        <f t="shared" si="2"/>
        <v>213.2846154</v>
      </c>
      <c r="H8" s="52">
        <f t="shared" si="3"/>
        <v>831810</v>
      </c>
      <c r="I8" s="53" t="s">
        <v>64</v>
      </c>
      <c r="J8" s="54" t="s">
        <v>71</v>
      </c>
      <c r="K8" s="55" t="s">
        <v>72</v>
      </c>
      <c r="L8" s="56"/>
    </row>
    <row r="9">
      <c r="A9" s="46" t="s">
        <v>73</v>
      </c>
      <c r="B9" s="47" t="s">
        <v>74</v>
      </c>
      <c r="C9" s="59" t="s">
        <v>75</v>
      </c>
      <c r="D9" s="49" t="s">
        <v>76</v>
      </c>
      <c r="E9" s="60">
        <v>449000.0</v>
      </c>
      <c r="F9" s="50">
        <f t="shared" si="1"/>
        <v>85310</v>
      </c>
      <c r="G9" s="51">
        <f t="shared" si="2"/>
        <v>137.0025641</v>
      </c>
      <c r="H9" s="52">
        <f t="shared" si="3"/>
        <v>534310</v>
      </c>
      <c r="I9" s="53" t="s">
        <v>64</v>
      </c>
      <c r="J9" s="54" t="s">
        <v>77</v>
      </c>
      <c r="K9" s="55" t="s">
        <v>78</v>
      </c>
      <c r="L9" s="56"/>
    </row>
    <row r="10">
      <c r="A10" s="61"/>
      <c r="B10" s="61"/>
      <c r="C10" s="61"/>
      <c r="D10" s="61"/>
      <c r="E10" s="61"/>
      <c r="F10" s="61"/>
      <c r="G10" s="61"/>
      <c r="H10" s="61"/>
      <c r="I10" s="61"/>
      <c r="J10" s="61"/>
      <c r="K10" s="61"/>
      <c r="L10" s="62"/>
    </row>
    <row r="11">
      <c r="A11" s="38"/>
      <c r="B11" s="38"/>
      <c r="C11" s="38"/>
      <c r="D11" s="38"/>
      <c r="E11" s="38"/>
      <c r="F11" s="38"/>
      <c r="G11" s="38"/>
      <c r="H11" s="38"/>
      <c r="I11" s="38"/>
      <c r="J11" s="38"/>
      <c r="K11" s="38"/>
    </row>
    <row r="12">
      <c r="A12" s="63" t="s">
        <v>79</v>
      </c>
      <c r="B12" s="17"/>
      <c r="C12" s="17"/>
      <c r="D12" s="17"/>
      <c r="E12" s="17"/>
      <c r="F12" s="17"/>
      <c r="G12" s="17"/>
      <c r="H12" s="17"/>
      <c r="I12" s="17"/>
      <c r="J12" s="18"/>
      <c r="K12" s="64"/>
    </row>
    <row r="13">
      <c r="A13" s="38"/>
      <c r="B13" s="38"/>
      <c r="C13" s="38"/>
      <c r="D13" s="38"/>
      <c r="E13" s="38"/>
      <c r="F13" s="38"/>
      <c r="G13" s="38"/>
      <c r="H13" s="38"/>
      <c r="I13" s="38"/>
      <c r="J13" s="38"/>
      <c r="K13" s="38"/>
    </row>
    <row r="14">
      <c r="A14" s="63" t="s">
        <v>80</v>
      </c>
      <c r="B14" s="17"/>
      <c r="C14" s="17"/>
      <c r="D14" s="17"/>
      <c r="E14" s="17"/>
      <c r="F14" s="17"/>
      <c r="G14" s="17"/>
      <c r="H14" s="17"/>
      <c r="I14" s="17"/>
      <c r="J14" s="18"/>
      <c r="K14" s="64"/>
    </row>
    <row r="15">
      <c r="A15" s="38"/>
      <c r="B15" s="38"/>
      <c r="C15" s="38"/>
      <c r="D15" s="38"/>
      <c r="E15" s="38"/>
      <c r="F15" s="38"/>
      <c r="G15" s="38"/>
      <c r="H15" s="38"/>
      <c r="I15" s="38"/>
      <c r="J15" s="38"/>
      <c r="K15" s="38"/>
    </row>
    <row r="17">
      <c r="B17" s="65" t="s">
        <v>81</v>
      </c>
    </row>
    <row r="18">
      <c r="B18" s="66" t="s">
        <v>82</v>
      </c>
    </row>
  </sheetData>
  <mergeCells count="6">
    <mergeCell ref="D1:H1"/>
    <mergeCell ref="A4:L4"/>
    <mergeCell ref="A12:J12"/>
    <mergeCell ref="A14:J14"/>
    <mergeCell ref="B17:C17"/>
    <mergeCell ref="B18:F32"/>
  </mergeCells>
  <hyperlinks>
    <hyperlink r:id="rId1" ref="C7"/>
    <hyperlink r:id="rId2" ref="C8"/>
    <hyperlink r:id="rId3" ref="C9"/>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1.63"/>
    <col customWidth="1" min="3" max="3" width="23.88"/>
    <col customWidth="1" min="4" max="4" width="40.75"/>
    <col customWidth="1" min="5" max="5" width="13.38"/>
    <col customWidth="1" min="6" max="6" width="12.5"/>
    <col customWidth="1" min="7" max="7" width="9.63"/>
    <col customWidth="1" min="8" max="8" width="13.38"/>
    <col customWidth="1" min="9" max="9" width="15.13"/>
    <col customWidth="1" min="10" max="10" width="32.25"/>
    <col customWidth="1" min="11" max="11" width="15.75"/>
    <col customWidth="1" min="12" max="12" width="14.13"/>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67" t="s">
        <v>48</v>
      </c>
      <c r="B6" s="68" t="s">
        <v>83</v>
      </c>
      <c r="C6" s="68" t="s">
        <v>84</v>
      </c>
      <c r="D6" s="68" t="s">
        <v>85</v>
      </c>
      <c r="E6" s="68" t="s">
        <v>86</v>
      </c>
      <c r="F6" s="69" t="s">
        <v>87</v>
      </c>
      <c r="G6" s="70" t="s">
        <v>88</v>
      </c>
      <c r="H6" s="68" t="s">
        <v>55</v>
      </c>
      <c r="I6" s="68" t="s">
        <v>89</v>
      </c>
      <c r="J6" s="71" t="s">
        <v>90</v>
      </c>
      <c r="K6" s="71" t="s">
        <v>58</v>
      </c>
      <c r="L6" s="71" t="s">
        <v>91</v>
      </c>
    </row>
    <row r="7" ht="84.75" customHeight="1">
      <c r="A7" s="72" t="s">
        <v>60</v>
      </c>
      <c r="B7" s="73" t="s">
        <v>92</v>
      </c>
      <c r="C7" s="59" t="s">
        <v>93</v>
      </c>
      <c r="D7" s="55" t="s">
        <v>94</v>
      </c>
      <c r="E7" s="74">
        <v>3369900.0</v>
      </c>
      <c r="F7" s="74">
        <f t="shared" ref="F7:F9" si="1">E7*19%</f>
        <v>640281</v>
      </c>
      <c r="G7" s="75">
        <f t="shared" ref="G7:G9" si="2">(E7+F7)/3900</f>
        <v>1028.251538</v>
      </c>
      <c r="H7" s="76">
        <f t="shared" ref="H7:H9" si="3">G7*3900</f>
        <v>4010181</v>
      </c>
      <c r="I7" s="77" t="s">
        <v>64</v>
      </c>
      <c r="J7" s="78" t="s">
        <v>95</v>
      </c>
      <c r="K7" s="79" t="s">
        <v>96</v>
      </c>
      <c r="L7" s="56"/>
    </row>
    <row r="8">
      <c r="A8" s="72" t="s">
        <v>67</v>
      </c>
      <c r="B8" s="80" t="s">
        <v>97</v>
      </c>
      <c r="C8" s="81" t="s">
        <v>98</v>
      </c>
      <c r="D8" s="55" t="s">
        <v>99</v>
      </c>
      <c r="E8" s="74">
        <v>9485200.0</v>
      </c>
      <c r="F8" s="74">
        <f t="shared" si="1"/>
        <v>1802188</v>
      </c>
      <c r="G8" s="82">
        <f t="shared" si="2"/>
        <v>2894.202051</v>
      </c>
      <c r="H8" s="76">
        <f t="shared" si="3"/>
        <v>11287388</v>
      </c>
      <c r="I8" s="77" t="s">
        <v>64</v>
      </c>
      <c r="J8" s="83" t="s">
        <v>100</v>
      </c>
      <c r="K8" s="84" t="s">
        <v>101</v>
      </c>
      <c r="L8" s="56"/>
    </row>
    <row r="9">
      <c r="A9" s="72" t="s">
        <v>73</v>
      </c>
      <c r="B9" s="73" t="s">
        <v>102</v>
      </c>
      <c r="C9" s="59" t="s">
        <v>103</v>
      </c>
      <c r="D9" s="85" t="s">
        <v>104</v>
      </c>
      <c r="E9" s="74">
        <v>499900.0</v>
      </c>
      <c r="F9" s="74">
        <f t="shared" si="1"/>
        <v>94981</v>
      </c>
      <c r="G9" s="82">
        <f t="shared" si="2"/>
        <v>152.5335897</v>
      </c>
      <c r="H9" s="76">
        <f t="shared" si="3"/>
        <v>594881</v>
      </c>
      <c r="I9" s="77" t="s">
        <v>64</v>
      </c>
      <c r="J9" s="86" t="s">
        <v>105</v>
      </c>
      <c r="K9" s="87" t="s">
        <v>106</v>
      </c>
      <c r="L9" s="56"/>
    </row>
    <row r="10">
      <c r="A10" s="88"/>
      <c r="B10" s="89"/>
      <c r="C10" s="89"/>
      <c r="D10" s="89"/>
      <c r="E10" s="89"/>
      <c r="F10" s="89"/>
      <c r="G10" s="89"/>
      <c r="H10" s="89"/>
      <c r="I10" s="89"/>
      <c r="J10" s="89"/>
      <c r="K10" s="90"/>
    </row>
    <row r="11">
      <c r="A11" s="38"/>
      <c r="B11" s="38"/>
      <c r="C11" s="38"/>
      <c r="D11" s="38"/>
      <c r="E11" s="38"/>
      <c r="F11" s="38"/>
      <c r="G11" s="38"/>
      <c r="H11" s="38"/>
      <c r="I11" s="38"/>
      <c r="J11" s="38"/>
      <c r="K11" s="38"/>
    </row>
    <row r="12">
      <c r="A12" s="63" t="s">
        <v>107</v>
      </c>
      <c r="B12" s="17"/>
      <c r="C12" s="17"/>
      <c r="D12" s="17"/>
      <c r="E12" s="17"/>
      <c r="F12" s="17"/>
      <c r="G12" s="17"/>
      <c r="H12" s="17"/>
      <c r="I12" s="17"/>
      <c r="J12" s="18"/>
      <c r="K12" s="64"/>
    </row>
    <row r="13">
      <c r="A13" s="38"/>
      <c r="B13" s="38"/>
      <c r="C13" s="38"/>
      <c r="D13" s="38"/>
      <c r="E13" s="38"/>
      <c r="F13" s="38"/>
      <c r="G13" s="38"/>
      <c r="H13" s="38"/>
      <c r="I13" s="38"/>
      <c r="J13" s="38"/>
      <c r="K13" s="38"/>
    </row>
    <row r="14">
      <c r="A14" s="63" t="s">
        <v>108</v>
      </c>
      <c r="B14" s="17"/>
      <c r="C14" s="17"/>
      <c r="D14" s="17"/>
      <c r="E14" s="17"/>
      <c r="F14" s="17"/>
      <c r="G14" s="17"/>
      <c r="H14" s="17"/>
      <c r="I14" s="17"/>
      <c r="J14" s="18"/>
      <c r="K14" s="64"/>
    </row>
    <row r="15">
      <c r="A15" s="38"/>
      <c r="B15" s="38"/>
      <c r="C15" s="38"/>
      <c r="D15" s="38"/>
      <c r="E15" s="38"/>
      <c r="F15" s="38"/>
      <c r="G15" s="38"/>
      <c r="H15" s="38"/>
      <c r="I15" s="38"/>
      <c r="J15" s="38"/>
      <c r="K15" s="38"/>
    </row>
    <row r="16">
      <c r="B16" s="91" t="s">
        <v>109</v>
      </c>
    </row>
    <row r="17">
      <c r="B17" s="66" t="s">
        <v>110</v>
      </c>
    </row>
  </sheetData>
  <mergeCells count="6">
    <mergeCell ref="D1:H1"/>
    <mergeCell ref="A4:L4"/>
    <mergeCell ref="A12:J12"/>
    <mergeCell ref="A14:J14"/>
    <mergeCell ref="B16:C16"/>
    <mergeCell ref="B17:F28"/>
  </mergeCells>
  <hyperlinks>
    <hyperlink r:id="rId1" ref="C7"/>
    <hyperlink r:id="rId2" ref="C8"/>
    <hyperlink r:id="rId3" ref="C9"/>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EDAD"/>
    <outlinePr summaryBelow="0" summaryRight="0"/>
  </sheetPr>
  <sheetViews>
    <sheetView workbookViewId="0"/>
  </sheetViews>
  <sheetFormatPr customHeight="1" defaultColWidth="12.63" defaultRowHeight="15.75"/>
  <cols>
    <col customWidth="1" min="1" max="1" width="14.25"/>
    <col customWidth="1" min="2" max="2" width="22.88"/>
    <col customWidth="1" min="3" max="3" width="18.38"/>
    <col customWidth="1" min="4" max="4" width="38.5"/>
    <col customWidth="1" min="5" max="5" width="13.13"/>
    <col customWidth="1" min="10" max="10" width="43.0"/>
    <col customWidth="1" min="11" max="11" width="25.0"/>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41" t="s">
        <v>48</v>
      </c>
      <c r="B6" s="42" t="s">
        <v>111</v>
      </c>
      <c r="C6" s="42" t="s">
        <v>112</v>
      </c>
      <c r="D6" s="42" t="s">
        <v>113</v>
      </c>
      <c r="E6" s="42" t="s">
        <v>114</v>
      </c>
      <c r="F6" s="43" t="s">
        <v>115</v>
      </c>
      <c r="G6" s="44" t="s">
        <v>116</v>
      </c>
      <c r="H6" s="42" t="s">
        <v>55</v>
      </c>
      <c r="I6" s="42" t="s">
        <v>117</v>
      </c>
      <c r="J6" s="42" t="s">
        <v>118</v>
      </c>
      <c r="K6" s="45" t="s">
        <v>58</v>
      </c>
      <c r="L6" s="45" t="s">
        <v>119</v>
      </c>
      <c r="M6" s="92"/>
    </row>
    <row r="7">
      <c r="A7" s="46" t="s">
        <v>60</v>
      </c>
      <c r="B7" s="47" t="s">
        <v>120</v>
      </c>
      <c r="C7" s="93" t="s">
        <v>121</v>
      </c>
      <c r="D7" s="49" t="s">
        <v>122</v>
      </c>
      <c r="E7" s="50">
        <v>209000.0</v>
      </c>
      <c r="F7" s="50">
        <f t="shared" ref="F7:F9" si="1">E7*19%</f>
        <v>39710</v>
      </c>
      <c r="G7" s="51">
        <f t="shared" ref="G7:G9" si="2">(E7+F7)/3900</f>
        <v>63.77179487</v>
      </c>
      <c r="H7" s="52">
        <f t="shared" ref="H7:H9" si="3">G7*3900</f>
        <v>248710</v>
      </c>
      <c r="I7" s="53" t="s">
        <v>64</v>
      </c>
      <c r="J7" s="55" t="s">
        <v>123</v>
      </c>
      <c r="K7" s="55" t="s">
        <v>124</v>
      </c>
      <c r="L7" s="56"/>
      <c r="M7" s="92"/>
    </row>
    <row r="8">
      <c r="A8" s="46" t="s">
        <v>67</v>
      </c>
      <c r="B8" s="47" t="s">
        <v>125</v>
      </c>
      <c r="C8" s="57" t="s">
        <v>126</v>
      </c>
      <c r="D8" s="49" t="s">
        <v>127</v>
      </c>
      <c r="E8" s="50">
        <v>59900.0</v>
      </c>
      <c r="F8" s="50">
        <f t="shared" si="1"/>
        <v>11381</v>
      </c>
      <c r="G8" s="51">
        <f t="shared" si="2"/>
        <v>18.27717949</v>
      </c>
      <c r="H8" s="52">
        <f t="shared" si="3"/>
        <v>71281</v>
      </c>
      <c r="I8" s="53" t="s">
        <v>64</v>
      </c>
      <c r="J8" s="55" t="s">
        <v>128</v>
      </c>
      <c r="K8" s="55" t="s">
        <v>129</v>
      </c>
      <c r="L8" s="56"/>
      <c r="M8" s="92"/>
    </row>
    <row r="9">
      <c r="A9" s="46" t="s">
        <v>73</v>
      </c>
      <c r="B9" s="94" t="s">
        <v>130</v>
      </c>
      <c r="C9" s="59" t="s">
        <v>131</v>
      </c>
      <c r="D9" s="49" t="s">
        <v>132</v>
      </c>
      <c r="E9" s="60">
        <v>9900.0</v>
      </c>
      <c r="F9" s="50">
        <f t="shared" si="1"/>
        <v>1881</v>
      </c>
      <c r="G9" s="51">
        <f t="shared" si="2"/>
        <v>3.020769231</v>
      </c>
      <c r="H9" s="52">
        <f t="shared" si="3"/>
        <v>11781</v>
      </c>
      <c r="I9" s="53" t="s">
        <v>64</v>
      </c>
      <c r="J9" s="55" t="s">
        <v>133</v>
      </c>
      <c r="K9" s="55" t="s">
        <v>129</v>
      </c>
      <c r="L9" s="56"/>
      <c r="M9" s="92"/>
    </row>
    <row r="10">
      <c r="A10" s="61"/>
      <c r="B10" s="61"/>
      <c r="C10" s="61"/>
      <c r="D10" s="61"/>
      <c r="E10" s="61"/>
      <c r="F10" s="61"/>
      <c r="G10" s="61"/>
      <c r="H10" s="61"/>
      <c r="I10" s="61"/>
      <c r="J10" s="61"/>
      <c r="K10" s="61"/>
      <c r="L10" s="62"/>
    </row>
    <row r="11">
      <c r="A11" s="38"/>
      <c r="B11" s="38"/>
      <c r="C11" s="38"/>
      <c r="D11" s="38"/>
      <c r="E11" s="38"/>
      <c r="F11" s="38"/>
      <c r="G11" s="38"/>
      <c r="H11" s="38"/>
      <c r="I11" s="38"/>
      <c r="J11" s="38"/>
      <c r="K11" s="38"/>
    </row>
    <row r="12">
      <c r="A12" s="63" t="s">
        <v>134</v>
      </c>
      <c r="B12" s="17"/>
      <c r="C12" s="17"/>
      <c r="D12" s="17"/>
      <c r="E12" s="17"/>
      <c r="F12" s="17"/>
      <c r="G12" s="17"/>
      <c r="H12" s="17"/>
      <c r="I12" s="17"/>
      <c r="J12" s="18"/>
      <c r="K12" s="64"/>
    </row>
    <row r="13">
      <c r="A13" s="38"/>
      <c r="B13" s="38"/>
      <c r="C13" s="38"/>
      <c r="D13" s="38"/>
      <c r="E13" s="38"/>
      <c r="F13" s="38"/>
      <c r="G13" s="38"/>
      <c r="H13" s="38"/>
      <c r="I13" s="38"/>
      <c r="J13" s="38"/>
      <c r="K13" s="38"/>
    </row>
    <row r="14">
      <c r="A14" s="63" t="s">
        <v>135</v>
      </c>
      <c r="B14" s="17"/>
      <c r="C14" s="17"/>
      <c r="D14" s="17"/>
      <c r="E14" s="17"/>
      <c r="F14" s="17"/>
      <c r="G14" s="17"/>
      <c r="H14" s="17"/>
      <c r="I14" s="17"/>
      <c r="J14" s="18"/>
      <c r="K14" s="64"/>
    </row>
    <row r="15">
      <c r="A15" s="38"/>
      <c r="B15" s="38"/>
      <c r="C15" s="38"/>
      <c r="D15" s="38"/>
      <c r="E15" s="38"/>
      <c r="F15" s="38"/>
      <c r="G15" s="38"/>
      <c r="H15" s="38"/>
      <c r="I15" s="38"/>
      <c r="J15" s="38"/>
      <c r="K15" s="38"/>
    </row>
    <row r="16">
      <c r="B16" s="66" t="s">
        <v>109</v>
      </c>
    </row>
    <row r="18">
      <c r="B18" s="66" t="s">
        <v>136</v>
      </c>
    </row>
  </sheetData>
  <mergeCells count="6">
    <mergeCell ref="D1:H1"/>
    <mergeCell ref="A4:L4"/>
    <mergeCell ref="A12:J12"/>
    <mergeCell ref="A14:J14"/>
    <mergeCell ref="B16:C16"/>
    <mergeCell ref="B18:F28"/>
  </mergeCells>
  <hyperlinks>
    <hyperlink r:id="rId1" ref="C7"/>
    <hyperlink r:id="rId2" ref="C8"/>
    <hyperlink r:id="rId3" ref="B9"/>
    <hyperlink r:id="rId4" ref="C9"/>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 max="1" width="14.25"/>
    <col customWidth="1" min="2" max="2" width="22.88"/>
    <col customWidth="1" min="3" max="3" width="18.38"/>
    <col customWidth="1" min="4" max="4" width="38.5"/>
    <col customWidth="1" min="5" max="5" width="13.13"/>
    <col customWidth="1" min="10" max="10" width="43.0"/>
    <col customWidth="1" min="11" max="11" width="18.7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41" t="s">
        <v>48</v>
      </c>
      <c r="B6" s="42" t="s">
        <v>137</v>
      </c>
      <c r="C6" s="42" t="s">
        <v>138</v>
      </c>
      <c r="D6" s="42" t="s">
        <v>139</v>
      </c>
      <c r="E6" s="42" t="s">
        <v>140</v>
      </c>
      <c r="F6" s="43" t="s">
        <v>141</v>
      </c>
      <c r="G6" s="44" t="s">
        <v>142</v>
      </c>
      <c r="H6" s="42" t="s">
        <v>55</v>
      </c>
      <c r="I6" s="42" t="s">
        <v>143</v>
      </c>
      <c r="J6" s="42" t="s">
        <v>144</v>
      </c>
      <c r="K6" s="45" t="s">
        <v>58</v>
      </c>
      <c r="L6" s="45" t="s">
        <v>145</v>
      </c>
      <c r="M6" s="92"/>
    </row>
    <row r="7">
      <c r="A7" s="46" t="s">
        <v>60</v>
      </c>
      <c r="B7" s="47" t="s">
        <v>125</v>
      </c>
      <c r="C7" s="93" t="s">
        <v>146</v>
      </c>
      <c r="D7" s="49" t="s">
        <v>147</v>
      </c>
      <c r="E7" s="50">
        <v>29900.0</v>
      </c>
      <c r="F7" s="50">
        <f t="shared" ref="F7:F9" si="1">E7*19%</f>
        <v>5681</v>
      </c>
      <c r="G7" s="51">
        <f t="shared" ref="G7:G9" si="2">(E7+F7)/3900</f>
        <v>9.123333333</v>
      </c>
      <c r="H7" s="52">
        <f t="shared" ref="H7:H9" si="3">G7*3900</f>
        <v>35581</v>
      </c>
      <c r="I7" s="53" t="s">
        <v>64</v>
      </c>
      <c r="J7" s="55" t="s">
        <v>148</v>
      </c>
      <c r="K7" s="55" t="s">
        <v>149</v>
      </c>
      <c r="L7" s="56"/>
      <c r="M7" s="92"/>
    </row>
    <row r="8">
      <c r="A8" s="46" t="s">
        <v>67</v>
      </c>
      <c r="B8" s="47" t="s">
        <v>150</v>
      </c>
      <c r="C8" s="95" t="s">
        <v>151</v>
      </c>
      <c r="D8" s="49" t="s">
        <v>152</v>
      </c>
      <c r="E8" s="50">
        <v>14900.0</v>
      </c>
      <c r="F8" s="50">
        <f t="shared" si="1"/>
        <v>2831</v>
      </c>
      <c r="G8" s="51">
        <f t="shared" si="2"/>
        <v>4.546410256</v>
      </c>
      <c r="H8" s="52">
        <f t="shared" si="3"/>
        <v>17731</v>
      </c>
      <c r="I8" s="53" t="s">
        <v>64</v>
      </c>
      <c r="J8" s="55" t="s">
        <v>153</v>
      </c>
      <c r="K8" s="55" t="s">
        <v>149</v>
      </c>
      <c r="L8" s="56"/>
      <c r="M8" s="92"/>
    </row>
    <row r="9">
      <c r="A9" s="46" t="s">
        <v>73</v>
      </c>
      <c r="B9" s="96" t="s">
        <v>154</v>
      </c>
      <c r="C9" s="59" t="s">
        <v>155</v>
      </c>
      <c r="D9" s="49" t="s">
        <v>156</v>
      </c>
      <c r="E9" s="60">
        <v>99000.0</v>
      </c>
      <c r="F9" s="50">
        <f t="shared" si="1"/>
        <v>18810</v>
      </c>
      <c r="G9" s="51">
        <f t="shared" si="2"/>
        <v>30.20769231</v>
      </c>
      <c r="H9" s="52">
        <f t="shared" si="3"/>
        <v>117810</v>
      </c>
      <c r="I9" s="53" t="s">
        <v>64</v>
      </c>
      <c r="J9" s="55" t="s">
        <v>157</v>
      </c>
      <c r="K9" s="55" t="s">
        <v>149</v>
      </c>
      <c r="L9" s="56"/>
      <c r="M9" s="92"/>
    </row>
    <row r="10">
      <c r="A10" s="61"/>
      <c r="B10" s="61"/>
      <c r="C10" s="61"/>
      <c r="D10" s="61"/>
      <c r="E10" s="61"/>
      <c r="F10" s="61"/>
      <c r="G10" s="61"/>
      <c r="H10" s="61"/>
      <c r="I10" s="61"/>
      <c r="J10" s="61"/>
      <c r="K10" s="61"/>
      <c r="L10" s="62"/>
    </row>
    <row r="11">
      <c r="A11" s="38"/>
      <c r="B11" s="38"/>
      <c r="C11" s="38"/>
      <c r="D11" s="38"/>
      <c r="E11" s="38"/>
      <c r="F11" s="38"/>
      <c r="G11" s="38"/>
      <c r="H11" s="38"/>
      <c r="I11" s="38"/>
      <c r="J11" s="38"/>
      <c r="K11" s="38"/>
    </row>
    <row r="12">
      <c r="A12" s="63" t="s">
        <v>158</v>
      </c>
      <c r="B12" s="17"/>
      <c r="C12" s="17"/>
      <c r="D12" s="17"/>
      <c r="E12" s="17"/>
      <c r="F12" s="17"/>
      <c r="G12" s="17"/>
      <c r="H12" s="17"/>
      <c r="I12" s="17"/>
      <c r="J12" s="18"/>
      <c r="K12" s="64"/>
    </row>
    <row r="13">
      <c r="A13" s="38"/>
      <c r="B13" s="38"/>
      <c r="C13" s="38"/>
      <c r="D13" s="38"/>
      <c r="E13" s="38"/>
      <c r="F13" s="38"/>
      <c r="G13" s="38"/>
      <c r="H13" s="38"/>
      <c r="I13" s="38"/>
      <c r="J13" s="38"/>
      <c r="K13" s="38"/>
    </row>
    <row r="14">
      <c r="A14" s="63" t="s">
        <v>159</v>
      </c>
      <c r="B14" s="17"/>
      <c r="C14" s="17"/>
      <c r="D14" s="17"/>
      <c r="E14" s="17"/>
      <c r="F14" s="17"/>
      <c r="G14" s="17"/>
      <c r="H14" s="17"/>
      <c r="I14" s="17"/>
      <c r="J14" s="18"/>
      <c r="K14" s="64"/>
    </row>
    <row r="15">
      <c r="A15" s="38"/>
      <c r="B15" s="38"/>
      <c r="C15" s="38"/>
      <c r="D15" s="38"/>
      <c r="E15" s="38"/>
      <c r="F15" s="38"/>
      <c r="G15" s="38"/>
      <c r="H15" s="38"/>
      <c r="I15" s="38"/>
      <c r="J15" s="38"/>
      <c r="K15" s="38"/>
    </row>
    <row r="16">
      <c r="B16" s="66" t="s">
        <v>160</v>
      </c>
    </row>
    <row r="18">
      <c r="B18" s="66" t="s">
        <v>161</v>
      </c>
    </row>
  </sheetData>
  <mergeCells count="6">
    <mergeCell ref="D1:H1"/>
    <mergeCell ref="A4:L4"/>
    <mergeCell ref="A12:J12"/>
    <mergeCell ref="A14:J14"/>
    <mergeCell ref="B16:C16"/>
    <mergeCell ref="B18:E27"/>
  </mergeCells>
  <hyperlinks>
    <hyperlink r:id="rId1" ref="C7"/>
    <hyperlink r:id="rId2" ref="C8"/>
    <hyperlink r:id="rId3" ref="C9"/>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B4B4"/>
    <outlinePr summaryBelow="0" summaryRight="0"/>
  </sheetPr>
  <sheetViews>
    <sheetView workbookViewId="0"/>
  </sheetViews>
  <sheetFormatPr customHeight="1" defaultColWidth="12.63" defaultRowHeight="15.75"/>
  <cols>
    <col customWidth="1" min="1" max="1" width="29.38"/>
    <col customWidth="1" min="2" max="2" width="12.88"/>
    <col customWidth="1" min="3" max="3" width="15.0"/>
    <col customWidth="1" min="4" max="4" width="25.25"/>
    <col customWidth="1" min="6" max="6" width="17.38"/>
    <col customWidth="1" min="7" max="7" width="28.75"/>
    <col customWidth="1" min="10" max="10" width="13.0"/>
    <col customWidth="1" min="11" max="11" width="12.88"/>
    <col customWidth="1" min="13" max="13" width="26.5"/>
    <col customWidth="1" min="14" max="14" width="14.75"/>
  </cols>
  <sheetData>
    <row r="1">
      <c r="A1" s="38"/>
      <c r="B1" s="38"/>
      <c r="C1" s="38"/>
      <c r="D1" s="39" t="s">
        <v>46</v>
      </c>
      <c r="I1" s="38"/>
      <c r="J1" s="38"/>
      <c r="K1" s="38"/>
      <c r="M1" s="38"/>
      <c r="N1" s="38"/>
    </row>
    <row r="2">
      <c r="A2" s="38"/>
      <c r="B2" s="38"/>
      <c r="C2" s="38"/>
      <c r="D2" s="38"/>
      <c r="E2" s="38"/>
      <c r="F2" s="38"/>
      <c r="G2" s="38"/>
      <c r="H2" s="38"/>
      <c r="I2" s="38"/>
      <c r="J2" s="38"/>
      <c r="K2" s="38"/>
      <c r="M2" s="38"/>
      <c r="N2" s="38"/>
    </row>
    <row r="3">
      <c r="A3" s="38"/>
      <c r="B3" s="38"/>
      <c r="C3" s="38"/>
      <c r="D3" s="38"/>
      <c r="E3" s="38"/>
      <c r="F3" s="38"/>
      <c r="G3" s="38"/>
      <c r="H3" s="38"/>
      <c r="I3" s="38"/>
      <c r="J3" s="38"/>
      <c r="K3" s="38"/>
      <c r="M3" s="38"/>
      <c r="N3" s="38"/>
    </row>
    <row r="4">
      <c r="A4" s="40" t="s">
        <v>47</v>
      </c>
      <c r="B4" s="17"/>
      <c r="C4" s="17"/>
      <c r="D4" s="17"/>
      <c r="E4" s="17"/>
      <c r="F4" s="17"/>
      <c r="G4" s="17"/>
      <c r="H4" s="17"/>
      <c r="I4" s="17"/>
      <c r="J4" s="17"/>
      <c r="K4" s="17"/>
      <c r="L4" s="18"/>
      <c r="M4" s="97"/>
      <c r="N4" s="97"/>
      <c r="O4" s="97"/>
    </row>
    <row r="5">
      <c r="A5" s="38"/>
      <c r="B5" s="38"/>
      <c r="C5" s="38"/>
      <c r="D5" s="38"/>
      <c r="E5" s="38"/>
      <c r="F5" s="38"/>
      <c r="G5" s="38"/>
      <c r="H5" s="38"/>
      <c r="I5" s="38"/>
      <c r="J5" s="38"/>
      <c r="K5" s="38"/>
      <c r="M5" s="38"/>
      <c r="N5" s="38"/>
    </row>
    <row r="6" ht="51.75" customHeight="1">
      <c r="A6" s="67" t="s">
        <v>48</v>
      </c>
      <c r="B6" s="98" t="s">
        <v>162</v>
      </c>
      <c r="C6" s="98" t="s">
        <v>163</v>
      </c>
      <c r="D6" s="98" t="s">
        <v>164</v>
      </c>
      <c r="E6" s="98" t="s">
        <v>165</v>
      </c>
      <c r="F6" s="99" t="s">
        <v>166</v>
      </c>
      <c r="G6" s="100" t="s">
        <v>167</v>
      </c>
      <c r="H6" s="98" t="s">
        <v>55</v>
      </c>
      <c r="I6" s="98" t="s">
        <v>168</v>
      </c>
      <c r="J6" s="101" t="s">
        <v>169</v>
      </c>
      <c r="K6" s="101" t="s">
        <v>58</v>
      </c>
      <c r="L6" s="102" t="s">
        <v>170</v>
      </c>
      <c r="M6" s="103"/>
      <c r="N6" s="103"/>
      <c r="O6" s="104"/>
    </row>
    <row r="7" ht="63.0" customHeight="1">
      <c r="A7" s="72" t="s">
        <v>60</v>
      </c>
      <c r="B7" s="73" t="s">
        <v>171</v>
      </c>
      <c r="C7" s="81" t="s">
        <v>172</v>
      </c>
      <c r="D7" s="55" t="s">
        <v>173</v>
      </c>
      <c r="E7" s="74">
        <v>504720.0</v>
      </c>
      <c r="F7" s="74">
        <f t="shared" ref="F7:F9" si="1">E7*19%</f>
        <v>95896.8</v>
      </c>
      <c r="G7" s="82">
        <f t="shared" ref="G7:G9" si="2">(E7+F7)/3759.35</f>
        <v>159.7661298</v>
      </c>
      <c r="H7" s="105">
        <f t="shared" ref="H7:H9" si="3">G7*3759.35</f>
        <v>600616.8</v>
      </c>
      <c r="I7" s="77" t="s">
        <v>64</v>
      </c>
      <c r="J7" s="78" t="s">
        <v>174</v>
      </c>
      <c r="K7" s="106" t="s">
        <v>175</v>
      </c>
      <c r="L7" s="107"/>
      <c r="M7" s="108"/>
      <c r="N7" s="108"/>
      <c r="O7" s="92"/>
    </row>
    <row r="8" ht="79.5" customHeight="1">
      <c r="A8" s="72" t="s">
        <v>67</v>
      </c>
      <c r="B8" s="80" t="s">
        <v>171</v>
      </c>
      <c r="C8" s="81" t="s">
        <v>176</v>
      </c>
      <c r="D8" s="109" t="s">
        <v>177</v>
      </c>
      <c r="E8" s="74">
        <v>843511.0</v>
      </c>
      <c r="F8" s="74">
        <f t="shared" si="1"/>
        <v>160267.09</v>
      </c>
      <c r="G8" s="82">
        <f t="shared" si="2"/>
        <v>267.0084163</v>
      </c>
      <c r="H8" s="105">
        <f t="shared" si="3"/>
        <v>1003778.09</v>
      </c>
      <c r="I8" s="77" t="s">
        <v>64</v>
      </c>
      <c r="J8" s="78" t="s">
        <v>178</v>
      </c>
      <c r="K8" s="106" t="s">
        <v>179</v>
      </c>
      <c r="L8" s="110"/>
      <c r="M8" s="108"/>
      <c r="N8" s="108"/>
      <c r="O8" s="111"/>
    </row>
    <row r="9" ht="75.75" customHeight="1">
      <c r="A9" s="72" t="s">
        <v>73</v>
      </c>
      <c r="B9" s="73" t="s">
        <v>180</v>
      </c>
      <c r="C9" s="81" t="s">
        <v>181</v>
      </c>
      <c r="D9" s="85" t="s">
        <v>182</v>
      </c>
      <c r="E9" s="74">
        <v>1255000.0</v>
      </c>
      <c r="F9" s="74">
        <f t="shared" si="1"/>
        <v>238450</v>
      </c>
      <c r="G9" s="82">
        <f t="shared" si="2"/>
        <v>397.2628247</v>
      </c>
      <c r="H9" s="105">
        <f t="shared" si="3"/>
        <v>1493450</v>
      </c>
      <c r="I9" s="77" t="s">
        <v>64</v>
      </c>
      <c r="J9" s="78" t="s">
        <v>183</v>
      </c>
      <c r="K9" s="106" t="s">
        <v>179</v>
      </c>
      <c r="L9" s="107"/>
      <c r="M9" s="108"/>
      <c r="N9" s="108"/>
      <c r="O9" s="92"/>
    </row>
    <row r="10">
      <c r="A10" s="88"/>
      <c r="B10" s="89"/>
      <c r="C10" s="89"/>
      <c r="D10" s="89"/>
      <c r="E10" s="89"/>
      <c r="F10" s="89"/>
      <c r="G10" s="89"/>
      <c r="H10" s="89"/>
      <c r="I10" s="89"/>
      <c r="J10" s="89"/>
      <c r="K10" s="89"/>
      <c r="L10" s="112"/>
      <c r="M10" s="90"/>
      <c r="N10" s="90"/>
    </row>
    <row r="11">
      <c r="A11" s="38"/>
      <c r="B11" s="38"/>
      <c r="C11" s="38"/>
      <c r="D11" s="38"/>
      <c r="E11" s="38"/>
      <c r="F11" s="38"/>
      <c r="G11" s="38"/>
      <c r="H11" s="38"/>
      <c r="I11" s="38"/>
      <c r="J11" s="38"/>
      <c r="K11" s="38"/>
      <c r="M11" s="38"/>
      <c r="N11" s="38"/>
    </row>
    <row r="12">
      <c r="A12" s="63" t="s">
        <v>184</v>
      </c>
      <c r="B12" s="17"/>
      <c r="C12" s="17"/>
      <c r="D12" s="17"/>
      <c r="E12" s="17"/>
      <c r="F12" s="17"/>
      <c r="G12" s="17"/>
      <c r="H12" s="17"/>
      <c r="I12" s="17"/>
      <c r="J12" s="18"/>
      <c r="K12" s="64"/>
      <c r="M12" s="113"/>
      <c r="N12" s="64"/>
    </row>
    <row r="13">
      <c r="A13" s="38"/>
      <c r="B13" s="38"/>
      <c r="C13" s="38"/>
      <c r="D13" s="38"/>
      <c r="E13" s="38"/>
      <c r="F13" s="38"/>
      <c r="G13" s="38"/>
      <c r="H13" s="38"/>
      <c r="I13" s="38"/>
      <c r="J13" s="38"/>
      <c r="K13" s="38"/>
      <c r="M13" s="38"/>
      <c r="N13" s="38"/>
    </row>
    <row r="14">
      <c r="A14" s="63" t="s">
        <v>185</v>
      </c>
      <c r="B14" s="17"/>
      <c r="C14" s="17"/>
      <c r="D14" s="17"/>
      <c r="E14" s="17"/>
      <c r="F14" s="17"/>
      <c r="G14" s="17"/>
      <c r="H14" s="17"/>
      <c r="I14" s="17"/>
      <c r="J14" s="18"/>
      <c r="K14" s="64"/>
      <c r="M14" s="113"/>
      <c r="N14" s="64"/>
    </row>
    <row r="16">
      <c r="A16" s="65" t="s">
        <v>186</v>
      </c>
    </row>
    <row r="17">
      <c r="A17" s="66" t="s">
        <v>187</v>
      </c>
    </row>
  </sheetData>
  <mergeCells count="5">
    <mergeCell ref="D1:H1"/>
    <mergeCell ref="A4:L4"/>
    <mergeCell ref="A12:J12"/>
    <mergeCell ref="A14:J14"/>
    <mergeCell ref="A17:D22"/>
  </mergeCells>
  <hyperlinks>
    <hyperlink r:id="rId1" ref="C7"/>
    <hyperlink r:id="rId2" ref="C8"/>
    <hyperlink r:id="rId3" ref="C9"/>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D0B9"/>
    <outlinePr summaryBelow="0" summaryRight="0"/>
  </sheetPr>
  <sheetViews>
    <sheetView workbookViewId="0"/>
  </sheetViews>
  <sheetFormatPr customHeight="1" defaultColWidth="12.63" defaultRowHeight="15.75"/>
  <cols>
    <col customWidth="1" min="3" max="3" width="21.88"/>
    <col customWidth="1" min="4" max="4" width="25.25"/>
    <col customWidth="1" min="10" max="10" width="28.13"/>
    <col customWidth="1" min="11" max="11" width="20.63"/>
    <col customWidth="1" min="12" max="12" width="21.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114" t="s">
        <v>48</v>
      </c>
      <c r="B6" s="98" t="s">
        <v>188</v>
      </c>
      <c r="C6" s="98" t="s">
        <v>189</v>
      </c>
      <c r="D6" s="98" t="s">
        <v>190</v>
      </c>
      <c r="E6" s="101" t="s">
        <v>191</v>
      </c>
      <c r="F6" s="99" t="s">
        <v>192</v>
      </c>
      <c r="G6" s="100" t="s">
        <v>193</v>
      </c>
      <c r="H6" s="98" t="s">
        <v>55</v>
      </c>
      <c r="I6" s="98" t="s">
        <v>194</v>
      </c>
      <c r="J6" s="101" t="s">
        <v>195</v>
      </c>
      <c r="K6" s="101" t="s">
        <v>58</v>
      </c>
      <c r="L6" s="115" t="s">
        <v>196</v>
      </c>
    </row>
    <row r="7">
      <c r="A7" s="72" t="s">
        <v>60</v>
      </c>
      <c r="B7" s="73" t="s">
        <v>171</v>
      </c>
      <c r="C7" s="81" t="s">
        <v>197</v>
      </c>
      <c r="D7" s="55" t="s">
        <v>198</v>
      </c>
      <c r="E7" s="74">
        <v>567775.0</v>
      </c>
      <c r="F7" s="74">
        <f t="shared" ref="F7:F9" si="1">E7*19%</f>
        <v>107877.25</v>
      </c>
      <c r="G7" s="82">
        <f t="shared" ref="G7:G9" si="2">(E7+F7)/3759</f>
        <v>179.7425512</v>
      </c>
      <c r="H7" s="105">
        <f t="shared" ref="H7:H9" si="3">G7*3759</f>
        <v>675652.25</v>
      </c>
      <c r="I7" s="77" t="s">
        <v>64</v>
      </c>
      <c r="J7" s="78" t="s">
        <v>199</v>
      </c>
      <c r="K7" s="106" t="s">
        <v>200</v>
      </c>
      <c r="L7" s="56"/>
    </row>
    <row r="8">
      <c r="A8" s="72" t="s">
        <v>67</v>
      </c>
      <c r="B8" s="80" t="s">
        <v>201</v>
      </c>
      <c r="C8" s="81" t="s">
        <v>202</v>
      </c>
      <c r="D8" s="109" t="s">
        <v>203</v>
      </c>
      <c r="E8" s="74">
        <v>809919.0</v>
      </c>
      <c r="F8" s="74">
        <f t="shared" si="1"/>
        <v>153884.61</v>
      </c>
      <c r="G8" s="82">
        <f t="shared" si="2"/>
        <v>256.3989385</v>
      </c>
      <c r="H8" s="105">
        <f t="shared" si="3"/>
        <v>963803.61</v>
      </c>
      <c r="I8" s="77" t="s">
        <v>64</v>
      </c>
      <c r="J8" s="78" t="s">
        <v>204</v>
      </c>
      <c r="K8" s="106" t="s">
        <v>205</v>
      </c>
      <c r="L8" s="116"/>
    </row>
    <row r="9">
      <c r="A9" s="72" t="s">
        <v>73</v>
      </c>
      <c r="B9" s="73" t="s">
        <v>171</v>
      </c>
      <c r="C9" s="81" t="s">
        <v>181</v>
      </c>
      <c r="D9" s="85" t="s">
        <v>206</v>
      </c>
      <c r="E9" s="74">
        <v>754574.0</v>
      </c>
      <c r="F9" s="74">
        <f t="shared" si="1"/>
        <v>143369.06</v>
      </c>
      <c r="G9" s="82">
        <f t="shared" si="2"/>
        <v>238.878175</v>
      </c>
      <c r="H9" s="105">
        <f t="shared" si="3"/>
        <v>897943.06</v>
      </c>
      <c r="I9" s="77" t="s">
        <v>64</v>
      </c>
      <c r="J9" s="78" t="s">
        <v>207</v>
      </c>
      <c r="K9" s="106" t="s">
        <v>205</v>
      </c>
      <c r="L9" s="56"/>
    </row>
    <row r="10">
      <c r="A10" s="88"/>
      <c r="B10" s="89"/>
      <c r="C10" s="89"/>
      <c r="D10" s="89"/>
      <c r="E10" s="89"/>
      <c r="F10" s="89"/>
      <c r="G10" s="89"/>
      <c r="H10" s="89"/>
      <c r="I10" s="89"/>
      <c r="J10" s="89"/>
      <c r="K10" s="89"/>
      <c r="L10" s="62"/>
    </row>
    <row r="11">
      <c r="A11" s="38"/>
      <c r="B11" s="38"/>
      <c r="C11" s="38"/>
      <c r="D11" s="38"/>
      <c r="E11" s="38"/>
      <c r="F11" s="38"/>
      <c r="G11" s="38"/>
      <c r="H11" s="38"/>
      <c r="I11" s="38"/>
      <c r="J11" s="38"/>
      <c r="K11" s="38"/>
    </row>
    <row r="12">
      <c r="A12" s="63" t="s">
        <v>208</v>
      </c>
      <c r="B12" s="17"/>
      <c r="C12" s="17"/>
      <c r="D12" s="17"/>
      <c r="E12" s="17"/>
      <c r="F12" s="17"/>
      <c r="G12" s="17"/>
      <c r="H12" s="17"/>
      <c r="I12" s="17"/>
      <c r="J12" s="18"/>
      <c r="K12" s="64"/>
    </row>
    <row r="13">
      <c r="A13" s="38"/>
      <c r="B13" s="38"/>
      <c r="C13" s="38"/>
      <c r="D13" s="38"/>
      <c r="E13" s="38"/>
      <c r="F13" s="38"/>
      <c r="G13" s="38"/>
      <c r="H13" s="38"/>
      <c r="I13" s="38"/>
      <c r="J13" s="38"/>
      <c r="K13" s="38"/>
    </row>
    <row r="14">
      <c r="A14" s="63" t="s">
        <v>209</v>
      </c>
      <c r="B14" s="17"/>
      <c r="C14" s="17"/>
      <c r="D14" s="17"/>
      <c r="E14" s="17"/>
      <c r="F14" s="17"/>
      <c r="G14" s="17"/>
      <c r="H14" s="17"/>
      <c r="I14" s="17"/>
      <c r="J14" s="18"/>
      <c r="K14" s="64"/>
    </row>
    <row r="16">
      <c r="A16" s="65" t="s">
        <v>186</v>
      </c>
    </row>
    <row r="17">
      <c r="A17" s="66" t="s">
        <v>210</v>
      </c>
    </row>
    <row r="23">
      <c r="A23" s="66"/>
    </row>
  </sheetData>
  <mergeCells count="6">
    <mergeCell ref="D1:H1"/>
    <mergeCell ref="A4:L4"/>
    <mergeCell ref="A12:J12"/>
    <mergeCell ref="A14:J14"/>
    <mergeCell ref="A17:D22"/>
    <mergeCell ref="A23:D28"/>
  </mergeCells>
  <hyperlinks>
    <hyperlink r:id="rId1" ref="C7"/>
    <hyperlink r:id="rId2" ref="C8"/>
    <hyperlink r:id="rId3" ref="C9"/>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3" max="3" width="21.88"/>
    <col customWidth="1" min="4" max="4" width="25.25"/>
    <col customWidth="1" min="10" max="10" width="43.88"/>
    <col customWidth="1" min="11" max="11" width="28.13"/>
    <col customWidth="1" min="12" max="12" width="21.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114" t="s">
        <v>48</v>
      </c>
      <c r="B6" s="98" t="s">
        <v>211</v>
      </c>
      <c r="C6" s="98" t="s">
        <v>212</v>
      </c>
      <c r="D6" s="98" t="s">
        <v>213</v>
      </c>
      <c r="E6" s="101" t="s">
        <v>214</v>
      </c>
      <c r="F6" s="99" t="s">
        <v>215</v>
      </c>
      <c r="G6" s="100" t="s">
        <v>216</v>
      </c>
      <c r="H6" s="98" t="s">
        <v>55</v>
      </c>
      <c r="I6" s="98" t="s">
        <v>217</v>
      </c>
      <c r="J6" s="101" t="s">
        <v>218</v>
      </c>
      <c r="K6" s="101" t="s">
        <v>58</v>
      </c>
      <c r="L6" s="115" t="s">
        <v>219</v>
      </c>
    </row>
    <row r="7" ht="63.0" customHeight="1">
      <c r="A7" s="72" t="s">
        <v>60</v>
      </c>
      <c r="B7" s="73" t="s">
        <v>220</v>
      </c>
      <c r="C7" s="81" t="s">
        <v>221</v>
      </c>
      <c r="D7" s="55" t="s">
        <v>222</v>
      </c>
      <c r="E7" s="74">
        <v>217890.0</v>
      </c>
      <c r="F7" s="74">
        <f t="shared" ref="F7:F9" si="1">E7*19%</f>
        <v>41399.1</v>
      </c>
      <c r="G7" s="82">
        <f t="shared" ref="G7:G9" si="2">(E7+F7)/3759</f>
        <v>68.97821229</v>
      </c>
      <c r="H7" s="105">
        <f t="shared" ref="H7:H9" si="3">G7*3759</f>
        <v>259289.1</v>
      </c>
      <c r="I7" s="77" t="s">
        <v>64</v>
      </c>
      <c r="J7" s="78" t="s">
        <v>223</v>
      </c>
      <c r="K7" s="106" t="s">
        <v>224</v>
      </c>
      <c r="L7" s="117"/>
    </row>
    <row r="8" ht="79.5" customHeight="1">
      <c r="A8" s="72" t="s">
        <v>67</v>
      </c>
      <c r="B8" s="80" t="s">
        <v>225</v>
      </c>
      <c r="C8" s="81" t="s">
        <v>226</v>
      </c>
      <c r="D8" s="109" t="s">
        <v>227</v>
      </c>
      <c r="E8" s="74">
        <v>289980.0</v>
      </c>
      <c r="F8" s="74">
        <f t="shared" si="1"/>
        <v>55096.2</v>
      </c>
      <c r="G8" s="82">
        <f t="shared" si="2"/>
        <v>91.8</v>
      </c>
      <c r="H8" s="105">
        <f t="shared" si="3"/>
        <v>345076.2</v>
      </c>
      <c r="I8" s="77" t="s">
        <v>64</v>
      </c>
      <c r="J8" s="78" t="s">
        <v>228</v>
      </c>
      <c r="K8" s="106" t="s">
        <v>224</v>
      </c>
      <c r="L8" s="116"/>
    </row>
    <row r="9" ht="75.75" customHeight="1">
      <c r="A9" s="72" t="s">
        <v>73</v>
      </c>
      <c r="B9" s="73" t="s">
        <v>201</v>
      </c>
      <c r="C9" s="81" t="s">
        <v>229</v>
      </c>
      <c r="D9" s="85" t="s">
        <v>230</v>
      </c>
      <c r="E9" s="74">
        <v>518400.0</v>
      </c>
      <c r="F9" s="74">
        <f t="shared" si="1"/>
        <v>98496</v>
      </c>
      <c r="G9" s="82">
        <f t="shared" si="2"/>
        <v>164.1117318</v>
      </c>
      <c r="H9" s="105">
        <f t="shared" si="3"/>
        <v>616896</v>
      </c>
      <c r="I9" s="77" t="s">
        <v>64</v>
      </c>
      <c r="J9" s="78" t="s">
        <v>231</v>
      </c>
      <c r="K9" s="106" t="s">
        <v>232</v>
      </c>
      <c r="L9" s="56"/>
    </row>
    <row r="10">
      <c r="A10" s="88"/>
      <c r="B10" s="89"/>
      <c r="C10" s="89"/>
      <c r="D10" s="89"/>
      <c r="E10" s="89"/>
      <c r="F10" s="89"/>
      <c r="G10" s="89"/>
      <c r="H10" s="89"/>
      <c r="I10" s="89"/>
      <c r="J10" s="89"/>
      <c r="K10" s="89"/>
      <c r="L10" s="62"/>
    </row>
    <row r="11">
      <c r="A11" s="38"/>
      <c r="B11" s="38"/>
      <c r="C11" s="38"/>
      <c r="D11" s="38"/>
      <c r="E11" s="38"/>
      <c r="F11" s="38"/>
      <c r="G11" s="38"/>
      <c r="H11" s="38"/>
      <c r="I11" s="38"/>
      <c r="J11" s="38"/>
      <c r="K11" s="38"/>
    </row>
    <row r="12">
      <c r="A12" s="63" t="s">
        <v>233</v>
      </c>
      <c r="B12" s="17"/>
      <c r="C12" s="17"/>
      <c r="D12" s="17"/>
      <c r="E12" s="17"/>
      <c r="F12" s="17"/>
      <c r="G12" s="17"/>
      <c r="H12" s="17"/>
      <c r="I12" s="17"/>
      <c r="J12" s="18"/>
      <c r="K12" s="64"/>
    </row>
    <row r="13">
      <c r="A13" s="38"/>
      <c r="B13" s="38"/>
      <c r="C13" s="38"/>
      <c r="D13" s="38"/>
      <c r="E13" s="38"/>
      <c r="F13" s="38"/>
      <c r="G13" s="38"/>
      <c r="H13" s="38"/>
      <c r="I13" s="38"/>
      <c r="J13" s="38"/>
      <c r="K13" s="38"/>
    </row>
    <row r="14">
      <c r="A14" s="63" t="s">
        <v>234</v>
      </c>
      <c r="B14" s="17"/>
      <c r="C14" s="17"/>
      <c r="D14" s="17"/>
      <c r="E14" s="17"/>
      <c r="F14" s="17"/>
      <c r="G14" s="17"/>
      <c r="H14" s="17"/>
      <c r="I14" s="17"/>
      <c r="J14" s="18"/>
      <c r="K14" s="64"/>
    </row>
    <row r="16">
      <c r="A16" s="65" t="s">
        <v>186</v>
      </c>
    </row>
    <row r="17">
      <c r="A17" s="66" t="s">
        <v>235</v>
      </c>
    </row>
  </sheetData>
  <mergeCells count="5">
    <mergeCell ref="D1:H1"/>
    <mergeCell ref="A4:L4"/>
    <mergeCell ref="A12:J12"/>
    <mergeCell ref="A14:J14"/>
    <mergeCell ref="A17:D22"/>
  </mergeCells>
  <hyperlinks>
    <hyperlink r:id="rId1" ref="C7"/>
    <hyperlink r:id="rId2" ref="C8"/>
    <hyperlink r:id="rId3" location="polycard_client=search-nordic&amp;search_layout=stack&amp;position=9&amp;type=product&amp;tracking_id=b8bb895d-9c1f-48c9-b00c-96145a8c596c&amp;wid=MCO1735564051&amp;sid=search" ref="C9"/>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BE5A"/>
    <outlinePr summaryBelow="0" summaryRight="0"/>
  </sheetPr>
  <sheetViews>
    <sheetView workbookViewId="0"/>
  </sheetViews>
  <sheetFormatPr customHeight="1" defaultColWidth="12.63" defaultRowHeight="15.75"/>
  <cols>
    <col customWidth="1" min="3" max="3" width="21.88"/>
    <col customWidth="1" min="4" max="4" width="25.25"/>
    <col customWidth="1" min="10" max="11" width="38.75"/>
    <col customWidth="1" min="12" max="12" width="21.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114" t="s">
        <v>48</v>
      </c>
      <c r="B6" s="98" t="s">
        <v>236</v>
      </c>
      <c r="C6" s="98" t="s">
        <v>237</v>
      </c>
      <c r="D6" s="98" t="s">
        <v>238</v>
      </c>
      <c r="E6" s="101" t="s">
        <v>239</v>
      </c>
      <c r="F6" s="99" t="s">
        <v>240</v>
      </c>
      <c r="G6" s="100" t="s">
        <v>241</v>
      </c>
      <c r="H6" s="98" t="s">
        <v>55</v>
      </c>
      <c r="I6" s="98" t="s">
        <v>242</v>
      </c>
      <c r="J6" s="101" t="s">
        <v>243</v>
      </c>
      <c r="K6" s="101" t="s">
        <v>58</v>
      </c>
      <c r="L6" s="115" t="s">
        <v>244</v>
      </c>
    </row>
    <row r="7" ht="63.0" customHeight="1">
      <c r="A7" s="72" t="s">
        <v>60</v>
      </c>
      <c r="B7" s="73" t="s">
        <v>245</v>
      </c>
      <c r="C7" s="81" t="s">
        <v>246</v>
      </c>
      <c r="D7" s="55" t="s">
        <v>247</v>
      </c>
      <c r="E7" s="74">
        <v>191241.0</v>
      </c>
      <c r="F7" s="74">
        <f t="shared" ref="F7:F9" si="1">E7*19%</f>
        <v>36335.79</v>
      </c>
      <c r="G7" s="82">
        <f t="shared" ref="G7:G9" si="2">(E7+F7)/3759</f>
        <v>60.54184358</v>
      </c>
      <c r="H7" s="105">
        <f t="shared" ref="H7:H9" si="3">G7*3759</f>
        <v>227576.79</v>
      </c>
      <c r="I7" s="77" t="s">
        <v>64</v>
      </c>
      <c r="J7" s="78" t="s">
        <v>248</v>
      </c>
      <c r="K7" s="106" t="s">
        <v>249</v>
      </c>
      <c r="L7" s="117"/>
    </row>
    <row r="8" ht="79.5" customHeight="1">
      <c r="A8" s="72" t="s">
        <v>67</v>
      </c>
      <c r="B8" s="80" t="s">
        <v>250</v>
      </c>
      <c r="C8" s="81" t="s">
        <v>251</v>
      </c>
      <c r="D8" s="109" t="s">
        <v>252</v>
      </c>
      <c r="E8" s="74">
        <v>231660.0</v>
      </c>
      <c r="F8" s="74">
        <f t="shared" si="1"/>
        <v>44015.4</v>
      </c>
      <c r="G8" s="82">
        <f t="shared" si="2"/>
        <v>73.33743017</v>
      </c>
      <c r="H8" s="105">
        <f t="shared" si="3"/>
        <v>275675.4</v>
      </c>
      <c r="I8" s="77" t="s">
        <v>64</v>
      </c>
      <c r="J8" s="78" t="s">
        <v>253</v>
      </c>
      <c r="K8" s="106" t="s">
        <v>254</v>
      </c>
      <c r="L8" s="116"/>
    </row>
    <row r="9" ht="75.75" customHeight="1">
      <c r="A9" s="72" t="s">
        <v>73</v>
      </c>
      <c r="B9" s="73" t="s">
        <v>220</v>
      </c>
      <c r="C9" s="81" t="s">
        <v>255</v>
      </c>
      <c r="D9" s="85" t="s">
        <v>256</v>
      </c>
      <c r="E9" s="74">
        <v>267300.0</v>
      </c>
      <c r="F9" s="74">
        <f t="shared" si="1"/>
        <v>50787</v>
      </c>
      <c r="G9" s="82">
        <f t="shared" si="2"/>
        <v>84.62011173</v>
      </c>
      <c r="H9" s="105">
        <f t="shared" si="3"/>
        <v>318087</v>
      </c>
      <c r="I9" s="77" t="s">
        <v>64</v>
      </c>
      <c r="J9" s="78" t="s">
        <v>257</v>
      </c>
      <c r="K9" s="106" t="s">
        <v>258</v>
      </c>
      <c r="L9" s="56"/>
    </row>
    <row r="10">
      <c r="A10" s="88"/>
      <c r="B10" s="89"/>
      <c r="C10" s="89"/>
      <c r="D10" s="89"/>
      <c r="E10" s="89"/>
      <c r="F10" s="89"/>
      <c r="G10" s="89"/>
      <c r="H10" s="89"/>
      <c r="I10" s="89"/>
      <c r="J10" s="89"/>
      <c r="K10" s="89"/>
      <c r="L10" s="62"/>
    </row>
    <row r="11">
      <c r="A11" s="38"/>
      <c r="B11" s="38"/>
      <c r="C11" s="38"/>
      <c r="D11" s="38"/>
      <c r="E11" s="38"/>
      <c r="F11" s="38"/>
      <c r="G11" s="38"/>
      <c r="H11" s="38"/>
      <c r="I11" s="38"/>
      <c r="J11" s="38"/>
      <c r="K11" s="38"/>
    </row>
    <row r="12">
      <c r="A12" s="63" t="s">
        <v>259</v>
      </c>
      <c r="B12" s="17"/>
      <c r="C12" s="17"/>
      <c r="D12" s="17"/>
      <c r="E12" s="17"/>
      <c r="F12" s="17"/>
      <c r="G12" s="17"/>
      <c r="H12" s="17"/>
      <c r="I12" s="17"/>
      <c r="J12" s="18"/>
      <c r="K12" s="64"/>
    </row>
    <row r="13">
      <c r="A13" s="38"/>
      <c r="B13" s="38"/>
      <c r="C13" s="38"/>
      <c r="D13" s="38"/>
      <c r="E13" s="38"/>
      <c r="F13" s="38"/>
      <c r="G13" s="38"/>
      <c r="H13" s="38"/>
      <c r="I13" s="38"/>
      <c r="J13" s="38"/>
      <c r="K13" s="38"/>
    </row>
    <row r="14">
      <c r="A14" s="63" t="s">
        <v>260</v>
      </c>
      <c r="B14" s="17"/>
      <c r="C14" s="17"/>
      <c r="D14" s="17"/>
      <c r="E14" s="17"/>
      <c r="F14" s="17"/>
      <c r="G14" s="17"/>
      <c r="H14" s="17"/>
      <c r="I14" s="17"/>
      <c r="J14" s="18"/>
      <c r="K14" s="64"/>
    </row>
    <row r="16">
      <c r="A16" s="65" t="s">
        <v>186</v>
      </c>
    </row>
    <row r="17">
      <c r="A17" s="66" t="s">
        <v>261</v>
      </c>
    </row>
  </sheetData>
  <mergeCells count="5">
    <mergeCell ref="D1:H1"/>
    <mergeCell ref="A4:L4"/>
    <mergeCell ref="A12:J12"/>
    <mergeCell ref="A14:J14"/>
    <mergeCell ref="A17:E23"/>
  </mergeCells>
  <hyperlinks>
    <hyperlink r:id="rId1" location="attr=36175,36176,61422,36178,36180,36181,36182,36183,36179" ref="C7"/>
    <hyperlink r:id="rId2" ref="C8"/>
    <hyperlink r:id="rId3" ref="C9"/>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EB8F"/>
    <outlinePr summaryBelow="0" summaryRight="0"/>
  </sheetPr>
  <sheetViews>
    <sheetView workbookViewId="0"/>
  </sheetViews>
  <sheetFormatPr customHeight="1" defaultColWidth="12.63" defaultRowHeight="15.75"/>
  <cols>
    <col customWidth="1" min="3" max="3" width="21.88"/>
    <col customWidth="1" min="4" max="4" width="25.25"/>
    <col customWidth="1" min="10" max="10" width="51.13"/>
    <col customWidth="1" min="11" max="11" width="21.13"/>
    <col customWidth="1" min="12" max="12" width="21.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114" t="s">
        <v>48</v>
      </c>
      <c r="B6" s="98" t="s">
        <v>262</v>
      </c>
      <c r="C6" s="98" t="s">
        <v>263</v>
      </c>
      <c r="D6" s="98" t="s">
        <v>264</v>
      </c>
      <c r="E6" s="101" t="s">
        <v>265</v>
      </c>
      <c r="F6" s="99" t="s">
        <v>266</v>
      </c>
      <c r="G6" s="100" t="s">
        <v>267</v>
      </c>
      <c r="H6" s="98" t="s">
        <v>55</v>
      </c>
      <c r="I6" s="98" t="s">
        <v>268</v>
      </c>
      <c r="J6" s="101" t="s">
        <v>269</v>
      </c>
      <c r="K6" s="101" t="s">
        <v>58</v>
      </c>
      <c r="L6" s="115" t="s">
        <v>270</v>
      </c>
    </row>
    <row r="7" ht="67.5" customHeight="1">
      <c r="A7" s="72" t="s">
        <v>60</v>
      </c>
      <c r="B7" s="73" t="s">
        <v>201</v>
      </c>
      <c r="C7" s="81" t="s">
        <v>271</v>
      </c>
      <c r="D7" s="55" t="s">
        <v>272</v>
      </c>
      <c r="E7" s="74">
        <v>874800.0</v>
      </c>
      <c r="F7" s="74">
        <f t="shared" ref="F7:F9" si="1">E7*19%</f>
        <v>166212</v>
      </c>
      <c r="G7" s="82">
        <f t="shared" ref="G7:G9" si="2">(E7+F7)/3759</f>
        <v>276.9385475</v>
      </c>
      <c r="H7" s="105">
        <f t="shared" ref="H7:H9" si="3">G7*3759</f>
        <v>1041012</v>
      </c>
      <c r="I7" s="77" t="s">
        <v>64</v>
      </c>
      <c r="J7" s="78" t="s">
        <v>273</v>
      </c>
      <c r="K7" s="106" t="s">
        <v>274</v>
      </c>
      <c r="L7" s="117"/>
    </row>
    <row r="8" ht="79.5" customHeight="1">
      <c r="A8" s="72" t="s">
        <v>67</v>
      </c>
      <c r="B8" s="80" t="s">
        <v>275</v>
      </c>
      <c r="C8" s="81" t="s">
        <v>276</v>
      </c>
      <c r="D8" s="109" t="s">
        <v>277</v>
      </c>
      <c r="E8" s="74">
        <v>696600.0</v>
      </c>
      <c r="F8" s="74">
        <f t="shared" si="1"/>
        <v>132354</v>
      </c>
      <c r="G8" s="82">
        <f t="shared" si="2"/>
        <v>220.5251397</v>
      </c>
      <c r="H8" s="105">
        <f t="shared" si="3"/>
        <v>828954</v>
      </c>
      <c r="I8" s="77" t="s">
        <v>64</v>
      </c>
      <c r="J8" s="78" t="s">
        <v>278</v>
      </c>
      <c r="K8" s="106" t="s">
        <v>279</v>
      </c>
      <c r="L8" s="116"/>
    </row>
    <row r="9" ht="75.75" customHeight="1">
      <c r="A9" s="72" t="s">
        <v>73</v>
      </c>
      <c r="B9" s="73" t="s">
        <v>280</v>
      </c>
      <c r="C9" s="81" t="s">
        <v>281</v>
      </c>
      <c r="D9" s="85" t="s">
        <v>282</v>
      </c>
      <c r="E9" s="74">
        <v>1304100.0</v>
      </c>
      <c r="F9" s="74">
        <f t="shared" si="1"/>
        <v>247779</v>
      </c>
      <c r="G9" s="82">
        <f t="shared" si="2"/>
        <v>412.8435754</v>
      </c>
      <c r="H9" s="105">
        <f t="shared" si="3"/>
        <v>1551879</v>
      </c>
      <c r="I9" s="77" t="s">
        <v>64</v>
      </c>
      <c r="J9" s="78" t="s">
        <v>283</v>
      </c>
      <c r="K9" s="106" t="s">
        <v>279</v>
      </c>
      <c r="L9" s="56"/>
    </row>
    <row r="10">
      <c r="A10" s="88"/>
      <c r="B10" s="89"/>
      <c r="C10" s="89"/>
      <c r="D10" s="89"/>
      <c r="E10" s="89"/>
      <c r="F10" s="89"/>
      <c r="G10" s="89"/>
      <c r="H10" s="89"/>
      <c r="I10" s="89"/>
      <c r="J10" s="89"/>
      <c r="K10" s="89"/>
      <c r="L10" s="62"/>
    </row>
    <row r="11">
      <c r="A11" s="38"/>
      <c r="B11" s="38"/>
      <c r="C11" s="38"/>
      <c r="D11" s="38"/>
      <c r="E11" s="38"/>
      <c r="F11" s="38"/>
      <c r="G11" s="38"/>
      <c r="H11" s="38"/>
      <c r="I11" s="38"/>
      <c r="J11" s="38"/>
      <c r="K11" s="38"/>
    </row>
    <row r="12">
      <c r="A12" s="63" t="s">
        <v>284</v>
      </c>
      <c r="B12" s="17"/>
      <c r="C12" s="17"/>
      <c r="D12" s="17"/>
      <c r="E12" s="17"/>
      <c r="F12" s="17"/>
      <c r="G12" s="17"/>
      <c r="H12" s="17"/>
      <c r="I12" s="17"/>
      <c r="J12" s="18"/>
      <c r="K12" s="64"/>
    </row>
    <row r="13">
      <c r="A13" s="38"/>
      <c r="B13" s="38"/>
      <c r="C13" s="38"/>
      <c r="D13" s="38"/>
      <c r="E13" s="38"/>
      <c r="F13" s="38"/>
      <c r="G13" s="38"/>
      <c r="H13" s="38"/>
      <c r="I13" s="38"/>
      <c r="J13" s="38"/>
      <c r="K13" s="38"/>
    </row>
    <row r="14">
      <c r="A14" s="63" t="s">
        <v>285</v>
      </c>
      <c r="B14" s="17"/>
      <c r="C14" s="17"/>
      <c r="D14" s="17"/>
      <c r="E14" s="17"/>
      <c r="F14" s="17"/>
      <c r="G14" s="17"/>
      <c r="H14" s="17"/>
      <c r="I14" s="17"/>
      <c r="J14" s="18"/>
      <c r="K14" s="64"/>
    </row>
    <row r="16">
      <c r="A16" s="65" t="s">
        <v>186</v>
      </c>
    </row>
    <row r="17">
      <c r="A17" s="66" t="s">
        <v>286</v>
      </c>
    </row>
  </sheetData>
  <mergeCells count="5">
    <mergeCell ref="D1:H1"/>
    <mergeCell ref="A4:L4"/>
    <mergeCell ref="A12:J12"/>
    <mergeCell ref="A14:J14"/>
    <mergeCell ref="A17:D23"/>
  </mergeCells>
  <hyperlinks>
    <hyperlink r:id="rId1" location="polycard_client=search-nordic&amp;search_layout=stack&amp;position=1&amp;type=product&amp;tracking_id=7a7275be-76df-420e-9f35-823019d15906&amp;wid=MCO1590614051&amp;sid=search" ref="C7"/>
    <hyperlink r:id="rId2" ref="C8"/>
    <hyperlink r:id="rId3" ref="C9"/>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E862"/>
    <outlinePr summaryBelow="0" summaryRight="0"/>
  </sheetPr>
  <sheetViews>
    <sheetView workbookViewId="0"/>
  </sheetViews>
  <sheetFormatPr customHeight="1" defaultColWidth="12.63" defaultRowHeight="15.75"/>
  <cols>
    <col customWidth="1" min="1" max="1" width="15.0"/>
    <col customWidth="1" min="4" max="4" width="25.38"/>
    <col customWidth="1" min="6" max="6" width="20.75"/>
    <col customWidth="1" min="10" max="10" width="35.25"/>
    <col customWidth="1" min="11" max="11" width="25.88"/>
  </cols>
  <sheetData>
    <row r="1">
      <c r="A1" s="38"/>
      <c r="B1" s="38"/>
      <c r="C1" s="38"/>
      <c r="D1" s="118"/>
      <c r="I1" s="38"/>
      <c r="J1" s="38"/>
      <c r="K1" s="38"/>
    </row>
    <row r="2">
      <c r="A2" s="38"/>
      <c r="B2" s="38"/>
      <c r="C2" s="38"/>
      <c r="D2" s="38" t="s">
        <v>46</v>
      </c>
      <c r="E2" s="38"/>
      <c r="F2" s="38"/>
      <c r="G2" s="38"/>
      <c r="H2" s="38"/>
      <c r="I2" s="38"/>
      <c r="J2" s="38"/>
      <c r="K2" s="38"/>
    </row>
    <row r="3">
      <c r="A3" s="38"/>
      <c r="B3" s="38"/>
      <c r="C3" s="38"/>
      <c r="D3" s="38"/>
      <c r="E3" s="38"/>
      <c r="F3" s="38"/>
      <c r="G3" s="38"/>
      <c r="H3" s="38"/>
      <c r="I3" s="38"/>
      <c r="J3" s="38"/>
      <c r="K3" s="38"/>
    </row>
    <row r="4">
      <c r="A4" s="119"/>
      <c r="B4" s="17"/>
      <c r="C4" s="17"/>
      <c r="D4" s="17"/>
      <c r="E4" s="17"/>
      <c r="F4" s="17"/>
      <c r="G4" s="17"/>
      <c r="H4" s="17"/>
      <c r="I4" s="17"/>
      <c r="J4" s="18"/>
      <c r="K4" s="120"/>
    </row>
    <row r="5">
      <c r="A5" s="38" t="s">
        <v>47</v>
      </c>
      <c r="B5" s="38"/>
      <c r="C5" s="38"/>
      <c r="D5" s="38"/>
      <c r="E5" s="38"/>
      <c r="F5" s="38"/>
      <c r="G5" s="38"/>
      <c r="H5" s="38"/>
      <c r="I5" s="38"/>
      <c r="J5" s="38"/>
      <c r="K5" s="38"/>
    </row>
    <row r="6">
      <c r="A6" s="121"/>
      <c r="B6" s="122"/>
      <c r="C6" s="122"/>
      <c r="D6" s="122"/>
      <c r="E6" s="122"/>
      <c r="F6" s="123"/>
      <c r="G6" s="124"/>
      <c r="H6" s="122"/>
      <c r="I6" s="122"/>
      <c r="J6" s="122"/>
      <c r="K6" s="122"/>
      <c r="L6" s="122"/>
    </row>
    <row r="8" ht="63.75" customHeight="1">
      <c r="A8" s="125" t="s">
        <v>48</v>
      </c>
      <c r="B8" s="53" t="s">
        <v>287</v>
      </c>
      <c r="C8" s="126" t="s">
        <v>288</v>
      </c>
      <c r="D8" s="127" t="s">
        <v>289</v>
      </c>
      <c r="E8" s="128" t="s">
        <v>290</v>
      </c>
      <c r="F8" s="128" t="s">
        <v>291</v>
      </c>
      <c r="G8" s="51" t="s">
        <v>292</v>
      </c>
      <c r="H8" s="52" t="s">
        <v>55</v>
      </c>
      <c r="I8" s="53" t="s">
        <v>293</v>
      </c>
      <c r="J8" s="129" t="s">
        <v>294</v>
      </c>
      <c r="K8" s="130" t="s">
        <v>295</v>
      </c>
      <c r="L8" s="46" t="s">
        <v>296</v>
      </c>
    </row>
    <row r="9" ht="71.25" customHeight="1">
      <c r="A9" s="131" t="s">
        <v>60</v>
      </c>
      <c r="B9" s="132" t="s">
        <v>297</v>
      </c>
      <c r="C9" s="59" t="s">
        <v>298</v>
      </c>
      <c r="D9" s="133" t="s">
        <v>299</v>
      </c>
      <c r="E9" s="134">
        <v>2851800.0</v>
      </c>
      <c r="F9" s="128">
        <f t="shared" ref="F9:F11" si="1">E9*1.19</f>
        <v>3393642</v>
      </c>
      <c r="G9" s="51">
        <f t="shared" ref="G9:G11" si="2">(E9+F9)/3900</f>
        <v>1601.395385</v>
      </c>
      <c r="H9" s="52">
        <f t="shared" ref="H9:H11" si="3">G9*3900</f>
        <v>6245442</v>
      </c>
      <c r="I9" s="49" t="s">
        <v>300</v>
      </c>
      <c r="J9" s="135" t="s">
        <v>301</v>
      </c>
      <c r="K9" s="136" t="s">
        <v>302</v>
      </c>
      <c r="L9" s="122"/>
    </row>
    <row r="10" ht="65.25" customHeight="1">
      <c r="A10" s="131" t="s">
        <v>67</v>
      </c>
      <c r="B10" s="49" t="s">
        <v>303</v>
      </c>
      <c r="C10" s="59" t="s">
        <v>304</v>
      </c>
      <c r="D10" s="133" t="s">
        <v>305</v>
      </c>
      <c r="E10" s="137">
        <v>1983380.0</v>
      </c>
      <c r="F10" s="128">
        <f t="shared" si="1"/>
        <v>2360222.2</v>
      </c>
      <c r="G10" s="51">
        <f t="shared" si="2"/>
        <v>1113.744154</v>
      </c>
      <c r="H10" s="52">
        <f t="shared" si="3"/>
        <v>4343602.2</v>
      </c>
      <c r="I10" s="53" t="s">
        <v>300</v>
      </c>
      <c r="J10" s="135" t="s">
        <v>306</v>
      </c>
      <c r="K10" s="136" t="s">
        <v>307</v>
      </c>
      <c r="L10" s="122"/>
    </row>
    <row r="11">
      <c r="A11" s="131" t="s">
        <v>73</v>
      </c>
      <c r="B11" s="49" t="s">
        <v>201</v>
      </c>
      <c r="C11" s="59" t="s">
        <v>308</v>
      </c>
      <c r="D11" s="133" t="s">
        <v>309</v>
      </c>
      <c r="E11" s="137">
        <v>2800000.0</v>
      </c>
      <c r="F11" s="128">
        <f t="shared" si="1"/>
        <v>3332000</v>
      </c>
      <c r="G11" s="51">
        <f t="shared" si="2"/>
        <v>1572.307692</v>
      </c>
      <c r="H11" s="52">
        <f t="shared" si="3"/>
        <v>6132000</v>
      </c>
      <c r="I11" s="53" t="s">
        <v>300</v>
      </c>
      <c r="J11" s="135" t="s">
        <v>310</v>
      </c>
      <c r="K11" s="135" t="s">
        <v>311</v>
      </c>
      <c r="L11" s="122"/>
    </row>
    <row r="13">
      <c r="A13" s="65" t="s">
        <v>186</v>
      </c>
    </row>
    <row r="14">
      <c r="A14" s="66" t="s">
        <v>312</v>
      </c>
    </row>
  </sheetData>
  <mergeCells count="3">
    <mergeCell ref="D1:H1"/>
    <mergeCell ref="A4:J4"/>
    <mergeCell ref="A14:E21"/>
  </mergeCells>
  <hyperlinks>
    <hyperlink r:id="rId1" ref="C9"/>
    <hyperlink r:id="rId2" ref="C10"/>
    <hyperlink r:id="rId3" ref="C11"/>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DC9BE"/>
    <outlinePr summaryBelow="0" summaryRight="0"/>
  </sheetPr>
  <sheetViews>
    <sheetView workbookViewId="0"/>
  </sheetViews>
  <sheetFormatPr customHeight="1" defaultColWidth="12.63" defaultRowHeight="15.75"/>
  <cols>
    <col customWidth="1" min="1" max="1" width="15.0"/>
    <col customWidth="1" min="4" max="4" width="25.38"/>
    <col customWidth="1" min="6" max="6" width="20.75"/>
    <col customWidth="1" min="10" max="11" width="25.88"/>
  </cols>
  <sheetData>
    <row r="1">
      <c r="A1" s="38"/>
      <c r="B1" s="38"/>
      <c r="C1" s="38"/>
      <c r="D1" s="38"/>
      <c r="E1" s="38"/>
      <c r="F1" s="38"/>
      <c r="G1" s="38"/>
      <c r="H1" s="38"/>
      <c r="I1" s="38"/>
      <c r="J1" s="38"/>
      <c r="K1" s="38"/>
    </row>
    <row r="2">
      <c r="A2" s="38"/>
      <c r="B2" s="38"/>
      <c r="C2" s="38"/>
      <c r="D2" s="39" t="s">
        <v>46</v>
      </c>
      <c r="I2" s="38"/>
      <c r="J2" s="38"/>
      <c r="K2" s="38"/>
    </row>
    <row r="3">
      <c r="A3" s="38"/>
      <c r="B3" s="38"/>
      <c r="C3" s="38"/>
      <c r="D3" s="38"/>
      <c r="E3" s="38"/>
      <c r="F3" s="38"/>
      <c r="G3" s="38"/>
      <c r="H3" s="38"/>
      <c r="I3" s="38"/>
      <c r="J3" s="38"/>
      <c r="K3" s="38"/>
    </row>
    <row r="4">
      <c r="A4" s="38"/>
      <c r="B4" s="38"/>
      <c r="C4" s="38"/>
      <c r="D4" s="38"/>
      <c r="E4" s="38"/>
      <c r="F4" s="38"/>
      <c r="G4" s="38"/>
      <c r="H4" s="38"/>
      <c r="I4" s="38"/>
      <c r="J4" s="38"/>
      <c r="K4" s="38"/>
    </row>
    <row r="5">
      <c r="A5" s="40" t="s">
        <v>47</v>
      </c>
      <c r="B5" s="17"/>
      <c r="C5" s="17"/>
      <c r="D5" s="17"/>
      <c r="E5" s="17"/>
      <c r="F5" s="17"/>
      <c r="G5" s="17"/>
      <c r="H5" s="17"/>
      <c r="I5" s="17"/>
      <c r="J5" s="18"/>
      <c r="K5" s="138"/>
    </row>
    <row r="6">
      <c r="A6" s="38"/>
      <c r="B6" s="38"/>
      <c r="C6" s="38"/>
      <c r="D6" s="38"/>
      <c r="E6" s="38"/>
      <c r="F6" s="38"/>
      <c r="G6" s="38"/>
      <c r="H6" s="38"/>
      <c r="I6" s="38"/>
      <c r="J6" s="38"/>
      <c r="K6" s="38"/>
    </row>
    <row r="7">
      <c r="A7" s="67" t="s">
        <v>48</v>
      </c>
      <c r="B7" s="139" t="s">
        <v>313</v>
      </c>
      <c r="C7" s="139" t="s">
        <v>314</v>
      </c>
      <c r="D7" s="139" t="s">
        <v>315</v>
      </c>
      <c r="E7" s="139" t="s">
        <v>316</v>
      </c>
      <c r="F7" s="140" t="s">
        <v>317</v>
      </c>
      <c r="G7" s="141" t="s">
        <v>318</v>
      </c>
      <c r="H7" s="139" t="s">
        <v>55</v>
      </c>
      <c r="I7" s="139" t="s">
        <v>319</v>
      </c>
      <c r="J7" s="139" t="s">
        <v>320</v>
      </c>
      <c r="K7" s="71" t="s">
        <v>295</v>
      </c>
      <c r="L7" s="142" t="s">
        <v>321</v>
      </c>
    </row>
    <row r="8" ht="63.75" customHeight="1">
      <c r="A8" s="131" t="s">
        <v>60</v>
      </c>
      <c r="B8" s="53" t="s">
        <v>322</v>
      </c>
      <c r="C8" s="59" t="s">
        <v>323</v>
      </c>
      <c r="D8" s="49" t="s">
        <v>324</v>
      </c>
      <c r="E8" s="134">
        <v>800000.0</v>
      </c>
      <c r="F8" s="143">
        <f t="shared" ref="F8:F10" si="1">E8*1.19</f>
        <v>952000</v>
      </c>
      <c r="G8" s="51">
        <f t="shared" ref="G8:G10" si="2">(F8+E8)/3900</f>
        <v>449.2307692</v>
      </c>
      <c r="H8" s="52">
        <f t="shared" ref="H8:H10" si="3">G8*3900</f>
        <v>1752000</v>
      </c>
      <c r="I8" s="53" t="s">
        <v>300</v>
      </c>
      <c r="J8" s="144" t="s">
        <v>325</v>
      </c>
      <c r="K8" s="144" t="s">
        <v>326</v>
      </c>
      <c r="L8" s="62"/>
    </row>
    <row r="9" ht="71.25" customHeight="1">
      <c r="A9" s="131" t="s">
        <v>67</v>
      </c>
      <c r="B9" s="145" t="s">
        <v>327</v>
      </c>
      <c r="C9" s="59" t="s">
        <v>328</v>
      </c>
      <c r="D9" s="55" t="s">
        <v>329</v>
      </c>
      <c r="E9" s="137">
        <v>1490600.0</v>
      </c>
      <c r="F9" s="143">
        <f t="shared" si="1"/>
        <v>1773814</v>
      </c>
      <c r="G9" s="51">
        <f t="shared" si="2"/>
        <v>837.0292308</v>
      </c>
      <c r="H9" s="52">
        <f t="shared" si="3"/>
        <v>3264414</v>
      </c>
      <c r="I9" s="146" t="s">
        <v>300</v>
      </c>
      <c r="J9" s="55" t="s">
        <v>330</v>
      </c>
      <c r="K9" s="55" t="s">
        <v>331</v>
      </c>
      <c r="L9" s="62"/>
    </row>
    <row r="10" ht="65.25" customHeight="1">
      <c r="A10" s="131" t="s">
        <v>73</v>
      </c>
      <c r="B10" s="146" t="s">
        <v>327</v>
      </c>
      <c r="C10" s="59" t="s">
        <v>332</v>
      </c>
      <c r="D10" s="55" t="s">
        <v>333</v>
      </c>
      <c r="E10" s="137">
        <v>2600000.0</v>
      </c>
      <c r="F10" s="143">
        <f t="shared" si="1"/>
        <v>3094000</v>
      </c>
      <c r="G10" s="51">
        <f t="shared" si="2"/>
        <v>1460</v>
      </c>
      <c r="H10" s="52">
        <f t="shared" si="3"/>
        <v>5694000</v>
      </c>
      <c r="I10" s="53" t="s">
        <v>300</v>
      </c>
      <c r="J10" s="55" t="s">
        <v>334</v>
      </c>
      <c r="K10" s="55" t="s">
        <v>335</v>
      </c>
      <c r="L10" s="62"/>
    </row>
    <row r="12">
      <c r="A12" s="65" t="s">
        <v>186</v>
      </c>
    </row>
    <row r="13">
      <c r="A13" s="66" t="s">
        <v>336</v>
      </c>
    </row>
  </sheetData>
  <mergeCells count="3">
    <mergeCell ref="D2:H2"/>
    <mergeCell ref="A5:J5"/>
    <mergeCell ref="A13:F19"/>
  </mergeCells>
  <hyperlinks>
    <hyperlink r:id="rId1" ref="C8"/>
    <hyperlink r:id="rId2" ref="C9"/>
    <hyperlink r:id="rId3" ref="C10"/>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4DC80"/>
    <outlinePr summaryBelow="0" summaryRight="0"/>
  </sheetPr>
  <sheetViews>
    <sheetView workbookViewId="0"/>
  </sheetViews>
  <sheetFormatPr customHeight="1" defaultColWidth="12.63" defaultRowHeight="15.75"/>
  <cols>
    <col customWidth="1" min="1" max="1" width="15.0"/>
    <col customWidth="1" min="4" max="4" width="25.38"/>
    <col customWidth="1" min="6" max="6" width="20.75"/>
    <col customWidth="1" min="10" max="10" width="35.13"/>
    <col customWidth="1" min="11" max="11" width="25.88"/>
  </cols>
  <sheetData>
    <row r="1">
      <c r="A1" s="38"/>
      <c r="B1" s="38"/>
      <c r="C1" s="38"/>
      <c r="D1" s="38"/>
      <c r="E1" s="38"/>
      <c r="F1" s="38"/>
      <c r="G1" s="38"/>
      <c r="H1" s="38"/>
      <c r="I1" s="38"/>
      <c r="J1" s="38"/>
      <c r="K1" s="38"/>
    </row>
    <row r="2">
      <c r="A2" s="38"/>
      <c r="B2" s="38"/>
      <c r="C2" s="38"/>
      <c r="D2" s="39" t="s">
        <v>46</v>
      </c>
      <c r="I2" s="38"/>
      <c r="J2" s="38"/>
      <c r="K2" s="38"/>
    </row>
    <row r="3">
      <c r="A3" s="38"/>
      <c r="B3" s="38"/>
      <c r="C3" s="38"/>
      <c r="D3" s="38"/>
      <c r="E3" s="38"/>
      <c r="F3" s="38"/>
      <c r="G3" s="38"/>
      <c r="H3" s="38"/>
      <c r="I3" s="38"/>
      <c r="J3" s="38"/>
      <c r="K3" s="38"/>
    </row>
    <row r="4">
      <c r="A4" s="38"/>
      <c r="B4" s="38"/>
      <c r="C4" s="38"/>
      <c r="D4" s="38"/>
      <c r="E4" s="38"/>
      <c r="F4" s="38"/>
      <c r="G4" s="38"/>
      <c r="H4" s="38"/>
      <c r="I4" s="38"/>
      <c r="J4" s="38"/>
      <c r="K4" s="38"/>
    </row>
    <row r="5">
      <c r="A5" s="40" t="s">
        <v>47</v>
      </c>
      <c r="B5" s="17"/>
      <c r="C5" s="17"/>
      <c r="D5" s="17"/>
      <c r="E5" s="17"/>
      <c r="F5" s="17"/>
      <c r="G5" s="17"/>
      <c r="H5" s="17"/>
      <c r="I5" s="17"/>
      <c r="J5" s="18"/>
      <c r="K5" s="138"/>
    </row>
    <row r="6">
      <c r="A6" s="38"/>
      <c r="B6" s="38"/>
      <c r="C6" s="38"/>
      <c r="D6" s="38"/>
      <c r="E6" s="38"/>
      <c r="F6" s="38"/>
      <c r="G6" s="38"/>
      <c r="H6" s="38"/>
      <c r="I6" s="38"/>
      <c r="J6" s="38"/>
      <c r="K6" s="38"/>
    </row>
    <row r="7">
      <c r="A7" s="67" t="s">
        <v>48</v>
      </c>
      <c r="B7" s="139" t="s">
        <v>337</v>
      </c>
      <c r="C7" s="139" t="s">
        <v>338</v>
      </c>
      <c r="D7" s="139" t="s">
        <v>339</v>
      </c>
      <c r="E7" s="139" t="s">
        <v>340</v>
      </c>
      <c r="F7" s="140" t="s">
        <v>341</v>
      </c>
      <c r="G7" s="141" t="s">
        <v>342</v>
      </c>
      <c r="H7" s="139" t="s">
        <v>55</v>
      </c>
      <c r="I7" s="139" t="s">
        <v>343</v>
      </c>
      <c r="J7" s="139" t="s">
        <v>344</v>
      </c>
      <c r="K7" s="147" t="s">
        <v>58</v>
      </c>
      <c r="L7" s="148" t="s">
        <v>345</v>
      </c>
    </row>
    <row r="8" ht="63.75" customHeight="1">
      <c r="A8" s="131" t="s">
        <v>60</v>
      </c>
      <c r="B8" s="49" t="s">
        <v>346</v>
      </c>
      <c r="C8" s="59" t="s">
        <v>347</v>
      </c>
      <c r="D8" s="55" t="s">
        <v>348</v>
      </c>
      <c r="E8" s="137">
        <v>1449000.0</v>
      </c>
      <c r="F8" s="143">
        <f t="shared" ref="F8:F10" si="1">E8*1.19</f>
        <v>1724310</v>
      </c>
      <c r="G8" s="149">
        <f t="shared" ref="G8:G10" si="2">(F8+E8)/3900</f>
        <v>813.6692308</v>
      </c>
      <c r="H8" s="52">
        <f t="shared" ref="H8:H10" si="3">G8*3900</f>
        <v>3173310</v>
      </c>
      <c r="I8" s="53" t="s">
        <v>300</v>
      </c>
      <c r="J8" s="55" t="s">
        <v>349</v>
      </c>
      <c r="K8" s="55" t="s">
        <v>350</v>
      </c>
      <c r="L8" s="150"/>
    </row>
    <row r="9" ht="71.25" customHeight="1">
      <c r="A9" s="131" t="s">
        <v>67</v>
      </c>
      <c r="B9" s="146" t="s">
        <v>327</v>
      </c>
      <c r="C9" s="59" t="s">
        <v>351</v>
      </c>
      <c r="D9" s="55" t="s">
        <v>352</v>
      </c>
      <c r="E9" s="137">
        <v>1800000.0</v>
      </c>
      <c r="F9" s="143">
        <f t="shared" si="1"/>
        <v>2142000</v>
      </c>
      <c r="G9" s="149">
        <f t="shared" si="2"/>
        <v>1010.769231</v>
      </c>
      <c r="H9" s="52">
        <f t="shared" si="3"/>
        <v>3942000</v>
      </c>
      <c r="I9" s="146" t="s">
        <v>300</v>
      </c>
      <c r="J9" s="55" t="s">
        <v>353</v>
      </c>
      <c r="K9" s="55" t="s">
        <v>354</v>
      </c>
      <c r="L9" s="150"/>
    </row>
    <row r="10" ht="65.25" customHeight="1">
      <c r="A10" s="131" t="s">
        <v>73</v>
      </c>
      <c r="B10" s="49" t="s">
        <v>355</v>
      </c>
      <c r="C10" s="59" t="s">
        <v>356</v>
      </c>
      <c r="D10" s="55" t="s">
        <v>357</v>
      </c>
      <c r="E10" s="137">
        <v>780000.0</v>
      </c>
      <c r="F10" s="143">
        <f t="shared" si="1"/>
        <v>928200</v>
      </c>
      <c r="G10" s="149">
        <f t="shared" si="2"/>
        <v>438</v>
      </c>
      <c r="H10" s="52">
        <f t="shared" si="3"/>
        <v>1708200</v>
      </c>
      <c r="I10" s="53" t="s">
        <v>300</v>
      </c>
      <c r="J10" s="55" t="s">
        <v>358</v>
      </c>
      <c r="K10" s="55" t="s">
        <v>359</v>
      </c>
      <c r="L10" s="150"/>
    </row>
    <row r="12">
      <c r="A12" s="65" t="s">
        <v>186</v>
      </c>
    </row>
    <row r="13">
      <c r="A13" s="66" t="s">
        <v>360</v>
      </c>
    </row>
  </sheetData>
  <mergeCells count="3">
    <mergeCell ref="D2:H2"/>
    <mergeCell ref="A5:J5"/>
    <mergeCell ref="A13:E21"/>
  </mergeCells>
  <hyperlinks>
    <hyperlink r:id="rId1" ref="C8"/>
    <hyperlink r:id="rId2" ref="C9"/>
    <hyperlink r:id="rId3" ref="C10"/>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E39B"/>
    <outlinePr summaryBelow="0" summaryRight="0"/>
  </sheetPr>
  <sheetViews>
    <sheetView workbookViewId="0"/>
  </sheetViews>
  <sheetFormatPr customHeight="1" defaultColWidth="12.63" defaultRowHeight="15.75"/>
  <cols>
    <col customWidth="1" min="1" max="1" width="14.63"/>
    <col customWidth="1" min="2" max="2" width="20.88"/>
    <col customWidth="1" min="3" max="3" width="19.88"/>
    <col customWidth="1" min="4" max="4" width="25.75"/>
    <col customWidth="1" min="10" max="11" width="25.38"/>
  </cols>
  <sheetData>
    <row r="1">
      <c r="A1" s="151"/>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row>
    <row r="2">
      <c r="A2" s="151"/>
      <c r="B2" s="151"/>
      <c r="C2" s="151"/>
      <c r="D2" s="152" t="s">
        <v>46</v>
      </c>
      <c r="I2" s="151"/>
      <c r="J2" s="151"/>
      <c r="K2" s="151"/>
      <c r="L2" s="151"/>
      <c r="M2" s="151"/>
      <c r="N2" s="151"/>
      <c r="O2" s="151"/>
      <c r="P2" s="151"/>
      <c r="Q2" s="151"/>
      <c r="R2" s="151"/>
      <c r="S2" s="151"/>
      <c r="T2" s="151"/>
      <c r="U2" s="151"/>
      <c r="V2" s="151"/>
      <c r="W2" s="151"/>
      <c r="X2" s="151"/>
      <c r="Y2" s="151"/>
      <c r="Z2" s="151"/>
      <c r="AA2" s="151"/>
    </row>
    <row r="3">
      <c r="A3" s="151"/>
      <c r="B3" s="151"/>
      <c r="C3" s="151"/>
      <c r="D3" s="151"/>
      <c r="E3" s="151"/>
      <c r="F3" s="151"/>
      <c r="G3" s="151"/>
      <c r="H3" s="151"/>
      <c r="I3" s="151"/>
      <c r="J3" s="151"/>
      <c r="K3" s="151"/>
      <c r="L3" s="151"/>
      <c r="M3" s="151"/>
      <c r="N3" s="151"/>
      <c r="O3" s="151"/>
      <c r="P3" s="151"/>
      <c r="Q3" s="151"/>
      <c r="R3" s="151"/>
      <c r="S3" s="151"/>
      <c r="T3" s="151"/>
      <c r="U3" s="151"/>
      <c r="V3" s="151"/>
      <c r="W3" s="151"/>
      <c r="X3" s="151"/>
      <c r="Y3" s="151"/>
      <c r="Z3" s="151"/>
      <c r="AA3" s="151"/>
    </row>
    <row r="4">
      <c r="A4" s="151"/>
      <c r="B4" s="151"/>
      <c r="C4" s="151"/>
      <c r="D4" s="151"/>
      <c r="E4" s="151"/>
      <c r="F4" s="151"/>
      <c r="G4" s="151"/>
      <c r="H4" s="151"/>
      <c r="I4" s="151"/>
      <c r="J4" s="151"/>
      <c r="K4" s="151"/>
      <c r="L4" s="151"/>
      <c r="M4" s="151"/>
      <c r="N4" s="151"/>
      <c r="O4" s="151"/>
      <c r="P4" s="151"/>
      <c r="Q4" s="151"/>
      <c r="R4" s="151"/>
      <c r="S4" s="151"/>
      <c r="T4" s="151"/>
      <c r="U4" s="151"/>
      <c r="V4" s="151"/>
      <c r="W4" s="151"/>
      <c r="X4" s="151"/>
      <c r="Y4" s="151"/>
      <c r="Z4" s="151"/>
      <c r="AA4" s="151"/>
    </row>
    <row r="5">
      <c r="A5" s="153" t="s">
        <v>47</v>
      </c>
      <c r="B5" s="17"/>
      <c r="C5" s="17"/>
      <c r="D5" s="17"/>
      <c r="E5" s="17"/>
      <c r="F5" s="17"/>
      <c r="G5" s="17"/>
      <c r="H5" s="17"/>
      <c r="I5" s="17"/>
      <c r="J5" s="18"/>
      <c r="K5" s="154"/>
      <c r="L5" s="151"/>
      <c r="M5" s="151"/>
      <c r="N5" s="151"/>
      <c r="O5" s="151"/>
      <c r="P5" s="151"/>
      <c r="Q5" s="151"/>
      <c r="R5" s="151"/>
      <c r="S5" s="151"/>
      <c r="T5" s="151"/>
      <c r="U5" s="151"/>
      <c r="V5" s="151"/>
      <c r="W5" s="151"/>
      <c r="X5" s="151"/>
      <c r="Y5" s="151"/>
      <c r="Z5" s="151"/>
      <c r="AA5" s="151"/>
    </row>
    <row r="6">
      <c r="A6" s="151"/>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row>
    <row r="7">
      <c r="A7" s="67" t="s">
        <v>48</v>
      </c>
      <c r="B7" s="139" t="s">
        <v>361</v>
      </c>
      <c r="C7" s="147" t="s">
        <v>362</v>
      </c>
      <c r="D7" s="147" t="s">
        <v>363</v>
      </c>
      <c r="E7" s="147" t="s">
        <v>364</v>
      </c>
      <c r="F7" s="155" t="s">
        <v>365</v>
      </c>
      <c r="G7" s="156" t="s">
        <v>366</v>
      </c>
      <c r="H7" s="139" t="s">
        <v>55</v>
      </c>
      <c r="I7" s="147" t="s">
        <v>367</v>
      </c>
      <c r="J7" s="147" t="s">
        <v>368</v>
      </c>
      <c r="K7" s="71" t="s">
        <v>58</v>
      </c>
      <c r="L7" s="151"/>
      <c r="M7" s="151"/>
      <c r="N7" s="151"/>
      <c r="O7" s="151"/>
      <c r="P7" s="151"/>
      <c r="Q7" s="151"/>
      <c r="R7" s="151"/>
      <c r="S7" s="151"/>
      <c r="T7" s="151"/>
      <c r="U7" s="151"/>
      <c r="V7" s="151"/>
      <c r="W7" s="151"/>
      <c r="X7" s="151"/>
      <c r="Y7" s="151"/>
      <c r="Z7" s="151"/>
      <c r="AA7" s="151"/>
    </row>
    <row r="8">
      <c r="A8" s="131" t="s">
        <v>60</v>
      </c>
      <c r="B8" s="49" t="s">
        <v>369</v>
      </c>
      <c r="C8" s="81" t="s">
        <v>370</v>
      </c>
      <c r="D8" s="55" t="s">
        <v>371</v>
      </c>
      <c r="E8" s="137">
        <v>350000.0</v>
      </c>
      <c r="F8" s="143">
        <f t="shared" ref="F8:F10" si="1">E8*1.19</f>
        <v>416500</v>
      </c>
      <c r="G8" s="51">
        <f t="shared" ref="G8:G10" si="2">(F8+E8)/3900</f>
        <v>196.5384615</v>
      </c>
      <c r="H8" s="157">
        <f t="shared" ref="H8:H10" si="3">G8*3900</f>
        <v>766500</v>
      </c>
      <c r="I8" s="53" t="s">
        <v>64</v>
      </c>
      <c r="J8" s="55" t="s">
        <v>372</v>
      </c>
      <c r="K8" s="55" t="s">
        <v>373</v>
      </c>
      <c r="L8" s="151"/>
      <c r="M8" s="151"/>
      <c r="N8" s="151"/>
      <c r="O8" s="151"/>
      <c r="P8" s="151"/>
      <c r="Q8" s="151"/>
      <c r="R8" s="151"/>
      <c r="S8" s="151"/>
      <c r="T8" s="151"/>
      <c r="U8" s="151"/>
      <c r="V8" s="151"/>
      <c r="W8" s="151"/>
      <c r="X8" s="151"/>
      <c r="Y8" s="151"/>
      <c r="Z8" s="151"/>
      <c r="AA8" s="151"/>
    </row>
    <row r="9">
      <c r="A9" s="131" t="s">
        <v>67</v>
      </c>
      <c r="B9" s="49" t="s">
        <v>374</v>
      </c>
      <c r="C9" s="81" t="s">
        <v>375</v>
      </c>
      <c r="D9" s="55" t="s">
        <v>376</v>
      </c>
      <c r="E9" s="137">
        <v>340000.0</v>
      </c>
      <c r="F9" s="143">
        <f t="shared" si="1"/>
        <v>404600</v>
      </c>
      <c r="G9" s="51">
        <f t="shared" si="2"/>
        <v>190.9230769</v>
      </c>
      <c r="H9" s="157">
        <f t="shared" si="3"/>
        <v>744600</v>
      </c>
      <c r="I9" s="49" t="s">
        <v>377</v>
      </c>
      <c r="J9" s="55" t="s">
        <v>378</v>
      </c>
      <c r="K9" s="55" t="s">
        <v>373</v>
      </c>
      <c r="L9" s="151"/>
      <c r="M9" s="151"/>
      <c r="N9" s="151"/>
      <c r="O9" s="151"/>
      <c r="P9" s="151"/>
      <c r="Q9" s="151"/>
      <c r="R9" s="151"/>
      <c r="S9" s="151"/>
      <c r="T9" s="151"/>
      <c r="U9" s="151"/>
      <c r="V9" s="151"/>
      <c r="W9" s="151"/>
      <c r="X9" s="151"/>
      <c r="Y9" s="151"/>
      <c r="Z9" s="151"/>
      <c r="AA9" s="151"/>
    </row>
    <row r="10">
      <c r="A10" s="131" t="s">
        <v>73</v>
      </c>
      <c r="B10" s="49" t="s">
        <v>379</v>
      </c>
      <c r="C10" s="81" t="s">
        <v>380</v>
      </c>
      <c r="D10" s="55" t="s">
        <v>381</v>
      </c>
      <c r="E10" s="137">
        <v>330000.0</v>
      </c>
      <c r="F10" s="143">
        <f t="shared" si="1"/>
        <v>392700</v>
      </c>
      <c r="G10" s="51">
        <f t="shared" si="2"/>
        <v>185.3076923</v>
      </c>
      <c r="H10" s="157">
        <f t="shared" si="3"/>
        <v>722700</v>
      </c>
      <c r="I10" s="53" t="s">
        <v>64</v>
      </c>
      <c r="J10" s="49" t="s">
        <v>382</v>
      </c>
      <c r="K10" s="49" t="s">
        <v>383</v>
      </c>
      <c r="L10" s="151"/>
      <c r="M10" s="151"/>
      <c r="N10" s="151"/>
      <c r="O10" s="151"/>
      <c r="P10" s="151"/>
      <c r="Q10" s="151"/>
      <c r="R10" s="151"/>
      <c r="S10" s="151"/>
      <c r="T10" s="151"/>
      <c r="U10" s="151"/>
      <c r="V10" s="151"/>
      <c r="W10" s="151"/>
      <c r="X10" s="151"/>
      <c r="Y10" s="151"/>
      <c r="Z10" s="151"/>
      <c r="AA10" s="151"/>
    </row>
    <row r="11">
      <c r="A11" s="151"/>
      <c r="B11" s="151"/>
      <c r="C11" s="151"/>
      <c r="D11" s="151"/>
      <c r="E11" s="151"/>
      <c r="F11" s="151"/>
      <c r="G11" s="158"/>
      <c r="H11" s="151"/>
      <c r="I11" s="151"/>
      <c r="J11" s="151"/>
      <c r="K11" s="151"/>
      <c r="L11" s="151"/>
      <c r="M11" s="151"/>
      <c r="N11" s="151"/>
      <c r="O11" s="151"/>
      <c r="P11" s="151"/>
      <c r="Q11" s="151"/>
      <c r="R11" s="151"/>
      <c r="S11" s="151"/>
      <c r="T11" s="151"/>
      <c r="U11" s="151"/>
      <c r="V11" s="151"/>
      <c r="W11" s="151"/>
      <c r="X11" s="151"/>
      <c r="Y11" s="151"/>
      <c r="Z11" s="151"/>
      <c r="AA11" s="151"/>
    </row>
    <row r="12">
      <c r="A12" s="159" t="s">
        <v>384</v>
      </c>
      <c r="B12" s="17"/>
      <c r="C12" s="17"/>
      <c r="D12" s="17"/>
      <c r="E12" s="17"/>
      <c r="F12" s="17"/>
      <c r="G12" s="17"/>
      <c r="H12" s="17"/>
      <c r="I12" s="17"/>
      <c r="J12" s="18"/>
      <c r="K12" s="160"/>
      <c r="L12" s="161"/>
      <c r="M12" s="161"/>
      <c r="N12" s="161"/>
      <c r="O12" s="161"/>
      <c r="P12" s="161"/>
      <c r="Q12" s="161"/>
      <c r="R12" s="161"/>
      <c r="S12" s="161"/>
      <c r="T12" s="161"/>
      <c r="U12" s="161"/>
      <c r="V12" s="161"/>
      <c r="W12" s="161"/>
      <c r="X12" s="161"/>
      <c r="Y12" s="161"/>
      <c r="Z12" s="161"/>
      <c r="AA12" s="161"/>
    </row>
    <row r="13">
      <c r="A13" s="151"/>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c r="AA13" s="151"/>
    </row>
    <row r="14">
      <c r="A14" s="162" t="s">
        <v>385</v>
      </c>
      <c r="B14" s="17"/>
      <c r="C14" s="17"/>
      <c r="D14" s="17"/>
      <c r="E14" s="17"/>
      <c r="F14" s="17"/>
      <c r="G14" s="17"/>
      <c r="H14" s="17"/>
      <c r="I14" s="17"/>
      <c r="J14" s="18"/>
      <c r="K14" s="163"/>
      <c r="L14" s="161"/>
      <c r="M14" s="161"/>
      <c r="N14" s="161"/>
      <c r="O14" s="161"/>
      <c r="P14" s="161"/>
      <c r="Q14" s="161"/>
      <c r="R14" s="161"/>
      <c r="S14" s="161"/>
      <c r="T14" s="161"/>
      <c r="U14" s="161"/>
      <c r="V14" s="161"/>
      <c r="W14" s="161"/>
      <c r="X14" s="161"/>
      <c r="Y14" s="161"/>
      <c r="Z14" s="161"/>
      <c r="AA14" s="161"/>
    </row>
    <row r="15">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row>
    <row r="16">
      <c r="A16" s="164" t="s">
        <v>186</v>
      </c>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row>
    <row r="17">
      <c r="A17" s="165" t="s">
        <v>386</v>
      </c>
      <c r="F17" s="151"/>
      <c r="G17" s="151"/>
      <c r="H17" s="151"/>
      <c r="I17" s="151"/>
      <c r="J17" s="151"/>
      <c r="K17" s="151"/>
      <c r="L17" s="151"/>
      <c r="M17" s="151"/>
      <c r="N17" s="151"/>
      <c r="O17" s="151"/>
      <c r="P17" s="151"/>
      <c r="Q17" s="151"/>
      <c r="R17" s="151"/>
      <c r="S17" s="151"/>
      <c r="T17" s="151"/>
      <c r="U17" s="151"/>
      <c r="V17" s="151"/>
      <c r="W17" s="151"/>
      <c r="X17" s="151"/>
      <c r="Y17" s="151"/>
      <c r="Z17" s="151"/>
      <c r="AA17" s="151"/>
    </row>
    <row r="18">
      <c r="A18" s="165"/>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c r="AA18" s="151"/>
    </row>
    <row r="19">
      <c r="A19" s="165"/>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c r="AA19" s="151"/>
    </row>
    <row r="20">
      <c r="A20" s="165"/>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c r="AA20" s="151"/>
    </row>
    <row r="21">
      <c r="A21" s="165"/>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row>
    <row r="22">
      <c r="A22" s="165"/>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row>
    <row r="23">
      <c r="A23" s="165"/>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row>
    <row r="24">
      <c r="A24" s="165"/>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row>
    <row r="25">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row>
    <row r="26">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row>
    <row r="27">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row>
    <row r="28">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row>
    <row r="29">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row>
    <row r="30">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row>
    <row r="3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row>
    <row r="32">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row>
    <row r="33">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row>
    <row r="34">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row>
    <row r="35">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row>
    <row r="36">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row>
    <row r="37">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row>
    <row r="38">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row>
    <row r="39">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row>
    <row r="40">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row>
    <row r="4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row>
    <row r="42">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row>
    <row r="43">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row>
    <row r="44">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row>
    <row r="45">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row>
    <row r="46">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row>
    <row r="47">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row>
    <row r="48">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row>
    <row r="49">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row>
    <row r="50">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row>
    <row r="5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row>
    <row r="52">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row>
    <row r="53">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row>
    <row r="54">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row>
    <row r="55">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row>
    <row r="56">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row>
    <row r="57">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row>
    <row r="58">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row>
    <row r="59">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row>
    <row r="60">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row>
    <row r="6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row>
    <row r="62">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row>
    <row r="63">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row>
    <row r="64">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row>
    <row r="65">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row>
    <row r="66">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row>
    <row r="67">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row>
    <row r="68">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row>
    <row r="69">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row>
    <row r="70">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c r="AA70" s="151"/>
    </row>
    <row r="71">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row>
    <row r="72">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row>
    <row r="73">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row>
    <row r="74">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row>
    <row r="75">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row>
    <row r="76">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row>
    <row r="77">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row>
    <row r="78">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c r="AA78" s="151"/>
    </row>
    <row r="79">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row>
    <row r="80">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c r="AA80" s="151"/>
    </row>
    <row r="8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c r="AA81" s="151"/>
    </row>
    <row r="82">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row>
    <row r="83">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row>
    <row r="84">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row>
    <row r="85">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row>
    <row r="86">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row>
    <row r="87">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row>
    <row r="88">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row>
    <row r="89">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row>
    <row r="90">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row>
    <row r="9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c r="AA91" s="151"/>
    </row>
    <row r="92">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row>
    <row r="93">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row>
    <row r="94">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row>
    <row r="95">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row>
    <row r="96">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row>
    <row r="97">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row>
    <row r="98">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row>
    <row r="99">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row>
    <row r="100">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row>
    <row r="10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row>
    <row r="102">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row>
    <row r="103">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row>
    <row r="104">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row>
    <row r="105">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row>
    <row r="106">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row>
    <row r="107">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row>
    <row r="108">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row>
    <row r="109">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row>
    <row r="110">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row>
    <row r="11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row>
    <row r="112">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row>
    <row r="113">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row>
    <row r="11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row>
    <row r="115">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row>
    <row r="116">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row>
    <row r="117">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row>
    <row r="118">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row>
    <row r="119">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row>
    <row r="120">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row>
    <row r="12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row>
    <row r="122">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row>
    <row r="123">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row>
    <row r="12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row>
    <row r="1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row>
    <row r="126">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row>
    <row r="127">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row>
    <row r="128">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row>
    <row r="129">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row>
    <row r="130">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row>
    <row r="13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row>
    <row r="132">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row>
    <row r="133">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row>
    <row r="13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row>
    <row r="13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row>
    <row r="136">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row>
    <row r="137">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row>
    <row r="138">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row>
    <row r="139">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row>
    <row r="140">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row>
    <row r="14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row>
    <row r="142">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row>
    <row r="143">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row>
    <row r="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row>
    <row r="14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row>
    <row r="146">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row>
    <row r="147">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row>
    <row r="148">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row>
    <row r="149">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row>
    <row r="150">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row>
    <row r="15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row>
    <row r="152">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row>
    <row r="153">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row>
    <row r="15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row>
    <row r="15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row>
    <row r="156">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row>
    <row r="157">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row>
    <row r="158">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row>
    <row r="159">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row>
    <row r="160">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row>
    <row r="16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row>
    <row r="162">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row>
    <row r="163">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row>
    <row r="16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row>
    <row r="16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row>
    <row r="166">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row>
    <row r="167">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row>
    <row r="168">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row>
    <row r="169">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row>
    <row r="170">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row>
    <row r="17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row>
    <row r="172">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row>
    <row r="173">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row>
    <row r="17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row>
    <row r="17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row>
    <row r="176">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row>
    <row r="177">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row>
    <row r="178">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row>
    <row r="179">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row>
    <row r="180">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row>
    <row r="18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row>
    <row r="182">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row>
    <row r="183">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row>
    <row r="18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row>
    <row r="18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row>
    <row r="186">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row>
    <row r="187">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row>
    <row r="188">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row>
    <row r="189">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row>
    <row r="190">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row>
    <row r="19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row>
    <row r="192">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row>
    <row r="193">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row>
    <row r="194">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row>
    <row r="195">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row>
    <row r="196">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row>
    <row r="197">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row>
    <row r="198">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row>
    <row r="199">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row>
    <row r="200">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row>
    <row r="20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row>
    <row r="202">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row>
    <row r="203">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row>
    <row r="204">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row>
    <row r="205">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row>
    <row r="206">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row>
    <row r="207">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row>
    <row r="208">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row>
    <row r="209">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row>
    <row r="210">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row>
    <row r="21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row>
    <row r="212">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row>
    <row r="213">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row>
    <row r="214">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row>
    <row r="215">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row>
    <row r="216">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row>
    <row r="217">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row>
    <row r="218">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row>
    <row r="219">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row>
    <row r="220">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row>
    <row r="221">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row>
    <row r="222">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row>
    <row r="223">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row>
    <row r="224">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row>
    <row r="225">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row>
    <row r="226">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row>
    <row r="227">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row>
    <row r="228">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row>
    <row r="229">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row>
    <row r="230">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row>
    <row r="231">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row>
    <row r="232">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row>
    <row r="233">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row>
    <row r="234">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row>
    <row r="235">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row>
    <row r="236">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row>
    <row r="237">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row>
    <row r="238">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row>
    <row r="239">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row>
    <row r="240">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row>
    <row r="241">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row>
    <row r="242">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row>
    <row r="243">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row>
    <row r="244">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row>
    <row r="245">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row>
    <row r="246">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row>
    <row r="247">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row>
    <row r="248">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row>
    <row r="249">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row>
    <row r="250">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row>
    <row r="251">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row>
    <row r="252">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row>
    <row r="253">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row>
    <row r="254">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row>
    <row r="255">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row>
    <row r="256">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row>
    <row r="257">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row>
    <row r="258">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row>
    <row r="259">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row>
    <row r="260">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row>
    <row r="261">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row>
    <row r="262">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row>
    <row r="263">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row>
    <row r="264">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row>
    <row r="265">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row>
    <row r="266">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row>
    <row r="267">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row>
    <row r="268">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row>
    <row r="269">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row>
    <row r="270">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row>
    <row r="271">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row>
    <row r="272">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row>
    <row r="273">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row>
    <row r="27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row>
    <row r="275">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row>
    <row r="276">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row>
    <row r="277">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row>
    <row r="278">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row>
    <row r="279">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row>
    <row r="280">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row>
    <row r="28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row>
    <row r="282">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row>
    <row r="283">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row>
    <row r="28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row>
    <row r="285">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row>
    <row r="286">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row>
    <row r="287">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row>
    <row r="288">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row>
    <row r="289">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row>
    <row r="290">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row>
    <row r="291">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row>
    <row r="292">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row>
    <row r="293">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row>
    <row r="29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row>
    <row r="295">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row>
    <row r="296">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row>
    <row r="297">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row>
    <row r="298">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row>
    <row r="299">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row>
    <row r="300">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row>
    <row r="30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row>
    <row r="302">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row>
    <row r="303">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row>
    <row r="30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row>
    <row r="30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row>
    <row r="306">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row>
    <row r="307">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row>
    <row r="308">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row>
    <row r="309">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row>
    <row r="310">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row>
    <row r="311">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row>
    <row r="312">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row>
    <row r="313">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row>
    <row r="31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row>
    <row r="31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row>
    <row r="316">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row>
    <row r="317">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row>
    <row r="318">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row>
    <row r="319">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row>
    <row r="320">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row>
    <row r="32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row>
    <row r="322">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row>
    <row r="323">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row>
    <row r="32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row>
    <row r="3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row>
    <row r="326">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row>
    <row r="327">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row>
    <row r="328">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row>
    <row r="329">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row>
    <row r="330">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row>
    <row r="331">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row>
    <row r="332">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row>
    <row r="333">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row>
    <row r="33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row>
    <row r="33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row>
    <row r="336">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row>
    <row r="337">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row>
    <row r="338">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row>
    <row r="339">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row>
    <row r="340">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row>
    <row r="34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row>
    <row r="342">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row>
    <row r="343">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row>
    <row r="3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row>
    <row r="34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row>
    <row r="346">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row>
    <row r="347">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row>
    <row r="348">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row>
    <row r="349">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row>
    <row r="350">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row>
    <row r="351">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row>
    <row r="352">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row>
    <row r="353">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row>
    <row r="35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row>
    <row r="35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row>
    <row r="356">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row>
    <row r="357">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row>
    <row r="358">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row>
    <row r="359">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row>
    <row r="360">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row>
    <row r="361">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row>
    <row r="362">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row>
    <row r="363">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row>
    <row r="36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row>
    <row r="36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row>
    <row r="366">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row>
    <row r="367">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row>
    <row r="368">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row>
    <row r="369">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row>
    <row r="370">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row>
    <row r="371">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row>
    <row r="372">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row>
    <row r="373">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row>
    <row r="37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row>
    <row r="37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row>
    <row r="376">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row>
    <row r="377">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row>
    <row r="378">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row>
    <row r="379">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row>
    <row r="380">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row>
    <row r="381">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row>
    <row r="382">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row>
    <row r="383">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row>
    <row r="38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row>
    <row r="38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row>
    <row r="386">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row>
    <row r="387">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row>
    <row r="388">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row>
    <row r="389">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row>
    <row r="390">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row>
    <row r="391">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row>
    <row r="392">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row>
    <row r="393">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row>
    <row r="39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row>
    <row r="39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row>
    <row r="396">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row>
    <row r="397">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row>
    <row r="398">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row>
    <row r="399">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row>
    <row r="400">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row>
    <row r="401">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row>
    <row r="402">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row>
    <row r="403">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row>
    <row r="40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row>
    <row r="40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row>
    <row r="406">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row>
    <row r="407">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row>
    <row r="408">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row>
    <row r="409">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row>
    <row r="410">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row>
    <row r="411">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row>
    <row r="412">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row>
    <row r="413">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row>
    <row r="41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row>
    <row r="41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row>
    <row r="416">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row>
    <row r="417">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row>
    <row r="418">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row>
    <row r="419">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row>
    <row r="420">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row>
    <row r="421">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row>
    <row r="422">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row>
    <row r="423">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row>
    <row r="42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row>
    <row r="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row>
    <row r="426">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row>
    <row r="427">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row>
    <row r="428">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row>
    <row r="429">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row>
    <row r="430">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row>
    <row r="431">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row>
    <row r="432">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row>
    <row r="433">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row>
    <row r="43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row>
    <row r="43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row>
    <row r="436">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row>
    <row r="437">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row>
    <row r="438">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row>
    <row r="439">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row>
    <row r="440">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row>
    <row r="441">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row>
    <row r="442">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row>
    <row r="443">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row>
    <row r="4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row>
    <row r="44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row>
    <row r="446">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row>
    <row r="447">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row>
    <row r="448">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row>
    <row r="449">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row>
    <row r="450">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row>
    <row r="451">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row>
    <row r="452">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row>
    <row r="453">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row>
    <row r="45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row>
    <row r="45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row>
    <row r="456">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row>
    <row r="457">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row>
    <row r="458">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row>
    <row r="459">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row>
    <row r="460">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row>
    <row r="461">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row>
    <row r="462">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row>
    <row r="463">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row>
    <row r="46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row>
    <row r="46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row>
    <row r="466">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row>
    <row r="467">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row>
    <row r="468">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row>
    <row r="469">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row>
    <row r="470">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row>
    <row r="471">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row>
    <row r="472">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row>
    <row r="473">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row>
    <row r="47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row>
    <row r="47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row>
    <row r="476">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row>
    <row r="477">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row>
    <row r="478">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row>
    <row r="479">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row>
    <row r="480">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row>
    <row r="481">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row>
    <row r="482">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row>
    <row r="483">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row>
    <row r="48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row>
    <row r="48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row>
    <row r="486">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row>
    <row r="487">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row>
    <row r="488">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row>
    <row r="489">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row>
    <row r="490">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row>
    <row r="49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row>
    <row r="492">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row>
    <row r="493">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row>
    <row r="49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row>
    <row r="49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row>
    <row r="496">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row>
    <row r="497">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row>
    <row r="498">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row>
    <row r="499">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row>
    <row r="500">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row>
    <row r="50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row>
    <row r="502">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row>
    <row r="503">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row>
    <row r="50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row>
    <row r="50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row>
    <row r="506">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row>
    <row r="507">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row>
    <row r="508">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row>
    <row r="509">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row>
    <row r="510">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row>
    <row r="51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row>
    <row r="512">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row>
    <row r="513">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row>
    <row r="51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row>
    <row r="51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row>
    <row r="516">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row>
    <row r="517">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row>
    <row r="518">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row>
    <row r="519">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row>
    <row r="520">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row>
    <row r="52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row>
    <row r="522">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row>
    <row r="523">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row>
    <row r="52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row>
    <row r="5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row>
    <row r="526">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row>
    <row r="527">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row>
    <row r="528">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row>
    <row r="529">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row>
    <row r="530">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row>
    <row r="53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row>
    <row r="532">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row>
    <row r="533">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row>
    <row r="53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row>
    <row r="53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row>
    <row r="536">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row>
    <row r="537">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row>
    <row r="538">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row>
    <row r="539">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row>
    <row r="540">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row>
    <row r="54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row>
    <row r="542">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row>
    <row r="543">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row>
    <row r="5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row>
    <row r="54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row>
    <row r="546">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row>
    <row r="547">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row>
    <row r="548">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row>
    <row r="549">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row>
    <row r="550">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row>
    <row r="55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row>
    <row r="552">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row>
    <row r="553">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row>
    <row r="55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row>
    <row r="55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row>
    <row r="556">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row>
    <row r="557">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row>
    <row r="558">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row>
    <row r="559">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row>
    <row r="560">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row>
    <row r="56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row>
    <row r="562">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row>
    <row r="563">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row>
    <row r="56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row>
    <row r="56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row>
    <row r="566">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row>
    <row r="567">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row>
    <row r="568">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row>
    <row r="569">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row>
    <row r="570">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row>
    <row r="57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row>
    <row r="572">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row>
    <row r="573">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row>
    <row r="57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row>
    <row r="57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row>
    <row r="576">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row>
    <row r="577">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row>
    <row r="578">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row>
    <row r="579">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row>
    <row r="580">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row>
    <row r="58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row>
    <row r="582">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row>
    <row r="583">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row>
    <row r="58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row>
    <row r="58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row>
    <row r="586">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row>
    <row r="587">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row>
    <row r="588">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row>
    <row r="589">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row>
    <row r="590">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row>
    <row r="59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row>
    <row r="592">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row>
    <row r="593">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row>
    <row r="59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row>
    <row r="59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row>
    <row r="596">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row>
    <row r="597">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row>
    <row r="598">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row>
    <row r="599">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row>
    <row r="600">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row>
    <row r="60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row>
    <row r="602">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row>
    <row r="603">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row>
    <row r="60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row>
    <row r="60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row>
    <row r="606">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row>
    <row r="607">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row>
    <row r="608">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row>
    <row r="609">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row>
    <row r="610">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row>
    <row r="61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row>
    <row r="612">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row>
    <row r="613">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row>
    <row r="61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row>
    <row r="61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row>
    <row r="616">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row>
    <row r="617">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row>
    <row r="618">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row>
    <row r="619">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row>
    <row r="620">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row>
    <row r="62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row>
    <row r="622">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row>
    <row r="623">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row>
    <row r="62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row>
    <row r="6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row>
    <row r="626">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row>
    <row r="627">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row>
    <row r="628">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row>
    <row r="629">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row>
    <row r="630">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row>
    <row r="63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row>
    <row r="632">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row>
    <row r="633">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row>
    <row r="63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row>
    <row r="63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row>
    <row r="636">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row>
    <row r="637">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row>
    <row r="638">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row>
    <row r="639">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row>
    <row r="640">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row>
    <row r="64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row>
    <row r="642">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row>
    <row r="643">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row>
    <row r="6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row>
    <row r="64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row>
    <row r="646">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row>
    <row r="647">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row>
    <row r="648">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row>
    <row r="649">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row>
    <row r="650">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row>
    <row r="65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row>
    <row r="652">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row>
    <row r="653">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row>
    <row r="65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row>
    <row r="65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row>
    <row r="656">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row>
    <row r="657">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row>
    <row r="658">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row>
    <row r="659">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row>
    <row r="660">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row>
    <row r="66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row>
    <row r="662">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row>
    <row r="663">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row>
    <row r="66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row>
    <row r="66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row>
    <row r="666">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row>
    <row r="667">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row>
    <row r="668">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row>
    <row r="669">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row>
    <row r="670">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row>
    <row r="67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row>
    <row r="672">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row>
    <row r="673">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row>
    <row r="67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row>
    <row r="980">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row>
    <row r="98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row>
    <row r="982">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row>
    <row r="983">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row>
    <row r="98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row>
    <row r="98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row>
    <row r="986">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row>
    <row r="987">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row>
    <row r="988">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row>
    <row r="989">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row>
    <row r="990">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row>
    <row r="99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row>
    <row r="992">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row>
    <row r="993">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row>
    <row r="99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c r="AA994" s="151"/>
    </row>
    <row r="995">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c r="AA995" s="151"/>
    </row>
    <row r="996">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c r="AA996" s="151"/>
    </row>
    <row r="997">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c r="AA997" s="151"/>
    </row>
    <row r="998">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c r="AA998" s="151"/>
    </row>
    <row r="999">
      <c r="A999" s="151"/>
      <c r="B999" s="151"/>
      <c r="C999" s="151"/>
      <c r="D999" s="151"/>
      <c r="E999" s="151"/>
      <c r="F999" s="151"/>
      <c r="G999" s="151"/>
      <c r="H999" s="151"/>
      <c r="I999" s="151"/>
      <c r="J999" s="151"/>
      <c r="K999" s="151"/>
      <c r="L999" s="151"/>
      <c r="M999" s="151"/>
      <c r="N999" s="151"/>
      <c r="O999" s="151"/>
      <c r="P999" s="151"/>
      <c r="Q999" s="151"/>
      <c r="R999" s="151"/>
      <c r="S999" s="151"/>
      <c r="T999" s="151"/>
      <c r="U999" s="151"/>
      <c r="V999" s="151"/>
      <c r="W999" s="151"/>
      <c r="X999" s="151"/>
      <c r="Y999" s="151"/>
      <c r="Z999" s="151"/>
      <c r="AA999" s="151"/>
    </row>
  </sheetData>
  <mergeCells count="5">
    <mergeCell ref="D2:H2"/>
    <mergeCell ref="A5:J5"/>
    <mergeCell ref="A12:J12"/>
    <mergeCell ref="A14:J14"/>
    <mergeCell ref="A17:E17"/>
  </mergeCells>
  <hyperlinks>
    <hyperlink r:id="rId1" ref="C8"/>
    <hyperlink r:id="rId2" ref="C9"/>
    <hyperlink r:id="rId3" ref="C10"/>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8656"/>
    <outlinePr summaryBelow="0" summaryRight="0"/>
  </sheetPr>
  <sheetViews>
    <sheetView workbookViewId="0"/>
  </sheetViews>
  <sheetFormatPr customHeight="1" defaultColWidth="12.63" defaultRowHeight="15.75"/>
  <cols>
    <col customWidth="1" min="1" max="1" width="14.63"/>
    <col customWidth="1" min="2" max="2" width="20.88"/>
    <col customWidth="1" min="3" max="3" width="19.88"/>
    <col customWidth="1" min="4" max="4" width="29.5"/>
    <col customWidth="1" min="10" max="10" width="25.38"/>
    <col customWidth="1" min="11" max="11" width="16.25"/>
  </cols>
  <sheetData>
    <row r="1">
      <c r="A1" s="151"/>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row>
    <row r="2">
      <c r="A2" s="151"/>
      <c r="B2" s="151"/>
      <c r="C2" s="151"/>
      <c r="D2" s="152" t="s">
        <v>46</v>
      </c>
      <c r="I2" s="151"/>
      <c r="J2" s="151"/>
      <c r="K2" s="151"/>
      <c r="L2" s="151"/>
      <c r="M2" s="151"/>
      <c r="N2" s="151"/>
      <c r="O2" s="151"/>
      <c r="P2" s="151"/>
      <c r="Q2" s="151"/>
      <c r="R2" s="151"/>
      <c r="S2" s="151"/>
      <c r="T2" s="151"/>
      <c r="U2" s="151"/>
      <c r="V2" s="151"/>
      <c r="W2" s="151"/>
      <c r="X2" s="151"/>
      <c r="Y2" s="151"/>
      <c r="Z2" s="151"/>
      <c r="AA2" s="151"/>
    </row>
    <row r="3">
      <c r="A3" s="151"/>
      <c r="B3" s="151"/>
      <c r="C3" s="151"/>
      <c r="D3" s="151"/>
      <c r="E3" s="151"/>
      <c r="F3" s="151"/>
      <c r="G3" s="151"/>
      <c r="H3" s="151"/>
      <c r="I3" s="151"/>
      <c r="J3" s="151"/>
      <c r="K3" s="151"/>
      <c r="L3" s="151"/>
      <c r="M3" s="151"/>
      <c r="N3" s="151"/>
      <c r="O3" s="151"/>
      <c r="P3" s="151"/>
      <c r="Q3" s="151"/>
      <c r="R3" s="151"/>
      <c r="S3" s="151"/>
      <c r="T3" s="151"/>
      <c r="U3" s="151"/>
      <c r="V3" s="151"/>
      <c r="W3" s="151"/>
      <c r="X3" s="151"/>
      <c r="Y3" s="151"/>
      <c r="Z3" s="151"/>
      <c r="AA3" s="151"/>
    </row>
    <row r="4">
      <c r="A4" s="151"/>
      <c r="B4" s="151"/>
      <c r="C4" s="151"/>
      <c r="D4" s="151"/>
      <c r="E4" s="151"/>
      <c r="F4" s="151"/>
      <c r="G4" s="151"/>
      <c r="H4" s="151"/>
      <c r="I4" s="151"/>
      <c r="J4" s="151"/>
      <c r="K4" s="151"/>
      <c r="L4" s="151"/>
      <c r="M4" s="151"/>
      <c r="N4" s="151"/>
      <c r="O4" s="151"/>
      <c r="P4" s="151"/>
      <c r="Q4" s="151"/>
      <c r="R4" s="151"/>
      <c r="S4" s="151"/>
      <c r="T4" s="151"/>
      <c r="U4" s="151"/>
      <c r="V4" s="151"/>
      <c r="W4" s="151"/>
      <c r="X4" s="151"/>
      <c r="Y4" s="151"/>
      <c r="Z4" s="151"/>
      <c r="AA4" s="151"/>
    </row>
    <row r="5">
      <c r="A5" s="153" t="s">
        <v>47</v>
      </c>
      <c r="B5" s="17"/>
      <c r="C5" s="17"/>
      <c r="D5" s="17"/>
      <c r="E5" s="17"/>
      <c r="F5" s="17"/>
      <c r="G5" s="17"/>
      <c r="H5" s="17"/>
      <c r="I5" s="17"/>
      <c r="J5" s="18"/>
      <c r="K5" s="154"/>
      <c r="L5" s="151"/>
      <c r="M5" s="151"/>
      <c r="N5" s="151"/>
      <c r="O5" s="151"/>
      <c r="P5" s="151"/>
      <c r="Q5" s="151"/>
      <c r="R5" s="151"/>
      <c r="S5" s="151"/>
      <c r="T5" s="151"/>
      <c r="U5" s="151"/>
      <c r="V5" s="151"/>
      <c r="W5" s="151"/>
      <c r="X5" s="151"/>
      <c r="Y5" s="151"/>
      <c r="Z5" s="151"/>
      <c r="AA5" s="151"/>
    </row>
    <row r="6">
      <c r="A6" s="151"/>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row>
    <row r="7">
      <c r="A7" s="67" t="s">
        <v>48</v>
      </c>
      <c r="B7" s="139" t="s">
        <v>387</v>
      </c>
      <c r="C7" s="147" t="s">
        <v>388</v>
      </c>
      <c r="D7" s="147" t="s">
        <v>389</v>
      </c>
      <c r="E7" s="147" t="s">
        <v>390</v>
      </c>
      <c r="F7" s="155" t="s">
        <v>391</v>
      </c>
      <c r="G7" s="156" t="s">
        <v>392</v>
      </c>
      <c r="H7" s="139" t="s">
        <v>55</v>
      </c>
      <c r="I7" s="147" t="s">
        <v>393</v>
      </c>
      <c r="J7" s="147" t="s">
        <v>394</v>
      </c>
      <c r="K7" s="71" t="s">
        <v>58</v>
      </c>
      <c r="L7" s="166"/>
      <c r="M7" s="151"/>
      <c r="N7" s="151"/>
      <c r="O7" s="151"/>
      <c r="P7" s="151"/>
      <c r="Q7" s="151"/>
      <c r="R7" s="151"/>
      <c r="S7" s="151"/>
      <c r="T7" s="151"/>
      <c r="U7" s="151"/>
      <c r="V7" s="151"/>
      <c r="W7" s="151"/>
      <c r="X7" s="151"/>
      <c r="Y7" s="151"/>
      <c r="Z7" s="151"/>
      <c r="AA7" s="151"/>
    </row>
    <row r="8">
      <c r="A8" s="131" t="s">
        <v>60</v>
      </c>
      <c r="B8" s="49" t="s">
        <v>395</v>
      </c>
      <c r="C8" s="81" t="s">
        <v>375</v>
      </c>
      <c r="D8" s="55" t="s">
        <v>396</v>
      </c>
      <c r="E8" s="137">
        <v>692000.0</v>
      </c>
      <c r="F8" s="143">
        <f t="shared" ref="F8:F10" si="1">E8*1.19</f>
        <v>823480</v>
      </c>
      <c r="G8" s="51">
        <f t="shared" ref="G8:G10" si="2">(F8+E8)/3900</f>
        <v>388.5846154</v>
      </c>
      <c r="H8" s="157">
        <f t="shared" ref="H8:H10" si="3">G8*3900</f>
        <v>1515480</v>
      </c>
      <c r="I8" s="53" t="s">
        <v>64</v>
      </c>
      <c r="J8" s="55" t="s">
        <v>397</v>
      </c>
      <c r="K8" s="55" t="s">
        <v>232</v>
      </c>
      <c r="L8" s="151"/>
      <c r="M8" s="151"/>
      <c r="N8" s="151"/>
      <c r="O8" s="151"/>
      <c r="P8" s="151"/>
      <c r="Q8" s="151"/>
      <c r="R8" s="151"/>
      <c r="S8" s="151"/>
      <c r="T8" s="151"/>
      <c r="U8" s="151"/>
      <c r="V8" s="151"/>
      <c r="W8" s="151"/>
      <c r="X8" s="151"/>
      <c r="Y8" s="151"/>
      <c r="Z8" s="151"/>
      <c r="AA8" s="151"/>
    </row>
    <row r="9">
      <c r="A9" s="131" t="s">
        <v>67</v>
      </c>
      <c r="B9" s="49" t="s">
        <v>398</v>
      </c>
      <c r="C9" s="81" t="s">
        <v>399</v>
      </c>
      <c r="D9" s="55" t="s">
        <v>400</v>
      </c>
      <c r="E9" s="137">
        <v>730000.0</v>
      </c>
      <c r="F9" s="143">
        <f t="shared" si="1"/>
        <v>868700</v>
      </c>
      <c r="G9" s="51">
        <f t="shared" si="2"/>
        <v>409.9230769</v>
      </c>
      <c r="H9" s="157">
        <f t="shared" si="3"/>
        <v>1598700</v>
      </c>
      <c r="I9" s="49" t="s">
        <v>401</v>
      </c>
      <c r="J9" s="55" t="s">
        <v>402</v>
      </c>
      <c r="K9" s="55" t="s">
        <v>403</v>
      </c>
      <c r="L9" s="151"/>
      <c r="M9" s="151"/>
      <c r="N9" s="151"/>
      <c r="O9" s="151"/>
      <c r="P9" s="151"/>
      <c r="Q9" s="151"/>
      <c r="R9" s="151"/>
      <c r="S9" s="151"/>
      <c r="T9" s="151"/>
      <c r="U9" s="151"/>
      <c r="V9" s="151"/>
      <c r="W9" s="151"/>
      <c r="X9" s="151"/>
      <c r="Y9" s="151"/>
      <c r="Z9" s="151"/>
      <c r="AA9" s="151"/>
    </row>
    <row r="10">
      <c r="A10" s="131" t="s">
        <v>73</v>
      </c>
      <c r="B10" s="49" t="s">
        <v>404</v>
      </c>
      <c r="C10" s="81" t="s">
        <v>405</v>
      </c>
      <c r="D10" s="55" t="s">
        <v>406</v>
      </c>
      <c r="E10" s="137">
        <v>692000.0</v>
      </c>
      <c r="F10" s="143">
        <f t="shared" si="1"/>
        <v>823480</v>
      </c>
      <c r="G10" s="51">
        <f t="shared" si="2"/>
        <v>388.5846154</v>
      </c>
      <c r="H10" s="157">
        <f t="shared" si="3"/>
        <v>1515480</v>
      </c>
      <c r="I10" s="53" t="s">
        <v>64</v>
      </c>
      <c r="J10" s="49" t="s">
        <v>407</v>
      </c>
      <c r="K10" s="49" t="s">
        <v>350</v>
      </c>
      <c r="L10" s="151"/>
      <c r="M10" s="151"/>
      <c r="N10" s="151"/>
      <c r="O10" s="151"/>
      <c r="P10" s="151"/>
      <c r="Q10" s="151"/>
      <c r="R10" s="151"/>
      <c r="S10" s="151"/>
      <c r="T10" s="151"/>
      <c r="U10" s="151"/>
      <c r="V10" s="151"/>
      <c r="W10" s="151"/>
      <c r="X10" s="151"/>
      <c r="Y10" s="151"/>
      <c r="Z10" s="151"/>
      <c r="AA10" s="151"/>
    </row>
    <row r="11">
      <c r="A11" s="151"/>
      <c r="B11" s="151"/>
      <c r="C11" s="151"/>
      <c r="D11" s="151"/>
      <c r="E11" s="151"/>
      <c r="F11" s="151"/>
      <c r="G11" s="158"/>
      <c r="H11" s="151"/>
      <c r="I11" s="151"/>
      <c r="J11" s="151"/>
      <c r="K11" s="151"/>
      <c r="L11" s="151"/>
      <c r="M11" s="151"/>
      <c r="N11" s="151"/>
      <c r="O11" s="151"/>
      <c r="P11" s="151"/>
      <c r="Q11" s="151"/>
      <c r="R11" s="151"/>
      <c r="S11" s="151"/>
      <c r="T11" s="151"/>
      <c r="U11" s="151"/>
      <c r="V11" s="151"/>
      <c r="W11" s="151"/>
      <c r="X11" s="151"/>
      <c r="Y11" s="151"/>
      <c r="Z11" s="151"/>
      <c r="AA11" s="151"/>
    </row>
    <row r="12">
      <c r="A12" s="159" t="s">
        <v>408</v>
      </c>
      <c r="B12" s="17"/>
      <c r="C12" s="17"/>
      <c r="D12" s="17"/>
      <c r="E12" s="17"/>
      <c r="F12" s="17"/>
      <c r="G12" s="17"/>
      <c r="H12" s="17"/>
      <c r="I12" s="17"/>
      <c r="J12" s="18"/>
      <c r="K12" s="160"/>
      <c r="L12" s="161"/>
      <c r="M12" s="161"/>
      <c r="N12" s="161"/>
      <c r="O12" s="161"/>
      <c r="P12" s="161"/>
      <c r="Q12" s="161"/>
      <c r="R12" s="161"/>
      <c r="S12" s="161"/>
      <c r="T12" s="161"/>
      <c r="U12" s="161"/>
      <c r="V12" s="161"/>
      <c r="W12" s="161"/>
      <c r="X12" s="161"/>
      <c r="Y12" s="161"/>
      <c r="Z12" s="161"/>
      <c r="AA12" s="161"/>
    </row>
    <row r="13">
      <c r="A13" s="151"/>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c r="AA13" s="151"/>
    </row>
    <row r="14">
      <c r="A14" s="162" t="s">
        <v>409</v>
      </c>
      <c r="B14" s="17"/>
      <c r="C14" s="17"/>
      <c r="D14" s="17"/>
      <c r="E14" s="17"/>
      <c r="F14" s="17"/>
      <c r="G14" s="17"/>
      <c r="H14" s="17"/>
      <c r="I14" s="17"/>
      <c r="J14" s="18"/>
      <c r="K14" s="163"/>
      <c r="L14" s="161"/>
      <c r="M14" s="161"/>
      <c r="N14" s="161"/>
      <c r="O14" s="161"/>
      <c r="P14" s="161"/>
      <c r="Q14" s="161"/>
      <c r="R14" s="161"/>
      <c r="S14" s="161"/>
      <c r="T14" s="161"/>
      <c r="U14" s="161"/>
      <c r="V14" s="161"/>
      <c r="W14" s="161"/>
      <c r="X14" s="161"/>
      <c r="Y14" s="161"/>
      <c r="Z14" s="161"/>
      <c r="AA14" s="161"/>
    </row>
    <row r="15">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row>
    <row r="16">
      <c r="A16" s="164" t="s">
        <v>186</v>
      </c>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row>
    <row r="17">
      <c r="A17" s="165" t="s">
        <v>410</v>
      </c>
      <c r="E17" s="151"/>
      <c r="F17" s="151"/>
      <c r="G17" s="151"/>
      <c r="H17" s="151"/>
      <c r="I17" s="151"/>
      <c r="J17" s="151"/>
      <c r="K17" s="151"/>
      <c r="L17" s="151"/>
      <c r="M17" s="151"/>
      <c r="N17" s="151"/>
      <c r="O17" s="151"/>
      <c r="P17" s="151"/>
      <c r="Q17" s="151"/>
      <c r="R17" s="151"/>
      <c r="S17" s="151"/>
      <c r="T17" s="151"/>
      <c r="U17" s="151"/>
      <c r="V17" s="151"/>
      <c r="W17" s="151"/>
      <c r="X17" s="151"/>
      <c r="Y17" s="151"/>
      <c r="Z17" s="151"/>
      <c r="AA17" s="151"/>
    </row>
    <row r="18">
      <c r="E18" s="151"/>
      <c r="F18" s="151"/>
      <c r="G18" s="151"/>
      <c r="H18" s="151"/>
      <c r="I18" s="151"/>
      <c r="J18" s="151"/>
      <c r="K18" s="151"/>
      <c r="L18" s="151"/>
      <c r="M18" s="151"/>
      <c r="N18" s="151"/>
      <c r="O18" s="151"/>
      <c r="P18" s="151"/>
      <c r="Q18" s="151"/>
      <c r="R18" s="151"/>
      <c r="S18" s="151"/>
      <c r="T18" s="151"/>
      <c r="U18" s="151"/>
      <c r="V18" s="151"/>
      <c r="W18" s="151"/>
      <c r="X18" s="151"/>
      <c r="Y18" s="151"/>
      <c r="Z18" s="151"/>
      <c r="AA18" s="151"/>
    </row>
    <row r="19">
      <c r="E19" s="151"/>
      <c r="F19" s="151"/>
      <c r="G19" s="151"/>
      <c r="H19" s="151"/>
      <c r="I19" s="151"/>
      <c r="J19" s="151"/>
      <c r="K19" s="151"/>
      <c r="L19" s="151"/>
      <c r="M19" s="151"/>
      <c r="N19" s="151"/>
      <c r="O19" s="151"/>
      <c r="P19" s="151"/>
      <c r="Q19" s="151"/>
      <c r="R19" s="151"/>
      <c r="S19" s="151"/>
      <c r="T19" s="151"/>
      <c r="U19" s="151"/>
      <c r="V19" s="151"/>
      <c r="W19" s="151"/>
      <c r="X19" s="151"/>
      <c r="Y19" s="151"/>
      <c r="Z19" s="151"/>
      <c r="AA19" s="151"/>
    </row>
    <row r="20">
      <c r="E20" s="151"/>
      <c r="F20" s="151"/>
      <c r="G20" s="151"/>
      <c r="H20" s="151"/>
      <c r="I20" s="151"/>
      <c r="J20" s="151"/>
      <c r="K20" s="151"/>
      <c r="L20" s="151"/>
      <c r="M20" s="151"/>
      <c r="N20" s="151"/>
      <c r="O20" s="151"/>
      <c r="P20" s="151"/>
      <c r="Q20" s="151"/>
      <c r="R20" s="151"/>
      <c r="S20" s="151"/>
      <c r="T20" s="151"/>
      <c r="U20" s="151"/>
      <c r="V20" s="151"/>
      <c r="W20" s="151"/>
      <c r="X20" s="151"/>
      <c r="Y20" s="151"/>
      <c r="Z20" s="151"/>
      <c r="AA20" s="151"/>
    </row>
    <row r="21">
      <c r="E21" s="151"/>
      <c r="F21" s="151"/>
      <c r="G21" s="151"/>
      <c r="H21" s="151"/>
      <c r="I21" s="151"/>
      <c r="J21" s="151"/>
      <c r="K21" s="151"/>
      <c r="L21" s="151"/>
      <c r="M21" s="151"/>
      <c r="N21" s="151"/>
      <c r="O21" s="151"/>
      <c r="P21" s="151"/>
      <c r="Q21" s="151"/>
      <c r="R21" s="151"/>
      <c r="S21" s="151"/>
      <c r="T21" s="151"/>
      <c r="U21" s="151"/>
      <c r="V21" s="151"/>
      <c r="W21" s="151"/>
      <c r="X21" s="151"/>
      <c r="Y21" s="151"/>
      <c r="Z21" s="151"/>
      <c r="AA21" s="151"/>
    </row>
    <row r="22">
      <c r="E22" s="151"/>
      <c r="F22" s="151"/>
      <c r="G22" s="151"/>
      <c r="H22" s="151"/>
      <c r="I22" s="151"/>
      <c r="J22" s="151"/>
      <c r="K22" s="151"/>
      <c r="L22" s="151"/>
      <c r="M22" s="151"/>
      <c r="N22" s="151"/>
      <c r="O22" s="151"/>
      <c r="P22" s="151"/>
      <c r="Q22" s="151"/>
      <c r="R22" s="151"/>
      <c r="S22" s="151"/>
      <c r="T22" s="151"/>
      <c r="U22" s="151"/>
      <c r="V22" s="151"/>
      <c r="W22" s="151"/>
      <c r="X22" s="151"/>
      <c r="Y22" s="151"/>
      <c r="Z22" s="151"/>
      <c r="AA22" s="151"/>
    </row>
    <row r="23">
      <c r="E23" s="151"/>
      <c r="F23" s="151"/>
      <c r="G23" s="151"/>
      <c r="H23" s="151"/>
      <c r="I23" s="151"/>
      <c r="J23" s="151"/>
      <c r="K23" s="151"/>
      <c r="L23" s="151"/>
      <c r="M23" s="151"/>
      <c r="N23" s="151"/>
      <c r="O23" s="151"/>
      <c r="P23" s="151"/>
      <c r="Q23" s="151"/>
      <c r="R23" s="151"/>
      <c r="S23" s="151"/>
      <c r="T23" s="151"/>
      <c r="U23" s="151"/>
      <c r="V23" s="151"/>
      <c r="W23" s="151"/>
      <c r="X23" s="151"/>
      <c r="Y23" s="151"/>
      <c r="Z23" s="151"/>
      <c r="AA23" s="151"/>
    </row>
    <row r="24">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row>
    <row r="25">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row>
    <row r="26">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row>
    <row r="27">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row>
    <row r="28">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row>
    <row r="29">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row>
    <row r="30">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row>
    <row r="3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row>
    <row r="32">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row>
    <row r="33">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row>
    <row r="34">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row>
    <row r="35">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row>
    <row r="36">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row>
    <row r="37">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row>
    <row r="38">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row>
    <row r="39">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row>
    <row r="40">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row>
    <row r="4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row>
    <row r="42">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row>
    <row r="43">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row>
    <row r="44">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row>
    <row r="45">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row>
    <row r="46">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row>
    <row r="47">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row>
    <row r="48">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row>
    <row r="49">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row>
    <row r="50">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row>
    <row r="5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row>
    <row r="52">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row>
    <row r="53">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row>
    <row r="54">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row>
    <row r="55">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row>
    <row r="56">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row>
    <row r="57">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row>
    <row r="58">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row>
    <row r="59">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row>
    <row r="60">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row>
    <row r="6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row>
    <row r="62">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row>
    <row r="63">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row>
    <row r="64">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row>
    <row r="65">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row>
    <row r="66">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row>
    <row r="67">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row>
    <row r="68">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row>
    <row r="69">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row>
    <row r="70">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c r="AA70" s="151"/>
    </row>
    <row r="71">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row>
    <row r="72">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row>
    <row r="73">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row>
    <row r="74">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row>
    <row r="75">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row>
    <row r="76">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row>
    <row r="77">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row>
    <row r="78">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c r="AA78" s="151"/>
    </row>
    <row r="79">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row>
    <row r="80">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c r="AA80" s="151"/>
    </row>
    <row r="8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c r="AA81" s="151"/>
    </row>
    <row r="82">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row>
    <row r="83">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row>
    <row r="84">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row>
    <row r="85">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row>
    <row r="86">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row>
    <row r="87">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row>
    <row r="88">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row>
    <row r="89">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row>
    <row r="90">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row>
    <row r="9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c r="AA91" s="151"/>
    </row>
    <row r="92">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row>
    <row r="93">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row>
    <row r="94">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row>
    <row r="95">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row>
    <row r="96">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row>
    <row r="97">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row>
    <row r="98">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row>
    <row r="99">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row>
    <row r="100">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row>
    <row r="10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row>
    <row r="102">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row>
    <row r="103">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row>
    <row r="104">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row>
    <row r="105">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row>
    <row r="106">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row>
    <row r="107">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row>
    <row r="108">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row>
    <row r="109">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row>
    <row r="110">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row>
    <row r="11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row>
    <row r="112">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row>
    <row r="113">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row>
    <row r="11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row>
    <row r="115">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row>
    <row r="116">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row>
    <row r="117">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row>
    <row r="118">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row>
    <row r="119">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row>
    <row r="120">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row>
    <row r="12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row>
    <row r="122">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row>
    <row r="123">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row>
    <row r="12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row>
    <row r="1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row>
    <row r="126">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row>
    <row r="127">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row>
    <row r="128">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row>
    <row r="129">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row>
    <row r="130">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row>
    <row r="13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row>
    <row r="132">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row>
    <row r="133">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row>
    <row r="13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row>
    <row r="13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row>
    <row r="136">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row>
    <row r="137">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row>
    <row r="138">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row>
    <row r="139">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row>
    <row r="140">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row>
    <row r="14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row>
    <row r="142">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row>
    <row r="143">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row>
    <row r="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row>
    <row r="14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row>
    <row r="146">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row>
    <row r="147">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row>
    <row r="148">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row>
    <row r="149">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row>
    <row r="150">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row>
    <row r="15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row>
    <row r="152">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row>
    <row r="153">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row>
    <row r="15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row>
    <row r="15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row>
    <row r="156">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row>
    <row r="157">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row>
    <row r="158">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row>
    <row r="159">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row>
    <row r="160">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row>
    <row r="16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row>
    <row r="162">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row>
    <row r="163">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row>
    <row r="16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row>
    <row r="16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row>
    <row r="166">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row>
    <row r="167">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row>
    <row r="168">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row>
    <row r="169">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row>
    <row r="170">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row>
    <row r="17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row>
    <row r="172">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row>
    <row r="173">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row>
    <row r="17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row>
    <row r="17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row>
    <row r="176">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row>
    <row r="177">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row>
    <row r="178">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row>
    <row r="179">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row>
    <row r="180">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row>
    <row r="18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row>
    <row r="182">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row>
    <row r="183">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row>
    <row r="18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row>
    <row r="18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row>
    <row r="186">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row>
    <row r="187">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row>
    <row r="188">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row>
    <row r="189">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row>
    <row r="190">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row>
    <row r="19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row>
    <row r="192">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row>
    <row r="193">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row>
    <row r="194">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row>
    <row r="195">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row>
    <row r="196">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row>
    <row r="197">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row>
    <row r="198">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row>
    <row r="199">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row>
    <row r="200">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row>
    <row r="20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row>
    <row r="202">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row>
    <row r="203">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row>
    <row r="204">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row>
    <row r="205">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row>
    <row r="206">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row>
    <row r="207">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row>
    <row r="208">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row>
    <row r="209">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row>
    <row r="210">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row>
    <row r="21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row>
    <row r="212">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row>
    <row r="213">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row>
    <row r="214">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row>
    <row r="215">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row>
    <row r="216">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row>
    <row r="217">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row>
    <row r="218">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row>
    <row r="219">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row>
    <row r="220">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row>
    <row r="221">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row>
    <row r="222">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row>
    <row r="223">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row>
    <row r="224">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row>
    <row r="225">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row>
    <row r="226">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row>
    <row r="227">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row>
    <row r="228">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row>
    <row r="229">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row>
    <row r="230">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row>
    <row r="231">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row>
    <row r="232">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row>
    <row r="233">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row>
    <row r="234">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row>
    <row r="235">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row>
    <row r="236">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row>
    <row r="237">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row>
    <row r="238">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row>
    <row r="239">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row>
    <row r="240">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row>
    <row r="241">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row>
    <row r="242">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row>
    <row r="243">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row>
    <row r="244">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row>
    <row r="245">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row>
    <row r="246">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row>
    <row r="247">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row>
    <row r="248">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row>
    <row r="249">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row>
    <row r="250">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row>
    <row r="251">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row>
    <row r="252">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row>
    <row r="253">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row>
    <row r="254">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row>
    <row r="255">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row>
    <row r="256">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row>
    <row r="257">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row>
    <row r="258">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row>
    <row r="259">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row>
    <row r="260">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row>
    <row r="261">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row>
    <row r="262">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row>
    <row r="263">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row>
    <row r="264">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row>
    <row r="265">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row>
    <row r="266">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row>
    <row r="267">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row>
    <row r="268">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row>
    <row r="269">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row>
    <row r="270">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row>
    <row r="271">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row>
    <row r="272">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row>
    <row r="273">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row>
    <row r="27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row>
    <row r="275">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row>
    <row r="276">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row>
    <row r="277">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row>
    <row r="278">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row>
    <row r="279">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row>
    <row r="280">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row>
    <row r="28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row>
    <row r="282">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row>
    <row r="283">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row>
    <row r="28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row>
    <row r="285">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row>
    <row r="286">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row>
    <row r="287">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row>
    <row r="288">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row>
    <row r="289">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row>
    <row r="290">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row>
    <row r="291">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row>
    <row r="292">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row>
    <row r="293">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row>
    <row r="29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row>
    <row r="295">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row>
    <row r="296">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row>
    <row r="297">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row>
    <row r="298">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row>
    <row r="299">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row>
    <row r="300">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row>
    <row r="30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row>
    <row r="302">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row>
    <row r="303">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row>
    <row r="30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row>
    <row r="30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row>
    <row r="306">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row>
    <row r="307">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row>
    <row r="308">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row>
    <row r="309">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row>
    <row r="310">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row>
    <row r="311">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row>
    <row r="312">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row>
    <row r="313">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row>
    <row r="31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row>
    <row r="31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row>
    <row r="316">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row>
    <row r="317">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row>
    <row r="318">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row>
    <row r="319">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row>
    <row r="320">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row>
    <row r="32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row>
    <row r="322">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row>
    <row r="323">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row>
    <row r="32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row>
    <row r="3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row>
    <row r="326">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row>
    <row r="327">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row>
    <row r="328">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row>
    <row r="329">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row>
    <row r="330">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row>
    <row r="331">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row>
    <row r="332">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row>
    <row r="333">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row>
    <row r="33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row>
    <row r="33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row>
    <row r="336">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row>
    <row r="337">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row>
    <row r="338">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row>
    <row r="339">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row>
    <row r="340">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row>
    <row r="34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row>
    <row r="342">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row>
    <row r="343">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row>
    <row r="3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row>
    <row r="34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row>
    <row r="346">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row>
    <row r="347">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row>
    <row r="348">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row>
    <row r="349">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row>
    <row r="350">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row>
    <row r="351">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row>
    <row r="352">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row>
    <row r="353">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row>
    <row r="35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row>
    <row r="35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row>
    <row r="356">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row>
    <row r="357">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row>
    <row r="358">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row>
    <row r="359">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row>
    <row r="360">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row>
    <row r="361">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row>
    <row r="362">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row>
    <row r="363">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row>
    <row r="36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row>
    <row r="36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row>
    <row r="366">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row>
    <row r="367">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row>
    <row r="368">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row>
    <row r="369">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row>
    <row r="370">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row>
    <row r="371">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row>
    <row r="372">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row>
    <row r="373">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row>
    <row r="37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row>
    <row r="37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row>
    <row r="376">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row>
    <row r="377">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row>
    <row r="378">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row>
    <row r="379">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row>
    <row r="380">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row>
    <row r="381">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row>
    <row r="382">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row>
    <row r="383">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row>
    <row r="38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row>
    <row r="38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row>
    <row r="386">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row>
    <row r="387">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row>
    <row r="388">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row>
    <row r="389">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row>
    <row r="390">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row>
    <row r="391">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row>
    <row r="392">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row>
    <row r="393">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row>
    <row r="39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row>
    <row r="39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row>
    <row r="396">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row>
    <row r="397">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row>
    <row r="398">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row>
    <row r="399">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row>
    <row r="400">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row>
    <row r="401">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row>
    <row r="402">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row>
    <row r="403">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row>
    <row r="40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row>
    <row r="40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row>
    <row r="406">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row>
    <row r="407">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row>
    <row r="408">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row>
    <row r="409">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row>
    <row r="410">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row>
    <row r="411">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row>
    <row r="412">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row>
    <row r="413">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row>
    <row r="41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row>
    <row r="41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row>
    <row r="416">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row>
    <row r="417">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row>
    <row r="418">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row>
    <row r="419">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row>
    <row r="420">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row>
    <row r="421">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row>
    <row r="422">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row>
    <row r="423">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row>
    <row r="42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row>
    <row r="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row>
    <row r="426">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row>
    <row r="427">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row>
    <row r="428">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row>
    <row r="429">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row>
    <row r="430">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row>
    <row r="431">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row>
    <row r="432">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row>
    <row r="433">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row>
    <row r="43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row>
    <row r="43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row>
    <row r="436">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row>
    <row r="437">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row>
    <row r="438">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row>
    <row r="439">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row>
    <row r="440">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row>
    <row r="441">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row>
    <row r="442">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row>
    <row r="443">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row>
    <row r="4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row>
    <row r="44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row>
    <row r="446">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row>
    <row r="447">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row>
    <row r="448">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row>
    <row r="449">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row>
    <row r="450">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row>
    <row r="451">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row>
    <row r="452">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row>
    <row r="453">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row>
    <row r="45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row>
    <row r="45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row>
    <row r="456">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row>
    <row r="457">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row>
    <row r="458">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row>
    <row r="459">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row>
    <row r="460">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row>
    <row r="461">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row>
    <row r="462">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row>
    <row r="463">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row>
    <row r="46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row>
    <row r="46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row>
    <row r="466">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row>
    <row r="467">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row>
    <row r="468">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row>
    <row r="469">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row>
    <row r="470">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row>
    <row r="471">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row>
    <row r="472">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row>
    <row r="473">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row>
    <row r="47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row>
    <row r="47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row>
    <row r="476">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row>
    <row r="477">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row>
    <row r="478">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row>
    <row r="479">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row>
    <row r="480">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row>
    <row r="481">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row>
    <row r="482">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row>
    <row r="483">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row>
    <row r="48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row>
    <row r="48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row>
    <row r="486">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row>
    <row r="487">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row>
    <row r="488">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row>
    <row r="489">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row>
    <row r="490">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row>
    <row r="49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row>
    <row r="492">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row>
    <row r="493">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row>
    <row r="49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row>
    <row r="49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row>
    <row r="496">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row>
    <row r="497">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row>
    <row r="498">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row>
    <row r="499">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row>
    <row r="500">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row>
    <row r="50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row>
    <row r="502">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row>
    <row r="503">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row>
    <row r="50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row>
    <row r="50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row>
    <row r="506">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row>
    <row r="507">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row>
    <row r="508">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row>
    <row r="509">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row>
    <row r="510">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row>
    <row r="51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row>
    <row r="512">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row>
    <row r="513">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row>
    <row r="51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row>
    <row r="51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row>
    <row r="516">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row>
    <row r="517">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row>
    <row r="518">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row>
    <row r="519">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row>
    <row r="520">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row>
    <row r="52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row>
    <row r="522">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row>
    <row r="523">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row>
    <row r="52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row>
    <row r="5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row>
    <row r="526">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row>
    <row r="527">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row>
    <row r="528">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row>
    <row r="529">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row>
    <row r="530">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row>
    <row r="53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row>
    <row r="532">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row>
    <row r="533">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row>
    <row r="53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row>
    <row r="53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row>
    <row r="536">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row>
    <row r="537">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row>
    <row r="538">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row>
    <row r="539">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row>
    <row r="540">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row>
    <row r="54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row>
    <row r="542">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row>
    <row r="543">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row>
    <row r="5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row>
    <row r="54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row>
    <row r="546">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row>
    <row r="547">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row>
    <row r="548">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row>
    <row r="549">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row>
    <row r="550">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row>
    <row r="55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row>
    <row r="552">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row>
    <row r="553">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row>
    <row r="55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row>
    <row r="55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row>
    <row r="556">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row>
    <row r="557">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row>
    <row r="558">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row>
    <row r="559">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row>
    <row r="560">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row>
    <row r="56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row>
    <row r="562">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row>
    <row r="563">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row>
    <row r="56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row>
    <row r="56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row>
    <row r="566">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row>
    <row r="567">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row>
    <row r="568">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row>
    <row r="569">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row>
    <row r="570">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row>
    <row r="57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row>
    <row r="572">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row>
    <row r="573">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row>
    <row r="57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row>
    <row r="57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row>
    <row r="576">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row>
    <row r="577">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row>
    <row r="578">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row>
    <row r="579">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row>
    <row r="580">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row>
    <row r="58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row>
    <row r="582">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row>
    <row r="583">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row>
    <row r="58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row>
    <row r="58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row>
    <row r="586">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row>
    <row r="587">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row>
    <row r="588">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row>
    <row r="589">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row>
    <row r="590">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row>
    <row r="59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row>
    <row r="592">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row>
    <row r="593">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row>
    <row r="59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row>
    <row r="59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row>
    <row r="596">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row>
    <row r="597">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row>
    <row r="598">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row>
    <row r="599">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row>
    <row r="600">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row>
    <row r="60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row>
    <row r="602">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row>
    <row r="603">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row>
    <row r="60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row>
    <row r="60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row>
    <row r="606">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row>
    <row r="607">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row>
    <row r="608">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row>
    <row r="609">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row>
    <row r="610">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row>
    <row r="61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row>
    <row r="612">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row>
    <row r="613">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row>
    <row r="61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row>
    <row r="61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row>
    <row r="616">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row>
    <row r="617">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row>
    <row r="618">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row>
    <row r="619">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row>
    <row r="620">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row>
    <row r="62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row>
    <row r="622">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row>
    <row r="623">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row>
    <row r="62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row>
    <row r="6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row>
    <row r="626">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row>
    <row r="627">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row>
    <row r="628">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row>
    <row r="629">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row>
    <row r="630">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row>
    <row r="63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row>
    <row r="632">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row>
    <row r="633">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row>
    <row r="63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row>
    <row r="63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row>
    <row r="636">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row>
    <row r="637">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row>
    <row r="638">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row>
    <row r="639">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row>
    <row r="640">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row>
    <row r="64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row>
    <row r="642">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row>
    <row r="643">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row>
    <row r="6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row>
    <row r="64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row>
    <row r="646">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row>
    <row r="647">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row>
    <row r="648">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row>
    <row r="649">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row>
    <row r="650">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row>
    <row r="65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row>
    <row r="652">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row>
    <row r="653">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row>
    <row r="65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row>
    <row r="65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row>
    <row r="656">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row>
    <row r="657">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row>
    <row r="658">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row>
    <row r="659">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row>
    <row r="660">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row>
    <row r="66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row>
    <row r="662">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row>
    <row r="663">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row>
    <row r="66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row>
    <row r="66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row>
    <row r="666">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row>
    <row r="667">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row>
    <row r="668">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row>
    <row r="669">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row>
    <row r="670">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row>
    <row r="67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row>
    <row r="672">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row>
    <row r="673">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row>
    <row r="67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row>
    <row r="980">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row>
    <row r="98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row>
    <row r="982">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row>
    <row r="983">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row>
    <row r="98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row>
    <row r="98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row>
    <row r="986">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row>
    <row r="987">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row>
    <row r="988">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row>
    <row r="989">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row>
    <row r="990">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row>
    <row r="99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row>
    <row r="992">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row>
    <row r="993">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row>
    <row r="99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c r="AA994" s="151"/>
    </row>
    <row r="995">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c r="AA995" s="151"/>
    </row>
    <row r="996">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c r="AA996" s="151"/>
    </row>
    <row r="997">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c r="AA997" s="151"/>
    </row>
    <row r="998">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c r="AA998" s="151"/>
    </row>
    <row r="999">
      <c r="A999" s="151"/>
      <c r="B999" s="151"/>
      <c r="C999" s="151"/>
      <c r="D999" s="151"/>
      <c r="E999" s="151"/>
      <c r="F999" s="151"/>
      <c r="G999" s="151"/>
      <c r="H999" s="151"/>
      <c r="I999" s="151"/>
      <c r="J999" s="151"/>
      <c r="K999" s="151"/>
      <c r="L999" s="151"/>
      <c r="M999" s="151"/>
      <c r="N999" s="151"/>
      <c r="O999" s="151"/>
      <c r="P999" s="151"/>
      <c r="Q999" s="151"/>
      <c r="R999" s="151"/>
      <c r="S999" s="151"/>
      <c r="T999" s="151"/>
      <c r="U999" s="151"/>
      <c r="V999" s="151"/>
      <c r="W999" s="151"/>
      <c r="X999" s="151"/>
      <c r="Y999" s="151"/>
      <c r="Z999" s="151"/>
      <c r="AA999" s="151"/>
    </row>
  </sheetData>
  <mergeCells count="5">
    <mergeCell ref="D2:H2"/>
    <mergeCell ref="A5:J5"/>
    <mergeCell ref="A12:J12"/>
    <mergeCell ref="A14:J14"/>
    <mergeCell ref="A17:D23"/>
  </mergeCells>
  <hyperlinks>
    <hyperlink r:id="rId1" ref="C8"/>
    <hyperlink r:id="rId2" ref="C9"/>
    <hyperlink r:id="rId3" ref="C10"/>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87E8"/>
    <outlinePr summaryBelow="0" summaryRight="0"/>
  </sheetPr>
  <sheetViews>
    <sheetView workbookViewId="0"/>
  </sheetViews>
  <sheetFormatPr customHeight="1" defaultColWidth="12.63" defaultRowHeight="15.75"/>
  <cols>
    <col customWidth="1" min="1" max="1" width="14.63"/>
    <col customWidth="1" min="2" max="2" width="20.88"/>
    <col customWidth="1" min="3" max="3" width="19.88"/>
    <col customWidth="1" min="4" max="4" width="29.5"/>
    <col customWidth="1" min="10" max="10" width="25.38"/>
    <col customWidth="1" min="11" max="11" width="20.5"/>
  </cols>
  <sheetData>
    <row r="1">
      <c r="A1" s="151"/>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row>
    <row r="2">
      <c r="A2" s="151"/>
      <c r="B2" s="151"/>
      <c r="C2" s="151"/>
      <c r="D2" s="152" t="s">
        <v>46</v>
      </c>
      <c r="I2" s="151"/>
      <c r="J2" s="151"/>
      <c r="K2" s="151"/>
      <c r="L2" s="151"/>
      <c r="M2" s="151"/>
      <c r="N2" s="151"/>
      <c r="O2" s="151"/>
      <c r="P2" s="151"/>
      <c r="Q2" s="151"/>
      <c r="R2" s="151"/>
      <c r="S2" s="151"/>
      <c r="T2" s="151"/>
      <c r="U2" s="151"/>
      <c r="V2" s="151"/>
      <c r="W2" s="151"/>
      <c r="X2" s="151"/>
      <c r="Y2" s="151"/>
      <c r="Z2" s="151"/>
      <c r="AA2" s="151"/>
      <c r="AB2" s="151"/>
    </row>
    <row r="3">
      <c r="A3" s="151"/>
      <c r="B3" s="151"/>
      <c r="C3" s="151"/>
      <c r="D3" s="151"/>
      <c r="E3" s="151"/>
      <c r="F3" s="151"/>
      <c r="G3" s="151"/>
      <c r="H3" s="151"/>
      <c r="I3" s="151"/>
      <c r="J3" s="151"/>
      <c r="K3" s="151"/>
      <c r="L3" s="151"/>
      <c r="M3" s="151"/>
      <c r="N3" s="151"/>
      <c r="O3" s="151"/>
      <c r="P3" s="151"/>
      <c r="Q3" s="151"/>
      <c r="R3" s="151"/>
      <c r="S3" s="151"/>
      <c r="T3" s="151"/>
      <c r="U3" s="151"/>
      <c r="V3" s="151"/>
      <c r="W3" s="151"/>
      <c r="X3" s="151"/>
      <c r="Y3" s="151"/>
      <c r="Z3" s="151"/>
      <c r="AA3" s="151"/>
      <c r="AB3" s="151"/>
    </row>
    <row r="4">
      <c r="A4" s="151"/>
      <c r="B4" s="151"/>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row>
    <row r="5">
      <c r="A5" s="153" t="s">
        <v>47</v>
      </c>
      <c r="B5" s="17"/>
      <c r="C5" s="17"/>
      <c r="D5" s="17"/>
      <c r="E5" s="17"/>
      <c r="F5" s="17"/>
      <c r="G5" s="17"/>
      <c r="H5" s="17"/>
      <c r="I5" s="17"/>
      <c r="J5" s="18"/>
      <c r="K5" s="154"/>
      <c r="L5" s="151"/>
      <c r="M5" s="151"/>
      <c r="N5" s="151"/>
      <c r="O5" s="151"/>
      <c r="P5" s="151"/>
      <c r="Q5" s="151"/>
      <c r="R5" s="151"/>
      <c r="S5" s="151"/>
      <c r="T5" s="151"/>
      <c r="U5" s="151"/>
      <c r="V5" s="151"/>
      <c r="W5" s="151"/>
      <c r="X5" s="151"/>
      <c r="Y5" s="151"/>
      <c r="Z5" s="151"/>
      <c r="AA5" s="151"/>
      <c r="AB5" s="151"/>
    </row>
    <row r="6">
      <c r="A6" s="151"/>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1"/>
    </row>
    <row r="7">
      <c r="A7" s="67" t="s">
        <v>48</v>
      </c>
      <c r="B7" s="139" t="s">
        <v>411</v>
      </c>
      <c r="C7" s="147" t="s">
        <v>412</v>
      </c>
      <c r="D7" s="147" t="s">
        <v>413</v>
      </c>
      <c r="E7" s="147" t="s">
        <v>414</v>
      </c>
      <c r="F7" s="155" t="s">
        <v>415</v>
      </c>
      <c r="G7" s="156" t="s">
        <v>416</v>
      </c>
      <c r="H7" s="139" t="s">
        <v>55</v>
      </c>
      <c r="I7" s="147" t="s">
        <v>417</v>
      </c>
      <c r="J7" s="147" t="s">
        <v>418</v>
      </c>
      <c r="K7" s="71" t="s">
        <v>58</v>
      </c>
      <c r="L7" s="164"/>
      <c r="M7" s="151"/>
      <c r="N7" s="151"/>
      <c r="O7" s="151"/>
      <c r="P7" s="151"/>
      <c r="Q7" s="151"/>
      <c r="R7" s="151"/>
      <c r="S7" s="151"/>
      <c r="T7" s="151"/>
      <c r="U7" s="151"/>
      <c r="V7" s="151"/>
      <c r="W7" s="151"/>
      <c r="X7" s="151"/>
      <c r="Y7" s="151"/>
      <c r="Z7" s="151"/>
      <c r="AA7" s="151"/>
      <c r="AB7" s="151"/>
    </row>
    <row r="8">
      <c r="A8" s="131" t="s">
        <v>60</v>
      </c>
      <c r="B8" s="49" t="s">
        <v>419</v>
      </c>
      <c r="C8" s="81" t="s">
        <v>420</v>
      </c>
      <c r="D8" s="167" t="s">
        <v>421</v>
      </c>
      <c r="E8" s="137">
        <v>618087.0</v>
      </c>
      <c r="F8" s="143">
        <f t="shared" ref="F8:F10" si="1">E8*1.19</f>
        <v>735523.53</v>
      </c>
      <c r="G8" s="51">
        <f t="shared" ref="G8:G10" si="2">(F8+E8)/3900</f>
        <v>347.0796231</v>
      </c>
      <c r="H8" s="157">
        <f t="shared" ref="H8:H10" si="3">G8*3900</f>
        <v>1353610.53</v>
      </c>
      <c r="I8" s="53" t="s">
        <v>64</v>
      </c>
      <c r="J8" s="55" t="s">
        <v>422</v>
      </c>
      <c r="K8" s="55" t="s">
        <v>423</v>
      </c>
      <c r="L8" s="151"/>
      <c r="M8" s="151"/>
      <c r="N8" s="151"/>
      <c r="O8" s="151"/>
      <c r="P8" s="151"/>
      <c r="Q8" s="151"/>
      <c r="R8" s="151"/>
      <c r="S8" s="151"/>
      <c r="T8" s="151"/>
      <c r="U8" s="151"/>
      <c r="V8" s="151"/>
      <c r="W8" s="151"/>
      <c r="X8" s="151"/>
      <c r="Y8" s="151"/>
      <c r="Z8" s="151"/>
      <c r="AA8" s="151"/>
      <c r="AB8" s="151"/>
    </row>
    <row r="9">
      <c r="A9" s="131" t="s">
        <v>67</v>
      </c>
      <c r="B9" s="49" t="s">
        <v>424</v>
      </c>
      <c r="C9" s="81" t="s">
        <v>425</v>
      </c>
      <c r="D9" s="55" t="s">
        <v>426</v>
      </c>
      <c r="E9" s="137">
        <v>773500.0</v>
      </c>
      <c r="F9" s="143">
        <f t="shared" si="1"/>
        <v>920465</v>
      </c>
      <c r="G9" s="51">
        <f t="shared" si="2"/>
        <v>434.35</v>
      </c>
      <c r="H9" s="157">
        <f t="shared" si="3"/>
        <v>1693965</v>
      </c>
      <c r="I9" s="49" t="s">
        <v>427</v>
      </c>
      <c r="J9" s="55" t="s">
        <v>428</v>
      </c>
      <c r="K9" s="55" t="s">
        <v>232</v>
      </c>
      <c r="L9" s="151"/>
      <c r="M9" s="151"/>
      <c r="N9" s="151"/>
      <c r="O9" s="151"/>
      <c r="P9" s="151"/>
      <c r="Q9" s="151"/>
      <c r="R9" s="151"/>
      <c r="S9" s="151"/>
      <c r="T9" s="151"/>
      <c r="U9" s="151"/>
      <c r="V9" s="151"/>
      <c r="W9" s="151"/>
      <c r="X9" s="151"/>
      <c r="Y9" s="151"/>
      <c r="Z9" s="151"/>
      <c r="AA9" s="151"/>
      <c r="AB9" s="151"/>
    </row>
    <row r="10">
      <c r="A10" s="131" t="s">
        <v>73</v>
      </c>
      <c r="B10" s="49" t="s">
        <v>429</v>
      </c>
      <c r="C10" s="81" t="s">
        <v>430</v>
      </c>
      <c r="D10" s="55" t="s">
        <v>431</v>
      </c>
      <c r="E10" s="137">
        <v>550000.0</v>
      </c>
      <c r="F10" s="143">
        <f t="shared" si="1"/>
        <v>654500</v>
      </c>
      <c r="G10" s="51">
        <f t="shared" si="2"/>
        <v>308.8461538</v>
      </c>
      <c r="H10" s="157">
        <f t="shared" si="3"/>
        <v>1204500</v>
      </c>
      <c r="I10" s="53" t="s">
        <v>64</v>
      </c>
      <c r="J10" s="49" t="s">
        <v>432</v>
      </c>
      <c r="K10" s="49" t="s">
        <v>433</v>
      </c>
      <c r="L10" s="151"/>
      <c r="M10" s="151"/>
      <c r="N10" s="151"/>
      <c r="O10" s="151"/>
      <c r="P10" s="151"/>
      <c r="Q10" s="151"/>
      <c r="R10" s="151"/>
      <c r="S10" s="151"/>
      <c r="T10" s="151"/>
      <c r="U10" s="151"/>
      <c r="V10" s="151"/>
      <c r="W10" s="151"/>
      <c r="X10" s="151"/>
      <c r="Y10" s="151"/>
      <c r="Z10" s="151"/>
      <c r="AA10" s="151"/>
      <c r="AB10" s="151"/>
    </row>
    <row r="11">
      <c r="A11" s="151"/>
      <c r="B11" s="151"/>
      <c r="C11" s="151"/>
      <c r="D11" s="151"/>
      <c r="E11" s="151"/>
      <c r="F11" s="151"/>
      <c r="G11" s="158"/>
      <c r="H11" s="151"/>
      <c r="I11" s="151"/>
      <c r="J11" s="151"/>
      <c r="K11" s="151"/>
      <c r="L11" s="151"/>
      <c r="M11" s="151"/>
      <c r="N11" s="151"/>
      <c r="O11" s="151"/>
      <c r="P11" s="151"/>
      <c r="Q11" s="151"/>
      <c r="R11" s="151"/>
      <c r="S11" s="151"/>
      <c r="T11" s="151"/>
      <c r="U11" s="151"/>
      <c r="V11" s="151"/>
      <c r="W11" s="151"/>
      <c r="X11" s="151"/>
      <c r="Y11" s="151"/>
      <c r="Z11" s="151"/>
      <c r="AA11" s="151"/>
      <c r="AB11" s="151"/>
    </row>
    <row r="12">
      <c r="A12" s="159" t="s">
        <v>434</v>
      </c>
      <c r="B12" s="17"/>
      <c r="C12" s="17"/>
      <c r="D12" s="17"/>
      <c r="E12" s="17"/>
      <c r="F12" s="17"/>
      <c r="G12" s="17"/>
      <c r="H12" s="17"/>
      <c r="I12" s="17"/>
      <c r="J12" s="18"/>
      <c r="K12" s="160"/>
      <c r="L12" s="161"/>
      <c r="M12" s="161"/>
      <c r="N12" s="161"/>
      <c r="O12" s="161"/>
      <c r="P12" s="161"/>
      <c r="Q12" s="161"/>
      <c r="R12" s="161"/>
      <c r="S12" s="161"/>
      <c r="T12" s="161"/>
      <c r="U12" s="161"/>
      <c r="V12" s="161"/>
      <c r="W12" s="161"/>
      <c r="X12" s="161"/>
      <c r="Y12" s="161"/>
      <c r="Z12" s="161"/>
      <c r="AA12" s="161"/>
      <c r="AB12" s="161"/>
    </row>
    <row r="13">
      <c r="A13" s="151"/>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c r="AA13" s="151"/>
      <c r="AB13" s="151"/>
    </row>
    <row r="14">
      <c r="A14" s="162" t="s">
        <v>435</v>
      </c>
      <c r="B14" s="17"/>
      <c r="C14" s="17"/>
      <c r="D14" s="17"/>
      <c r="E14" s="17"/>
      <c r="F14" s="17"/>
      <c r="G14" s="17"/>
      <c r="H14" s="17"/>
      <c r="I14" s="17"/>
      <c r="J14" s="18"/>
      <c r="K14" s="163"/>
      <c r="L14" s="161"/>
      <c r="M14" s="161"/>
      <c r="N14" s="161"/>
      <c r="O14" s="161"/>
      <c r="P14" s="161"/>
      <c r="Q14" s="161"/>
      <c r="R14" s="161"/>
      <c r="S14" s="161"/>
      <c r="T14" s="161"/>
      <c r="U14" s="161"/>
      <c r="V14" s="161"/>
      <c r="W14" s="161"/>
      <c r="X14" s="161"/>
      <c r="Y14" s="161"/>
      <c r="Z14" s="161"/>
      <c r="AA14" s="161"/>
      <c r="AB14" s="161"/>
    </row>
    <row r="15">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row>
    <row r="16">
      <c r="A16" s="164" t="s">
        <v>186</v>
      </c>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1"/>
    </row>
    <row r="17">
      <c r="A17" s="165" t="s">
        <v>436</v>
      </c>
      <c r="E17" s="151"/>
      <c r="F17" s="151"/>
      <c r="G17" s="151"/>
      <c r="H17" s="151"/>
      <c r="I17" s="151"/>
      <c r="J17" s="151"/>
      <c r="K17" s="151"/>
      <c r="L17" s="151"/>
      <c r="M17" s="151"/>
      <c r="N17" s="151"/>
      <c r="O17" s="151"/>
      <c r="P17" s="151"/>
      <c r="Q17" s="151"/>
      <c r="R17" s="151"/>
      <c r="S17" s="151"/>
      <c r="T17" s="151"/>
      <c r="U17" s="151"/>
      <c r="V17" s="151"/>
      <c r="W17" s="151"/>
      <c r="X17" s="151"/>
      <c r="Y17" s="151"/>
      <c r="Z17" s="151"/>
      <c r="AA17" s="151"/>
      <c r="AB17" s="151"/>
    </row>
    <row r="18">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row>
    <row r="19">
      <c r="E19" s="151"/>
      <c r="F19" s="151"/>
      <c r="G19" s="151"/>
      <c r="H19" s="151"/>
      <c r="I19" s="151"/>
      <c r="J19" s="151"/>
      <c r="K19" s="151"/>
      <c r="L19" s="151"/>
      <c r="M19" s="151"/>
      <c r="N19" s="151"/>
      <c r="O19" s="151"/>
      <c r="P19" s="151"/>
      <c r="Q19" s="151"/>
      <c r="R19" s="151"/>
      <c r="S19" s="151"/>
      <c r="T19" s="151"/>
      <c r="U19" s="151"/>
      <c r="V19" s="151"/>
      <c r="W19" s="151"/>
      <c r="X19" s="151"/>
      <c r="Y19" s="151"/>
      <c r="Z19" s="151"/>
      <c r="AA19" s="151"/>
      <c r="AB19" s="151"/>
    </row>
    <row r="20">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row>
    <row r="2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row>
    <row r="22">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row>
    <row r="23">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row>
    <row r="24">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row>
    <row r="25">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row>
    <row r="26">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row>
    <row r="27">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row>
    <row r="28">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row>
    <row r="29">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row>
    <row r="30">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c r="AB30" s="151"/>
    </row>
    <row r="3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row>
    <row r="32">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row>
    <row r="33">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row>
    <row r="34">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row>
    <row r="35">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row>
    <row r="36">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row>
    <row r="37">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row>
    <row r="38">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row>
    <row r="39">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row>
    <row r="40">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row>
    <row r="4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row>
    <row r="42">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row>
    <row r="43">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row>
    <row r="44">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row>
    <row r="45">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row>
    <row r="46">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row>
    <row r="47">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row>
    <row r="48">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row>
    <row r="49">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row>
    <row r="50">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row>
    <row r="5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row>
    <row r="52">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row>
    <row r="53">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c r="AB53" s="151"/>
    </row>
    <row r="54">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c r="AB54" s="151"/>
    </row>
    <row r="55">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c r="AB55" s="151"/>
    </row>
    <row r="56">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c r="AB56" s="151"/>
    </row>
    <row r="57">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row>
    <row r="58">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c r="AB58" s="151"/>
    </row>
    <row r="59">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c r="AB59" s="151"/>
    </row>
    <row r="60">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c r="AB60" s="151"/>
    </row>
    <row r="6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c r="AB61" s="151"/>
    </row>
    <row r="62">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c r="AB62" s="151"/>
    </row>
    <row r="63">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c r="AB63" s="151"/>
    </row>
    <row r="64">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c r="AB64" s="151"/>
    </row>
    <row r="65">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c r="AB65" s="151"/>
    </row>
    <row r="66">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row>
    <row r="67">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row>
    <row r="68">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c r="AB68" s="151"/>
    </row>
    <row r="69">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c r="AB69" s="151"/>
    </row>
    <row r="70">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c r="AA70" s="151"/>
      <c r="AB70" s="151"/>
    </row>
    <row r="71">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c r="AB71" s="151"/>
    </row>
    <row r="72">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c r="AB72" s="151"/>
    </row>
    <row r="73">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c r="AB73" s="151"/>
    </row>
    <row r="74">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row>
    <row r="75">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row>
    <row r="76">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c r="AB76" s="151"/>
    </row>
    <row r="77">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c r="AB77" s="151"/>
    </row>
    <row r="78">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c r="AA78" s="151"/>
      <c r="AB78" s="151"/>
    </row>
    <row r="79">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c r="AB79" s="151"/>
    </row>
    <row r="80">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c r="AA80" s="151"/>
      <c r="AB80" s="151"/>
    </row>
    <row r="8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c r="AA81" s="151"/>
      <c r="AB81" s="151"/>
    </row>
    <row r="82">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c r="AB82" s="151"/>
    </row>
    <row r="83">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c r="AB83" s="151"/>
    </row>
    <row r="84">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c r="AB84" s="151"/>
    </row>
    <row r="85">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c r="AB85" s="151"/>
    </row>
    <row r="86">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row>
    <row r="87">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row>
    <row r="88">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c r="AB88" s="151"/>
    </row>
    <row r="89">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row>
    <row r="90">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c r="AB90" s="151"/>
    </row>
    <row r="9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c r="AA91" s="151"/>
      <c r="AB91" s="151"/>
    </row>
    <row r="92">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c r="AB92" s="151"/>
    </row>
    <row r="93">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row>
    <row r="94">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c r="AB94" s="151"/>
    </row>
    <row r="95">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row>
    <row r="96">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c r="AB96" s="151"/>
    </row>
    <row r="97">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c r="AB97" s="151"/>
    </row>
    <row r="98">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row>
    <row r="99">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c r="AB99" s="151"/>
    </row>
    <row r="100">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c r="AB100" s="151"/>
    </row>
    <row r="10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c r="AB101" s="151"/>
    </row>
    <row r="102">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c r="AB102" s="151"/>
    </row>
    <row r="103">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row>
    <row r="104">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c r="AB104" s="151"/>
    </row>
    <row r="105">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row>
    <row r="106">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row>
    <row r="107">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row>
    <row r="108">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row>
    <row r="109">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row>
    <row r="110">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row>
    <row r="11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c r="AB111" s="151"/>
    </row>
    <row r="112">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row>
    <row r="113">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row>
    <row r="11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row>
    <row r="115">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row>
    <row r="116">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row>
    <row r="117">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row>
    <row r="118">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row>
    <row r="119">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row>
    <row r="120">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row>
    <row r="12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row>
    <row r="122">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row>
    <row r="123">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row>
    <row r="12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row>
    <row r="1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row>
    <row r="126">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row>
    <row r="127">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row>
    <row r="128">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row>
    <row r="129">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c r="AB129" s="151"/>
    </row>
    <row r="130">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row>
    <row r="13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row>
    <row r="132">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row>
    <row r="133">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row>
    <row r="13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c r="AB134" s="151"/>
    </row>
    <row r="13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row>
    <row r="136">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row>
    <row r="137">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c r="AB137" s="151"/>
    </row>
    <row r="138">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row>
    <row r="139">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row>
    <row r="140">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row>
    <row r="14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row>
    <row r="142">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row>
    <row r="143">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row>
    <row r="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row>
    <row r="14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row>
    <row r="146">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row>
    <row r="147">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row>
    <row r="148">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row>
    <row r="149">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row>
    <row r="150">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row>
    <row r="15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row>
    <row r="152">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row>
    <row r="153">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row>
    <row r="15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row>
    <row r="15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row>
    <row r="156">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row>
    <row r="157">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row>
    <row r="158">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row>
    <row r="159">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row>
    <row r="160">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row>
    <row r="16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row>
    <row r="162">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row>
    <row r="163">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row>
    <row r="16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row>
    <row r="16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row>
    <row r="166">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row>
    <row r="167">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row>
    <row r="168">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row>
    <row r="169">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row>
    <row r="170">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c r="AB170" s="151"/>
    </row>
    <row r="17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row>
    <row r="172">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row>
    <row r="173">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row>
    <row r="17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row>
    <row r="17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row>
    <row r="176">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row>
    <row r="177">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row>
    <row r="178">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row>
    <row r="179">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row>
    <row r="180">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row>
    <row r="18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row>
    <row r="182">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row>
    <row r="183">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row>
    <row r="18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row>
    <row r="18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row>
    <row r="186">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row>
    <row r="187">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row>
    <row r="188">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row>
    <row r="189">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row>
    <row r="190">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c r="AB190" s="151"/>
    </row>
    <row r="19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row>
    <row r="192">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row>
    <row r="193">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row>
    <row r="194">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row>
    <row r="195">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row>
    <row r="196">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row>
    <row r="197">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row>
    <row r="198">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row>
    <row r="199">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row>
    <row r="200">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row>
    <row r="20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row>
    <row r="202">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row>
    <row r="203">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row>
    <row r="204">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row>
    <row r="205">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row>
    <row r="206">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row>
    <row r="207">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row>
    <row r="208">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row>
    <row r="209">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row>
    <row r="210">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c r="AB210" s="151"/>
    </row>
    <row r="21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row>
    <row r="212">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row>
    <row r="213">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row>
    <row r="214">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row>
    <row r="215">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row>
    <row r="216">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row>
    <row r="217">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row>
    <row r="218">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row>
    <row r="219">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row>
    <row r="220">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row>
    <row r="221">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row>
    <row r="222">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row>
    <row r="223">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row>
    <row r="224">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row>
    <row r="225">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row>
    <row r="226">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row>
    <row r="227">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row>
    <row r="228">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row>
    <row r="229">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row>
    <row r="230">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c r="AB230" s="151"/>
    </row>
    <row r="231">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c r="AB231" s="151"/>
    </row>
    <row r="232">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row>
    <row r="233">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row>
    <row r="234">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row>
    <row r="235">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c r="AB235" s="151"/>
    </row>
    <row r="236">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row>
    <row r="237">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row>
    <row r="238">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c r="AB238" s="151"/>
    </row>
    <row r="239">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c r="AB239" s="151"/>
    </row>
    <row r="240">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row>
    <row r="241">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row>
    <row r="242">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row>
    <row r="243">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c r="AB243" s="151"/>
    </row>
    <row r="244">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row>
    <row r="245">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c r="AB245" s="151"/>
    </row>
    <row r="246">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row>
    <row r="247">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row>
    <row r="248">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row>
    <row r="249">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c r="AB249" s="151"/>
    </row>
    <row r="250">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c r="AB250" s="151"/>
    </row>
    <row r="251">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c r="AB251" s="151"/>
    </row>
    <row r="252">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row>
    <row r="253">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row>
    <row r="254">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c r="AB254" s="151"/>
    </row>
    <row r="255">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row>
    <row r="256">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row>
    <row r="257">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row>
    <row r="258">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c r="AB258" s="151"/>
    </row>
    <row r="259">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row>
    <row r="260">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row>
    <row r="261">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row>
    <row r="262">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row>
    <row r="263">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row>
    <row r="264">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row>
    <row r="265">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row>
    <row r="266">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row>
    <row r="267">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row>
    <row r="268">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row>
    <row r="269">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row>
    <row r="270">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row>
    <row r="271">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row>
    <row r="272">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row>
    <row r="273">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row>
    <row r="27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row>
    <row r="275">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row>
    <row r="276">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row>
    <row r="277">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row>
    <row r="278">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row>
    <row r="279">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row>
    <row r="280">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row>
    <row r="28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row>
    <row r="282">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row>
    <row r="283">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row>
    <row r="28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row>
    <row r="285">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row>
    <row r="286">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row>
    <row r="287">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row>
    <row r="288">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row>
    <row r="289">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row>
    <row r="290">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c r="AB290" s="151"/>
    </row>
    <row r="291">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c r="AB291" s="151"/>
    </row>
    <row r="292">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row>
    <row r="293">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row>
    <row r="29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row>
    <row r="295">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row>
    <row r="296">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row>
    <row r="297">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row>
    <row r="298">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row>
    <row r="299">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row>
    <row r="300">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row>
    <row r="30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row>
    <row r="302">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row>
    <row r="303">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row>
    <row r="30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row>
    <row r="30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row>
    <row r="306">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row>
    <row r="307">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row>
    <row r="308">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row>
    <row r="309">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row>
    <row r="310">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row>
    <row r="311">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c r="AB311" s="151"/>
    </row>
    <row r="312">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row>
    <row r="313">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row>
    <row r="31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c r="AB314" s="151"/>
    </row>
    <row r="31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row>
    <row r="316">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row>
    <row r="317">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row>
    <row r="318">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c r="AB318" s="151"/>
    </row>
    <row r="319">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c r="AB319" s="151"/>
    </row>
    <row r="320">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c r="AB320" s="151"/>
    </row>
    <row r="32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row>
    <row r="322">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row>
    <row r="323">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row>
    <row r="32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c r="AB324" s="151"/>
    </row>
    <row r="3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row>
    <row r="326">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row>
    <row r="327">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row>
    <row r="328">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row>
    <row r="329">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row>
    <row r="330">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c r="AB330" s="151"/>
    </row>
    <row r="331">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c r="AB331" s="151"/>
    </row>
    <row r="332">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row>
    <row r="333">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c r="AB333" s="151"/>
    </row>
    <row r="33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c r="AB334" s="151"/>
    </row>
    <row r="33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c r="AB335" s="151"/>
    </row>
    <row r="336">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c r="AB336" s="151"/>
    </row>
    <row r="337">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c r="AB337" s="151"/>
    </row>
    <row r="338">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c r="AB338" s="151"/>
    </row>
    <row r="339">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row>
    <row r="340">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row>
    <row r="34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row>
    <row r="342">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row>
    <row r="343">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row>
    <row r="3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c r="AB344" s="151"/>
    </row>
    <row r="34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c r="AB345" s="151"/>
    </row>
    <row r="346">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c r="AB346" s="151"/>
    </row>
    <row r="347">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c r="AB347" s="151"/>
    </row>
    <row r="348">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row>
    <row r="349">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row>
    <row r="350">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c r="AB350" s="151"/>
    </row>
    <row r="351">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c r="AB351" s="151"/>
    </row>
    <row r="352">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c r="AB352" s="151"/>
    </row>
    <row r="353">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c r="AB353" s="151"/>
    </row>
    <row r="35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c r="AB354" s="151"/>
    </row>
    <row r="35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c r="AB355" s="151"/>
    </row>
    <row r="356">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c r="AB356" s="151"/>
    </row>
    <row r="357">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c r="AB357" s="151"/>
    </row>
    <row r="358">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c r="AB358" s="151"/>
    </row>
    <row r="359">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c r="AB359" s="151"/>
    </row>
    <row r="360">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c r="AB360" s="151"/>
    </row>
    <row r="361">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c r="AB361" s="151"/>
    </row>
    <row r="362">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c r="AB362" s="151"/>
    </row>
    <row r="363">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c r="AB363" s="151"/>
    </row>
    <row r="36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c r="AB364" s="151"/>
    </row>
    <row r="36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c r="AB365" s="151"/>
    </row>
    <row r="366">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c r="AB366" s="151"/>
    </row>
    <row r="367">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c r="AB367" s="151"/>
    </row>
    <row r="368">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c r="AB368" s="151"/>
    </row>
    <row r="369">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c r="AB369" s="151"/>
    </row>
    <row r="370">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c r="AB370" s="151"/>
    </row>
    <row r="371">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c r="AB371" s="151"/>
    </row>
    <row r="372">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c r="AB372" s="151"/>
    </row>
    <row r="373">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c r="AB373" s="151"/>
    </row>
    <row r="37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c r="AB374" s="151"/>
    </row>
    <row r="37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c r="AB375" s="151"/>
    </row>
    <row r="376">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c r="AB376" s="151"/>
    </row>
    <row r="377">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c r="AB377" s="151"/>
    </row>
    <row r="378">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c r="AB378" s="151"/>
    </row>
    <row r="379">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c r="AB379" s="151"/>
    </row>
    <row r="380">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c r="AB380" s="151"/>
    </row>
    <row r="381">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c r="AB381" s="151"/>
    </row>
    <row r="382">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c r="AB382" s="151"/>
    </row>
    <row r="383">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c r="AB383" s="151"/>
    </row>
    <row r="38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c r="AB384" s="151"/>
    </row>
    <row r="38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c r="AB385" s="151"/>
    </row>
    <row r="386">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c r="AB386" s="151"/>
    </row>
    <row r="387">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c r="AB387" s="151"/>
    </row>
    <row r="388">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c r="AB388" s="151"/>
    </row>
    <row r="389">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c r="AB389" s="151"/>
    </row>
    <row r="390">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c r="AB390" s="151"/>
    </row>
    <row r="391">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c r="AB391" s="151"/>
    </row>
    <row r="392">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c r="AB392" s="151"/>
    </row>
    <row r="393">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c r="AB393" s="151"/>
    </row>
    <row r="39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c r="AB394" s="151"/>
    </row>
    <row r="39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c r="AB395" s="151"/>
    </row>
    <row r="396">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c r="AB396" s="151"/>
    </row>
    <row r="397">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c r="AB397" s="151"/>
    </row>
    <row r="398">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c r="AB398" s="151"/>
    </row>
    <row r="399">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c r="AB399" s="151"/>
    </row>
    <row r="400">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c r="AB400" s="151"/>
    </row>
    <row r="401">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c r="AB401" s="151"/>
    </row>
    <row r="402">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c r="AB402" s="151"/>
    </row>
    <row r="403">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c r="AB403" s="151"/>
    </row>
    <row r="40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c r="AB404" s="151"/>
    </row>
    <row r="40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c r="AB405" s="151"/>
    </row>
    <row r="406">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c r="AB406" s="151"/>
    </row>
    <row r="407">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c r="AB407" s="151"/>
    </row>
    <row r="408">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c r="AB408" s="151"/>
    </row>
    <row r="409">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row>
    <row r="410">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c r="AB410" s="151"/>
    </row>
    <row r="411">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c r="AB411" s="151"/>
    </row>
    <row r="412">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c r="AB412" s="151"/>
    </row>
    <row r="413">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c r="AB413" s="151"/>
    </row>
    <row r="41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c r="AB414" s="151"/>
    </row>
    <row r="41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c r="AB415" s="151"/>
    </row>
    <row r="416">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c r="AB416" s="151"/>
    </row>
    <row r="417">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c r="AB417" s="151"/>
    </row>
    <row r="418">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c r="AB418" s="151"/>
    </row>
    <row r="419">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c r="AB419" s="151"/>
    </row>
    <row r="420">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c r="AB420" s="151"/>
    </row>
    <row r="421">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c r="AB421" s="151"/>
    </row>
    <row r="422">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c r="AB422" s="151"/>
    </row>
    <row r="423">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c r="AB423" s="151"/>
    </row>
    <row r="42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row>
    <row r="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c r="AB425" s="151"/>
    </row>
    <row r="426">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c r="AB426" s="151"/>
    </row>
    <row r="427">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c r="AB427" s="151"/>
    </row>
    <row r="428">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c r="AB428" s="151"/>
    </row>
    <row r="429">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c r="AB429" s="151"/>
    </row>
    <row r="430">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c r="AB430" s="151"/>
    </row>
    <row r="431">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c r="AB431" s="151"/>
    </row>
    <row r="432">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c r="AB432" s="151"/>
    </row>
    <row r="433">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c r="AB433" s="151"/>
    </row>
    <row r="43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c r="AB434" s="151"/>
    </row>
    <row r="43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c r="AB435" s="151"/>
    </row>
    <row r="436">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c r="AB436" s="151"/>
    </row>
    <row r="437">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c r="AB437" s="151"/>
    </row>
    <row r="438">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c r="AB438" s="151"/>
    </row>
    <row r="439">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c r="AB439" s="151"/>
    </row>
    <row r="440">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c r="AB440" s="151"/>
    </row>
    <row r="441">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c r="AB441" s="151"/>
    </row>
    <row r="442">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c r="AB442" s="151"/>
    </row>
    <row r="443">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c r="AB443" s="151"/>
    </row>
    <row r="4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c r="AB444" s="151"/>
    </row>
    <row r="44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c r="AB445" s="151"/>
    </row>
    <row r="446">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c r="AB446" s="151"/>
    </row>
    <row r="447">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c r="AB447" s="151"/>
    </row>
    <row r="448">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c r="AB448" s="151"/>
    </row>
    <row r="449">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c r="AB449" s="151"/>
    </row>
    <row r="450">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c r="AB450" s="151"/>
    </row>
    <row r="451">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c r="AB451" s="151"/>
    </row>
    <row r="452">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c r="AB452" s="151"/>
    </row>
    <row r="453">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c r="AB453" s="151"/>
    </row>
    <row r="45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c r="AB454" s="151"/>
    </row>
    <row r="45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c r="AB455" s="151"/>
    </row>
    <row r="456">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c r="AB456" s="151"/>
    </row>
    <row r="457">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c r="AB457" s="151"/>
    </row>
    <row r="458">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c r="AB458" s="151"/>
    </row>
    <row r="459">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c r="AB459" s="151"/>
    </row>
    <row r="460">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c r="AB460" s="151"/>
    </row>
    <row r="461">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c r="AB461" s="151"/>
    </row>
    <row r="462">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c r="AB462" s="151"/>
    </row>
    <row r="463">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c r="AB463" s="151"/>
    </row>
    <row r="46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c r="AB464" s="151"/>
    </row>
    <row r="46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c r="AB465" s="151"/>
    </row>
    <row r="466">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c r="AB466" s="151"/>
    </row>
    <row r="467">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c r="AB467" s="151"/>
    </row>
    <row r="468">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c r="AB468" s="151"/>
    </row>
    <row r="469">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c r="AB469" s="151"/>
    </row>
    <row r="470">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c r="AB470" s="151"/>
    </row>
    <row r="471">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c r="AB471" s="151"/>
    </row>
    <row r="472">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c r="AB472" s="151"/>
    </row>
    <row r="473">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c r="AB473" s="151"/>
    </row>
    <row r="47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c r="AB474" s="151"/>
    </row>
    <row r="47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c r="AB475" s="151"/>
    </row>
    <row r="476">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c r="AB476" s="151"/>
    </row>
    <row r="477">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c r="AB477" s="151"/>
    </row>
    <row r="478">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c r="AB478" s="151"/>
    </row>
    <row r="479">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c r="AB479" s="151"/>
    </row>
    <row r="480">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c r="AB480" s="151"/>
    </row>
    <row r="481">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c r="AB481" s="151"/>
    </row>
    <row r="482">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c r="AB482" s="151"/>
    </row>
    <row r="483">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c r="AB483" s="151"/>
    </row>
    <row r="48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c r="AB484" s="151"/>
    </row>
    <row r="48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c r="AB485" s="151"/>
    </row>
    <row r="486">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c r="AB486" s="151"/>
    </row>
    <row r="487">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c r="AB487" s="151"/>
    </row>
    <row r="488">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c r="AB488" s="151"/>
    </row>
    <row r="489">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c r="AB489" s="151"/>
    </row>
    <row r="490">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c r="AB490" s="151"/>
    </row>
    <row r="49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c r="AB491" s="151"/>
    </row>
    <row r="492">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c r="AB492" s="151"/>
    </row>
    <row r="493">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c r="AB493" s="151"/>
    </row>
    <row r="49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c r="AB494" s="151"/>
    </row>
    <row r="49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c r="AB495" s="151"/>
    </row>
    <row r="496">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c r="AB496" s="151"/>
    </row>
    <row r="497">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c r="AB497" s="151"/>
    </row>
    <row r="498">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c r="AB498" s="151"/>
    </row>
    <row r="499">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c r="AB499" s="151"/>
    </row>
    <row r="500">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c r="AB500" s="151"/>
    </row>
    <row r="50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c r="AB501" s="151"/>
    </row>
    <row r="502">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c r="AB502" s="151"/>
    </row>
    <row r="503">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c r="AB503" s="151"/>
    </row>
    <row r="50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c r="AB504" s="151"/>
    </row>
    <row r="50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c r="AB505" s="151"/>
    </row>
    <row r="506">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c r="AB506" s="151"/>
    </row>
    <row r="507">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c r="AB507" s="151"/>
    </row>
    <row r="508">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c r="AB508" s="151"/>
    </row>
    <row r="509">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c r="AB509" s="151"/>
    </row>
    <row r="510">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c r="AB510" s="151"/>
    </row>
    <row r="51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c r="AB511" s="151"/>
    </row>
    <row r="512">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c r="AB512" s="151"/>
    </row>
    <row r="513">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c r="AB513" s="151"/>
    </row>
    <row r="51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c r="AB514" s="151"/>
    </row>
    <row r="51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c r="AB515" s="151"/>
    </row>
    <row r="516">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c r="AB516" s="151"/>
    </row>
    <row r="517">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c r="AB517" s="151"/>
    </row>
    <row r="518">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c r="AB518" s="151"/>
    </row>
    <row r="519">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c r="AB519" s="151"/>
    </row>
    <row r="520">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c r="AB520" s="151"/>
    </row>
    <row r="52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c r="AB521" s="151"/>
    </row>
    <row r="522">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c r="AB522" s="151"/>
    </row>
    <row r="523">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c r="AB523" s="151"/>
    </row>
    <row r="52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c r="AB524" s="151"/>
    </row>
    <row r="5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c r="AB525" s="151"/>
    </row>
    <row r="526">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c r="AB526" s="151"/>
    </row>
    <row r="527">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c r="AB527" s="151"/>
    </row>
    <row r="528">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c r="AB528" s="151"/>
    </row>
    <row r="529">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c r="AB529" s="151"/>
    </row>
    <row r="530">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c r="AB530" s="151"/>
    </row>
    <row r="53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c r="AB531" s="151"/>
    </row>
    <row r="532">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c r="AB532" s="151"/>
    </row>
    <row r="533">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c r="AB533" s="151"/>
    </row>
    <row r="53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c r="AB534" s="151"/>
    </row>
    <row r="53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c r="AB535" s="151"/>
    </row>
    <row r="536">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c r="AB536" s="151"/>
    </row>
    <row r="537">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c r="AB537" s="151"/>
    </row>
    <row r="538">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c r="AB538" s="151"/>
    </row>
    <row r="539">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c r="AB539" s="151"/>
    </row>
    <row r="540">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c r="AB540" s="151"/>
    </row>
    <row r="54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c r="AB541" s="151"/>
    </row>
    <row r="542">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c r="AB542" s="151"/>
    </row>
    <row r="543">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c r="AB543" s="151"/>
    </row>
    <row r="5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c r="AB544" s="151"/>
    </row>
    <row r="54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c r="AB545" s="151"/>
    </row>
    <row r="546">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c r="AB546" s="151"/>
    </row>
    <row r="547">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c r="AB547" s="151"/>
    </row>
    <row r="548">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c r="AB548" s="151"/>
    </row>
    <row r="549">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c r="AB549" s="151"/>
    </row>
    <row r="550">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c r="AB550" s="151"/>
    </row>
    <row r="55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c r="AB551" s="151"/>
    </row>
    <row r="552">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c r="AB552" s="151"/>
    </row>
    <row r="553">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c r="AB553" s="151"/>
    </row>
    <row r="55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c r="AB554" s="151"/>
    </row>
    <row r="55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c r="AB555" s="151"/>
    </row>
    <row r="556">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c r="AB556" s="151"/>
    </row>
    <row r="557">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c r="AB557" s="151"/>
    </row>
    <row r="558">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c r="AB558" s="151"/>
    </row>
    <row r="559">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c r="AB559" s="151"/>
    </row>
    <row r="560">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c r="AB560" s="151"/>
    </row>
    <row r="56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c r="AB561" s="151"/>
    </row>
    <row r="562">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c r="AB562" s="151"/>
    </row>
    <row r="563">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c r="AB563" s="151"/>
    </row>
    <row r="56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c r="AB564" s="151"/>
    </row>
    <row r="56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c r="AB565" s="151"/>
    </row>
    <row r="566">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c r="AB566" s="151"/>
    </row>
    <row r="567">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c r="AB567" s="151"/>
    </row>
    <row r="568">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c r="AB568" s="151"/>
    </row>
    <row r="569">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c r="AB569" s="151"/>
    </row>
    <row r="570">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c r="AB570" s="151"/>
    </row>
    <row r="57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c r="AB571" s="151"/>
    </row>
    <row r="572">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c r="AB572" s="151"/>
    </row>
    <row r="573">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c r="AB573" s="151"/>
    </row>
    <row r="57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c r="AB574" s="151"/>
    </row>
    <row r="57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c r="AB575" s="151"/>
    </row>
    <row r="576">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c r="AB576" s="151"/>
    </row>
    <row r="577">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c r="AB577" s="151"/>
    </row>
    <row r="578">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c r="AB578" s="151"/>
    </row>
    <row r="579">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c r="AB579" s="151"/>
    </row>
    <row r="580">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c r="AB580" s="151"/>
    </row>
    <row r="58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c r="AB581" s="151"/>
    </row>
    <row r="582">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c r="AB582" s="151"/>
    </row>
    <row r="583">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c r="AB583" s="151"/>
    </row>
    <row r="58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c r="AB584" s="151"/>
    </row>
    <row r="58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c r="AB585" s="151"/>
    </row>
    <row r="586">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c r="AB586" s="151"/>
    </row>
    <row r="587">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c r="AB587" s="151"/>
    </row>
    <row r="588">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c r="AB588" s="151"/>
    </row>
    <row r="589">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c r="AB589" s="151"/>
    </row>
    <row r="590">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c r="AB590" s="151"/>
    </row>
    <row r="59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c r="AB591" s="151"/>
    </row>
    <row r="592">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c r="AB592" s="151"/>
    </row>
    <row r="593">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c r="AB593" s="151"/>
    </row>
    <row r="59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c r="AB594" s="151"/>
    </row>
    <row r="59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c r="AB595" s="151"/>
    </row>
    <row r="596">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c r="AB596" s="151"/>
    </row>
    <row r="597">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c r="AB597" s="151"/>
    </row>
    <row r="598">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c r="AB598" s="151"/>
    </row>
    <row r="599">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c r="AB599" s="151"/>
    </row>
    <row r="600">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c r="AB600" s="151"/>
    </row>
    <row r="60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c r="AB601" s="151"/>
    </row>
    <row r="602">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c r="AB602" s="151"/>
    </row>
    <row r="603">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c r="AB603" s="151"/>
    </row>
    <row r="60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c r="AB604" s="151"/>
    </row>
    <row r="60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c r="AB605" s="151"/>
    </row>
    <row r="606">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c r="AB606" s="151"/>
    </row>
    <row r="607">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c r="AB607" s="151"/>
    </row>
    <row r="608">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c r="AB608" s="151"/>
    </row>
    <row r="609">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c r="AB609" s="151"/>
    </row>
    <row r="610">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c r="AB610" s="151"/>
    </row>
    <row r="61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c r="AB611" s="151"/>
    </row>
    <row r="612">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c r="AB612" s="151"/>
    </row>
    <row r="613">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c r="AB613" s="151"/>
    </row>
    <row r="61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c r="AB614" s="151"/>
    </row>
    <row r="61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c r="AB615" s="151"/>
    </row>
    <row r="616">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c r="AB616" s="151"/>
    </row>
    <row r="617">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c r="AB617" s="151"/>
    </row>
    <row r="618">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c r="AB618" s="151"/>
    </row>
    <row r="619">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c r="AB619" s="151"/>
    </row>
    <row r="620">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c r="AB620" s="151"/>
    </row>
    <row r="62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c r="AB621" s="151"/>
    </row>
    <row r="622">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c r="AB622" s="151"/>
    </row>
    <row r="623">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c r="AB623" s="151"/>
    </row>
    <row r="62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c r="AB624" s="151"/>
    </row>
    <row r="6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c r="AB625" s="151"/>
    </row>
    <row r="626">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c r="AB626" s="151"/>
    </row>
    <row r="627">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c r="AB627" s="151"/>
    </row>
    <row r="628">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c r="AB628" s="151"/>
    </row>
    <row r="629">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c r="AB629" s="151"/>
    </row>
    <row r="630">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c r="AB630" s="151"/>
    </row>
    <row r="63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c r="AB631" s="151"/>
    </row>
    <row r="632">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c r="AB632" s="151"/>
    </row>
    <row r="633">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c r="AB633" s="151"/>
    </row>
    <row r="63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c r="AB634" s="151"/>
    </row>
    <row r="63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c r="AB635" s="151"/>
    </row>
    <row r="636">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c r="AB636" s="151"/>
    </row>
    <row r="637">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c r="AB637" s="151"/>
    </row>
    <row r="638">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c r="AB638" s="151"/>
    </row>
    <row r="639">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c r="AB639" s="151"/>
    </row>
    <row r="640">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c r="AB640" s="151"/>
    </row>
    <row r="64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c r="AB641" s="151"/>
    </row>
    <row r="642">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c r="AB642" s="151"/>
    </row>
    <row r="643">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c r="AB643" s="151"/>
    </row>
    <row r="6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c r="AB644" s="151"/>
    </row>
    <row r="64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c r="AB645" s="151"/>
    </row>
    <row r="646">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c r="AB646" s="151"/>
    </row>
    <row r="647">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c r="AB647" s="151"/>
    </row>
    <row r="648">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c r="AB648" s="151"/>
    </row>
    <row r="649">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c r="AB649" s="151"/>
    </row>
    <row r="650">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c r="AB650" s="151"/>
    </row>
    <row r="65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c r="AB651" s="151"/>
    </row>
    <row r="652">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c r="AB652" s="151"/>
    </row>
    <row r="653">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c r="AB653" s="151"/>
    </row>
    <row r="65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c r="AB654" s="151"/>
    </row>
    <row r="65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c r="AB655" s="151"/>
    </row>
    <row r="656">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c r="AB656" s="151"/>
    </row>
    <row r="657">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c r="AB657" s="151"/>
    </row>
    <row r="658">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c r="AB658" s="151"/>
    </row>
    <row r="659">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c r="AB659" s="151"/>
    </row>
    <row r="660">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c r="AB660" s="151"/>
    </row>
    <row r="66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c r="AB661" s="151"/>
    </row>
    <row r="662">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c r="AB662" s="151"/>
    </row>
    <row r="663">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c r="AB663" s="151"/>
    </row>
    <row r="66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c r="AB664" s="151"/>
    </row>
    <row r="66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c r="AB665" s="151"/>
    </row>
    <row r="666">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c r="AB666" s="151"/>
    </row>
    <row r="667">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c r="AB667" s="151"/>
    </row>
    <row r="668">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c r="AB668" s="151"/>
    </row>
    <row r="669">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c r="AB669" s="151"/>
    </row>
    <row r="670">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c r="AB670" s="151"/>
    </row>
    <row r="67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c r="AB671" s="151"/>
    </row>
    <row r="672">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c r="AB672" s="151"/>
    </row>
    <row r="673">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c r="AB673" s="151"/>
    </row>
    <row r="67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c r="AB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c r="AB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c r="AB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c r="AB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c r="AB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c r="AB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c r="AB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c r="AB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c r="AB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c r="AB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c r="AB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c r="AB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c r="AB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c r="AB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c r="AB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c r="AB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c r="AB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c r="AB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c r="AB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c r="AB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c r="AB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c r="AB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c r="AB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c r="AB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c r="AB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c r="AB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c r="AB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c r="AB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c r="AB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c r="AB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c r="AB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c r="AB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c r="AB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c r="AB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c r="AB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c r="AB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c r="AB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c r="AB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c r="AB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c r="AB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c r="AB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c r="AB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c r="AB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c r="AB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c r="AB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c r="AB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c r="AB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c r="AB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c r="AB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c r="AB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c r="AB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c r="AB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c r="AB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c r="AB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c r="AB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c r="AB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c r="AB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c r="AB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c r="AB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c r="AB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c r="AB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c r="AB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c r="AB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c r="AB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c r="AB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c r="AB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c r="AB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c r="AB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c r="AB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c r="AB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c r="AB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c r="AB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c r="AB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c r="AB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c r="AB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c r="AB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c r="AB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c r="AB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c r="AB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c r="AB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c r="AB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c r="AB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c r="AB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c r="AB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c r="AB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c r="AB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c r="AB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c r="AB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c r="AB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c r="AB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c r="AB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c r="AB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c r="AB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c r="AB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c r="AB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c r="AB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c r="AB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c r="AB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c r="AB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c r="AB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c r="AB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c r="AB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c r="AB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c r="AB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c r="AB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c r="AB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c r="AB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c r="AB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c r="AB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c r="AB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c r="AB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c r="AB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c r="AB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c r="AB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c r="AB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c r="AB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c r="AB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c r="AB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c r="AB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c r="AB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c r="AB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c r="AB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c r="AB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c r="AB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c r="AB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c r="AB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c r="AB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c r="AB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c r="AB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c r="AB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c r="AB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c r="AB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c r="AB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c r="AB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c r="AB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c r="AB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c r="AB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c r="AB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c r="AB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c r="AB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c r="AB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c r="AB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c r="AB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c r="AB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c r="AB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c r="AB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c r="AB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c r="AB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c r="AB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c r="AB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c r="AB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c r="AB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c r="AB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c r="AB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c r="AB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c r="AB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c r="AB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c r="AB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c r="AB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c r="AB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c r="AB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c r="AB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c r="AB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c r="AB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c r="AB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c r="AB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c r="AB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c r="AB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c r="AB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c r="AB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c r="AB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c r="AB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c r="AB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c r="AB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c r="AB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c r="AB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c r="AB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c r="AB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c r="AB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c r="AB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c r="AB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c r="AB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c r="AB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c r="AB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c r="AB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c r="AB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c r="AB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c r="AB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c r="AB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c r="AB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c r="AB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c r="AB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c r="AB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c r="AB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c r="AB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c r="AB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c r="AB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c r="AB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c r="AB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c r="AB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c r="AB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c r="AB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c r="AB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c r="AB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c r="AB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c r="AB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c r="AB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c r="AB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c r="AB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c r="AB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c r="AB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c r="AB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c r="AB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c r="AB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c r="AB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c r="AB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c r="AB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c r="AB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c r="AB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c r="AB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c r="AB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c r="AB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c r="AB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c r="AB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c r="AB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c r="AB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c r="AB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c r="AB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c r="AB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c r="AB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c r="AB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c r="AB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c r="AB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c r="AB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c r="AB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c r="AB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c r="AB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c r="AB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c r="AB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c r="AB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c r="AB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c r="AB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c r="AB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c r="AB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c r="AB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c r="AB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c r="AB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c r="AB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c r="AB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c r="AB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c r="AB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c r="AB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c r="AB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c r="AB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c r="AB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c r="AB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c r="AB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c r="AB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c r="AB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c r="AB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c r="AB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c r="AB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c r="AB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c r="AB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c r="AB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c r="AB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c r="AB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c r="AB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c r="AB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c r="AB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c r="AB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c r="AB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c r="AB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c r="AB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c r="AB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c r="AB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c r="AB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c r="AB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c r="AB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c r="AB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c r="AB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c r="AB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c r="AB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c r="AB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c r="AB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c r="AB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c r="AB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c r="AB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c r="AB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c r="AB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c r="AB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c r="AB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c r="AB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c r="AB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c r="AB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c r="AB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c r="AB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c r="AB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c r="AB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c r="AB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c r="AB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c r="AB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c r="AB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c r="AB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c r="AB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c r="AB979" s="151"/>
    </row>
    <row r="980">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c r="AB980" s="151"/>
    </row>
    <row r="98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c r="AB981" s="151"/>
    </row>
    <row r="982">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c r="AB982" s="151"/>
    </row>
    <row r="983">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c r="AB983" s="151"/>
    </row>
    <row r="98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c r="AB984" s="151"/>
    </row>
    <row r="98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c r="AB985" s="151"/>
    </row>
    <row r="986">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c r="AB986" s="151"/>
    </row>
    <row r="987">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c r="AB987" s="151"/>
    </row>
    <row r="988">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c r="AB988" s="151"/>
    </row>
    <row r="989">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c r="AB989" s="151"/>
    </row>
    <row r="990">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c r="AB990" s="151"/>
    </row>
    <row r="99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c r="AB991" s="151"/>
    </row>
    <row r="992">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c r="AB992" s="151"/>
    </row>
    <row r="993">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c r="AB993" s="151"/>
    </row>
    <row r="99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c r="AA994" s="151"/>
      <c r="AB994" s="151"/>
    </row>
    <row r="995">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c r="AA995" s="151"/>
      <c r="AB995" s="151"/>
    </row>
    <row r="996">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c r="AA996" s="151"/>
      <c r="AB996" s="151"/>
    </row>
    <row r="997">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c r="AA997" s="151"/>
      <c r="AB997" s="151"/>
    </row>
    <row r="998">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c r="AA998" s="151"/>
      <c r="AB998" s="151"/>
    </row>
    <row r="999">
      <c r="A999" s="151"/>
      <c r="B999" s="151"/>
      <c r="C999" s="151"/>
      <c r="D999" s="151"/>
      <c r="E999" s="151"/>
      <c r="F999" s="151"/>
      <c r="G999" s="151"/>
      <c r="H999" s="151"/>
      <c r="I999" s="151"/>
      <c r="J999" s="151"/>
      <c r="K999" s="151"/>
      <c r="L999" s="151"/>
      <c r="M999" s="151"/>
      <c r="N999" s="151"/>
      <c r="O999" s="151"/>
      <c r="P999" s="151"/>
      <c r="Q999" s="151"/>
      <c r="R999" s="151"/>
      <c r="S999" s="151"/>
      <c r="T999" s="151"/>
      <c r="U999" s="151"/>
      <c r="V999" s="151"/>
      <c r="W999" s="151"/>
      <c r="X999" s="151"/>
      <c r="Y999" s="151"/>
      <c r="Z999" s="151"/>
      <c r="AA999" s="151"/>
      <c r="AB999" s="151"/>
    </row>
  </sheetData>
  <mergeCells count="5">
    <mergeCell ref="D2:H2"/>
    <mergeCell ref="A5:J5"/>
    <mergeCell ref="A12:J12"/>
    <mergeCell ref="A14:J14"/>
    <mergeCell ref="A17:D23"/>
  </mergeCells>
  <hyperlinks>
    <hyperlink r:id="rId1" ref="C8"/>
    <hyperlink r:id="rId2" ref="C9"/>
    <hyperlink r:id="rId3" ref="C10"/>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22.63"/>
    <col customWidth="1" min="3" max="3" width="126.13"/>
  </cols>
  <sheetData>
    <row r="1">
      <c r="A1" s="118"/>
      <c r="B1" s="38"/>
      <c r="C1" s="38"/>
      <c r="D1" s="38"/>
    </row>
    <row r="2">
      <c r="A2" s="118"/>
      <c r="B2" s="168" t="s">
        <v>437</v>
      </c>
      <c r="C2" s="17"/>
      <c r="D2" s="18"/>
    </row>
    <row r="3">
      <c r="A3" s="118"/>
      <c r="B3" s="169"/>
      <c r="C3" s="169"/>
      <c r="D3" s="38"/>
    </row>
    <row r="4">
      <c r="A4" s="118"/>
      <c r="B4" s="170" t="s">
        <v>438</v>
      </c>
      <c r="C4" s="171" t="s">
        <v>439</v>
      </c>
      <c r="D4" s="172" t="s">
        <v>440</v>
      </c>
    </row>
    <row r="5">
      <c r="A5" s="118"/>
      <c r="B5" s="173" t="s">
        <v>441</v>
      </c>
      <c r="C5" s="174" t="s">
        <v>442</v>
      </c>
      <c r="D5" s="175">
        <v>699000.0</v>
      </c>
    </row>
    <row r="6">
      <c r="A6" s="118"/>
      <c r="B6" s="173" t="s">
        <v>443</v>
      </c>
      <c r="C6" s="174" t="s">
        <v>444</v>
      </c>
      <c r="D6" s="175">
        <v>209000.0</v>
      </c>
    </row>
    <row r="7">
      <c r="A7" s="118"/>
      <c r="B7" s="173" t="s">
        <v>445</v>
      </c>
      <c r="C7" s="174" t="s">
        <v>446</v>
      </c>
      <c r="D7" s="175">
        <v>29900.0</v>
      </c>
    </row>
    <row r="8">
      <c r="A8" s="118"/>
      <c r="B8" s="173" t="s">
        <v>447</v>
      </c>
      <c r="C8" s="174" t="s">
        <v>448</v>
      </c>
      <c r="D8" s="175">
        <v>843511.0</v>
      </c>
    </row>
    <row r="9">
      <c r="A9" s="118"/>
      <c r="B9" s="173" t="s">
        <v>449</v>
      </c>
      <c r="C9" s="174" t="s">
        <v>450</v>
      </c>
      <c r="D9" s="175">
        <v>567775.0</v>
      </c>
    </row>
    <row r="10">
      <c r="A10" s="118"/>
      <c r="B10" s="173" t="s">
        <v>451</v>
      </c>
      <c r="C10" s="174" t="s">
        <v>452</v>
      </c>
      <c r="D10" s="175">
        <v>217890.0</v>
      </c>
    </row>
    <row r="11">
      <c r="A11" s="118"/>
      <c r="B11" s="173" t="s">
        <v>453</v>
      </c>
      <c r="C11" s="174" t="s">
        <v>454</v>
      </c>
      <c r="D11" s="175">
        <v>191241.0</v>
      </c>
    </row>
    <row r="12">
      <c r="A12" s="118"/>
      <c r="B12" s="173" t="s">
        <v>455</v>
      </c>
      <c r="C12" s="174" t="s">
        <v>456</v>
      </c>
      <c r="D12" s="175">
        <v>874800.0</v>
      </c>
    </row>
    <row r="13">
      <c r="A13" s="118"/>
      <c r="B13" s="173" t="s">
        <v>457</v>
      </c>
      <c r="C13" s="174" t="s">
        <v>458</v>
      </c>
      <c r="D13" s="175">
        <v>1983380.0</v>
      </c>
    </row>
    <row r="14">
      <c r="A14" s="118"/>
      <c r="B14" s="173" t="s">
        <v>329</v>
      </c>
      <c r="C14" s="174" t="s">
        <v>459</v>
      </c>
      <c r="D14" s="175">
        <v>1490600.0</v>
      </c>
    </row>
    <row r="15">
      <c r="A15" s="118"/>
      <c r="B15" s="173" t="s">
        <v>460</v>
      </c>
      <c r="C15" s="174" t="s">
        <v>461</v>
      </c>
      <c r="D15" s="175">
        <v>1800000.0</v>
      </c>
    </row>
    <row r="16">
      <c r="A16" s="118"/>
      <c r="B16" s="173" t="s">
        <v>462</v>
      </c>
      <c r="C16" s="174" t="s">
        <v>463</v>
      </c>
      <c r="D16" s="175">
        <v>432000.0</v>
      </c>
    </row>
    <row r="17">
      <c r="A17" s="118"/>
      <c r="B17" s="176" t="s">
        <v>464</v>
      </c>
      <c r="C17" s="177" t="s">
        <v>465</v>
      </c>
      <c r="D17" s="175">
        <v>350000.0</v>
      </c>
    </row>
    <row r="18">
      <c r="A18" s="118"/>
      <c r="B18" s="176" t="s">
        <v>466</v>
      </c>
      <c r="C18" s="177" t="s">
        <v>467</v>
      </c>
      <c r="D18" s="175">
        <v>692000.0</v>
      </c>
    </row>
    <row r="19">
      <c r="A19" s="118"/>
      <c r="B19" s="176" t="s">
        <v>468</v>
      </c>
      <c r="C19" s="177" t="s">
        <v>469</v>
      </c>
      <c r="D19" s="175">
        <v>773500.0</v>
      </c>
    </row>
  </sheetData>
  <mergeCells count="1">
    <mergeCell ref="B2:D2"/>
  </mergeCells>
  <drawing r:id="rId1"/>
</worksheet>
</file>